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https://microsaveindia-my.sharepoint.com/personal/harshita_singh_microsave_net/Documents/Desktop/"/>
    </mc:Choice>
  </mc:AlternateContent>
  <xr:revisionPtr revIDLastSave="0" documentId="8_{8DC1C803-6C01-4005-826A-13A79EF59120}" xr6:coauthVersionLast="47" xr6:coauthVersionMax="47" xr10:uidLastSave="{00000000-0000-0000-0000-000000000000}"/>
  <bookViews>
    <workbookView xWindow="-110" yWindow="-110" windowWidth="19420" windowHeight="10300" firstSheet="8" activeTab="15" xr2:uid="{00000000-000D-0000-FFFF-FFFF00000000}"/>
  </bookViews>
  <sheets>
    <sheet name="Research Papers" sheetId="3" r:id="rId1"/>
    <sheet name="Media Release" sheetId="16" r:id="rId2"/>
    <sheet name="Blogs" sheetId="11" r:id="rId3"/>
    <sheet name="Videos" sheetId="10" r:id="rId4"/>
    <sheet name="Podcast" sheetId="14" r:id="rId5"/>
    <sheet name="Presentations" sheetId="4" r:id="rId6"/>
    <sheet name="Policy Briefs" sheetId="8" r:id="rId7"/>
    <sheet name="IFNs" sheetId="1" r:id="rId8"/>
    <sheet name="BNs" sheetId="2" r:id="rId9"/>
    <sheet name="Case Studies" sheetId="9" r:id="rId10"/>
    <sheet name="Strategic Insights" sheetId="15" r:id="rId11"/>
    <sheet name="Technical Papers" sheetId="12" r:id="rId12"/>
    <sheet name="Helix" sheetId="13" r:id="rId13"/>
    <sheet name="OPES" sheetId="7" r:id="rId14"/>
    <sheet name="MI BNs" sheetId="6" r:id="rId15"/>
    <sheet name="POP BNs" sheetId="5" r:id="rId16"/>
  </sheets>
  <definedNames>
    <definedName name="_xlnm._FilterDatabase" localSheetId="2" hidden="1">Blogs!$A$1:$D$643</definedName>
    <definedName name="_xlnm._FilterDatabase" localSheetId="7" hidden="1">IFNs!$A$1:$E$154</definedName>
    <definedName name="_xlnm._FilterDatabase" localSheetId="0" hidden="1">'Research Papers'!$A$1:$E$436</definedName>
    <definedName name="_xlnm._FilterDatabase" localSheetId="3" hidden="1">Videos!$A$1:$F$384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12" l="1"/>
  <c r="B7" i="12"/>
  <c r="B6" i="12"/>
  <c r="B2" i="12"/>
  <c r="B177" i="2"/>
  <c r="B17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B24" i="8"/>
  <c r="B276" i="10"/>
  <c r="B275" i="10"/>
  <c r="B274" i="10"/>
  <c r="B263" i="11"/>
  <c r="B237" i="11"/>
  <c r="B236" i="11"/>
  <c r="B235" i="11"/>
  <c r="B242" i="3"/>
  <c r="B241" i="3"/>
  <c r="B239" i="3"/>
  <c r="B23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8" authorId="0" shapeId="0" xr:uid="{00000000-0006-0000-0000-000001000000}">
      <text>
        <r>
          <rPr>
            <sz val="11"/>
            <color rgb="FF000000"/>
            <rFont val="Calibri"/>
            <family val="2"/>
          </rPr>
          <t>======
ID#AAAAI965U7c
Author    (2020-02-20 08:17:25)
upload it</t>
        </r>
      </text>
    </comment>
    <comment ref="I89" authorId="0" shapeId="0" xr:uid="{00000000-0006-0000-0000-000002000000}">
      <text>
        <r>
          <rPr>
            <sz val="11"/>
            <color rgb="FF000000"/>
            <rFont val="Calibri"/>
            <family val="2"/>
          </rPr>
          <t>======
ID#AAAAI965U70
Author    (2020-02-20 08:17:25)
not sure</t>
        </r>
      </text>
    </comment>
    <comment ref="H101" authorId="0" shapeId="0" xr:uid="{00000000-0006-0000-0000-000003000000}">
      <text>
        <r>
          <rPr>
            <sz val="11"/>
            <color rgb="FF000000"/>
            <rFont val="Calibri"/>
            <family val="2"/>
          </rPr>
          <t>======
ID#AAAAI965U7k
Author    (2020-02-20 08:17:25)
not sure</t>
        </r>
      </text>
    </comment>
    <comment ref="C117" authorId="0" shapeId="0" xr:uid="{00000000-0006-0000-0000-000004000000}">
      <text>
        <r>
          <rPr>
            <sz val="11"/>
            <color rgb="FF000000"/>
            <rFont val="Calibri"/>
            <family val="2"/>
          </rPr>
          <t>======
ID#AAAAI965U7U
Author    (2020-02-20 08:17:25)
2010-01-06 @backend</t>
        </r>
      </text>
    </comment>
    <comment ref="B318" authorId="0" shapeId="0" xr:uid="{00000000-0006-0000-0000-000005000000}">
      <text>
        <r>
          <rPr>
            <sz val="11"/>
            <color rgb="FF000000"/>
            <rFont val="Calibri"/>
            <family val="2"/>
          </rPr>
          <t>https://www.microsave.net/2021/03/02/optimizing-groundwater-usage-through-dbt-in-electricity-lessons-from-punjab-part-i/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1" authorId="0" shapeId="0" xr:uid="{00000000-0006-0000-0200-000001000000}">
      <text>
        <r>
          <rPr>
            <sz val="11"/>
            <color rgb="FF000000"/>
            <rFont val="Calibri"/>
            <family val="2"/>
          </rPr>
          <t>======
ID#AAAAI965U7Q
Author    (2020-02-20 08:17:25)
Published on 17June 2016 on a back date of 01 June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48" authorId="0" shapeId="0" xr:uid="{00000000-0006-0000-0300-000001000000}">
      <text>
        <r>
          <rPr>
            <sz val="11"/>
            <color rgb="FF000000"/>
            <rFont val="Calibri"/>
            <family val="2"/>
          </rPr>
          <t>======
ID#AAAAI965U78
Author    (2020-02-20 08:17:25)
Video 47 and 52 are same</t>
        </r>
      </text>
    </comment>
    <comment ref="B67" authorId="0" shapeId="0" xr:uid="{00000000-0006-0000-0300-000002000000}">
      <text>
        <r>
          <rPr>
            <sz val="11"/>
            <color rgb="FF000000"/>
            <rFont val="Calibri"/>
            <family val="2"/>
          </rPr>
          <t>======
ID#AAAAI965U7w
Author    (2020-02-20 08:17:25)
Not uploaded: Content is not relevant.</t>
        </r>
      </text>
    </comment>
    <comment ref="B130" authorId="0" shapeId="0" xr:uid="{00000000-0006-0000-0300-000003000000}">
      <text>
        <r>
          <rPr>
            <sz val="11"/>
            <color rgb="FF000000"/>
            <rFont val="Calibri"/>
            <family val="2"/>
          </rPr>
          <t>======
ID#AAAAI965U7Y
Author    (2020-02-20 08:17:25)
Not uploaded: Content is not relevant.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A19" authorId="0" shapeId="0" xr:uid="{00000000-0006-0000-0700-000001000000}">
      <text>
        <r>
          <rPr>
            <sz val="11"/>
            <color rgb="FF000000"/>
            <rFont val="Calibri"/>
            <family val="2"/>
          </rPr>
          <t>======
ID#AAAAI965U7s
Author    (2020-02-20 08:17:25)
Need to relook</t>
        </r>
      </text>
    </comment>
    <comment ref="AE20" authorId="0" shapeId="0" xr:uid="{00000000-0006-0000-0700-000002000000}">
      <text>
        <r>
          <rPr>
            <sz val="11"/>
            <color rgb="FF000000"/>
            <rFont val="Calibri"/>
            <family val="2"/>
          </rPr>
          <t>======
ID#AAAAI965U7g
Shayandeep    (2020-02-20 08:17:25)
It was earlier mentioned "Business" which did not appear that significant as compared to "Customer Acquisition"</t>
        </r>
      </text>
    </comment>
    <comment ref="AB51" authorId="0" shapeId="0" xr:uid="{00000000-0006-0000-0700-000003000000}">
      <text>
        <r>
          <rPr>
            <sz val="11"/>
            <color rgb="FF000000"/>
            <rFont val="Calibri"/>
            <family val="2"/>
          </rPr>
          <t>======
ID#AAAAI965U74
Author    (2020-02-20 08:17:25)
This should be regional rural bank</t>
        </r>
      </text>
    </comment>
    <comment ref="C134" authorId="0" shapeId="0" xr:uid="{00000000-0006-0000-0700-000004000000}">
      <text>
        <r>
          <rPr>
            <sz val="11"/>
            <color rgb="FF000000"/>
            <rFont val="Calibri"/>
            <family val="2"/>
          </rPr>
          <t>======
ID#AAAAI965U7M
Author    (2020-02-20 08:17:25)
This was released before 132 as the print was reqiured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Z2" authorId="0" shapeId="0" xr:uid="{00000000-0006-0000-0F00-000001000000}">
      <text>
        <r>
          <rPr>
            <sz val="11"/>
            <color rgb="FF000000"/>
            <rFont val="Calibri"/>
            <family val="2"/>
          </rPr>
          <t>======
ID#AAAAI965U7o
Author    (2020-02-20 08:17:25)
Added this as it is central to portfolios of poor research work</t>
        </r>
      </text>
    </comment>
  </commentList>
</comments>
</file>

<file path=xl/sharedStrings.xml><?xml version="1.0" encoding="utf-8"?>
<sst xmlns="http://schemas.openxmlformats.org/spreadsheetml/2006/main" count="6894" uniqueCount="5319">
  <si>
    <t>RP No.</t>
  </si>
  <si>
    <t xml:space="preserve">Name of documents </t>
  </si>
  <si>
    <t>Date of Release</t>
  </si>
  <si>
    <t>Summary</t>
  </si>
  <si>
    <t>Author</t>
  </si>
  <si>
    <t>Drop-outs and Graduates – Lessons from Bangladesh</t>
  </si>
  <si>
    <t>The paper examines why the MFIs in Bangladesh suffer high drop-out amongst their clients. The study also seeks to improve understanding of why the current systems and services being provided by MFIs appear (on the basis of these drop-out rates) to be failing to meet the needs and demands of clients, and draws lessons for MFIs that wish to effect change.
The paper suggests that drop-outs are expensive for MFIs, both in terms of money already invested that is lost as the member leaves, and in terms of lost potential future business from the member. Thus, for these reasons, MFIs in quest to develop sustainable organisations should seek to improve/tailor the services they are offering in order to reduce client dissatisfaction which in turn would reduce drop-outs and aid in retaining high-value, graduating clients.</t>
  </si>
  <si>
    <t>Graham A.N. Wright</t>
  </si>
  <si>
    <t>Drop-Outs, Graduates, Defaulters and the Excluded</t>
  </si>
  <si>
    <t xml:space="preserve">There is compelling evidence to support the contention that a significant majority of “drop-outs” occur because Microfinance Institutions’ (MFIs) financial services are inadequate or inappropriate to meet the needs of the clients they are trying to serve. The document reviews four such issues facing MFIs worldwide, with evidences drawn primarily from Bangladesh, the cradle of group-based lending: that members leave MFIs usually because they are dissatisfied with the quality of financial services being offered by the organisation that members might “graduate” to survive without access to financial services that the single most effective deterrent for defaulters is the prospect of losing access to financial services - follow-on loans and savings facilities that it is the systems and (in particular) the financial services of the MFI which will determine whether members “self-exclude” or not </t>
  </si>
  <si>
    <t>Replication: Regressive Reproduction or Progressive Evolution?</t>
  </si>
  <si>
    <t>Increasing numbers of organizations are “replicating” the programs of successful MicroFinance Institutions (MFIs). This approach allows rapid start-up using tested models and systems. These strengths are also weaknesses, since the models being replicated usually require substantial modification to make them appropriate for local conditions. Furthermore, close adherence to “blue-prints” is likely to substitute for careful research into the needs and opportunities for the provision of financial services for the poor - and thus the design of appropriate systems. Replication also risks the suppression of innovative ways of providing still better financial services - particularly when promoted by powerful apex funding organizations as is currently in vogue amongst donor agencies. Perhaps the most dangerous form of “replication” is that driven by consultants, leaders or donors designing or recommending systems they only partly understand, and thus giving incomplete or blurred blue-prints. Credit is also used as a way of attracting clients to meetings (where they can be required to participate in other activities - such as family planning etc.). This “part-time banking” is dangerous both as a result of the complexity of providing financial services and because the clients come to rely on permanent access to financial services.</t>
  </si>
  <si>
    <t>Savings Are A Human Right (And Good Business Too) The Case for Voluntary, Open Access Savings Facilities</t>
  </si>
  <si>
    <t>Based on experiences drawn from Bangladesh, this essay puts forward a case for voluntary, open-access savings schemes as a profitable alternative to compulsory, locked-in savings schemes. It quotes examples from the experiences of BURO as opposed to that of Grameen Bank and BRAC. Locked-in “Group Fund” savings acted as de facto loan guarantee reserves and had allowed the larger MFIs to develop a huge capital fund for their lending operations. It was feared that allowing members to withdraw would result in huge outflow of funds.
The paper also analyses and shows how BURO has indeed demonstrated that voluntary open-access savings schemes can mobilise more net savings per member, per year, than compulsory locked-in savings schemes and provide a valued, and well used, financial service while doing so.</t>
  </si>
  <si>
    <t>Graham A.N. Wright, Mosharrof Hossain</t>
  </si>
  <si>
    <t>Beyond Basic Credit and Savings: Developing New Financial Service Products for the Poor</t>
  </si>
  <si>
    <t>As the microfinance revolution continues, increasing number of microfinance institutions (MFIs) are seeking to diversify the financial services they offer to their clients. In particular, there is a growing awareness that improved client-friendly saving facilities can provide not only an important financial service to the poor, but also that such facilities will actually provide more capital funds for the MFI than the compulsory savings systems that have been so prevalent. 
The present paper examines the need for MFIs to offer their clients new financial products. It is written on the basis of the experience of BURO Tangail, an MFI in Bangladesh working to provide flexible and responsive financial services to its clients. It operates in what is perhaps the most competitive market in the world of microfinance.</t>
  </si>
  <si>
    <t>Use and Impact of Savings Services Among the Poor in Uganda</t>
  </si>
  <si>
    <t>This study challenges the basic proposition that “the poor cannot save”, through its study in Uganda, where there is a vibrant and diverse informal financial sector. This report shares findings that improve knowledge and understanding of how poor people in Uganda save like in the formal sector—with the informal mechanisms like banks, moneylenders, pawnbrokers, money guards, deposit collectors, ROSCAs, ASCAs etc. which are the most commonly preferred by the poor. In between, MFIs constitute the semi formal sector. The study highlights the impact of savings on the poor people’s lives through which they can meet their life cycle needs, cope up with exigencies and opportunities to build up their wealth. It also presents impact of savings on various kinds of institutions.</t>
  </si>
  <si>
    <t> Leonard Mutesasira, Henry Sempangi, David Hulme, Stuart Rutherford, Graham A.N. Wright</t>
  </si>
  <si>
    <t>Innovations in Financial Services Lessons from Bangladesh for East African MFIs</t>
  </si>
  <si>
    <t>This paper documents the lessons learned for Uganda from a trip to Bangladesh to examine the MFIs operating there and the products being offered by these MFIs.</t>
  </si>
  <si>
    <t>MSC</t>
  </si>
  <si>
    <t>The Impact of Microfinance Services: Increasing Income or Reducing Poverty?</t>
  </si>
  <si>
    <t>When examining the income impacts of microfinance programmes, it is important to recognise that there is a significant difference between “increasing income” and “reducing poverty”. Despite the prevalent emphasis on raising income as the central objective of development programmes, the two are not synonymous. The present paper argues that it is time to move away from the preoccupation with “raising income” to focusing on “improving net wealth and income security”.
This paper tries to demonstrate that microfinance services (particularly quality financial services that have been developed to address the differing needs of clients) empower the poor to cope with and overcome many shocks, in particular through diversifying their income sources.
It concludes that, given the right economic conditions, (reasonable levels of inflation, access to markets etc.), well designed microfinance services can reduce poverty.</t>
  </si>
  <si>
    <t>Client Drop-outs From East African Microfinance Institutions</t>
  </si>
  <si>
    <t>Synthesizes the country studies conducted in Kenya, Tanzania and Uganda and examines why MFIs in East Africa suffer such remarkably high levels of drop-out amongst their clients. The study also seeks to improve understanding of why the current systems and services being provided by the MFIs appear (on the basis of these drop-out rates) to be failing to meet the needs and demands of the clients, and draws lessons for MFIs that wish to effect change.</t>
  </si>
  <si>
    <t>Savings And The Poor: The Methods, Use And Impact Of Savings By The Poor Of East Africa</t>
  </si>
  <si>
    <t>This report is about how the East African poor manage their money, and how microfinance institutions (MFIs) might help them do it better. The report provides descriptions of the money management devices and services used by the poor, and with a discussion of the extent to which the poor and very poor have access to them. It also offers a conceptual framework for analysing the role of savings in the money management systems of the poor. The report concludes that MFIs would do well to explore how to broaden their work – to a much wider range of clients, including the poor and even the very poor, using a much broader mix of ‘swap’ services with a variety of term lengths and volumes.</t>
  </si>
  <si>
    <t>Leonard Mutesasira, Henry Sampangi, John Kashangaki, Florence Maximambali, Christopher Lwoga, David Hulme, Graham A.N. Wright, Harry Mugwang, Stuart Rutherford</t>
  </si>
  <si>
    <t>Use and Impact of Savings Services for Poor People in Kenya</t>
  </si>
  <si>
    <t>This study focuses on building the knowledge and understanding of how poor people in Kenya save to meet their various lump sum needs. This study further delves into the mechanisms adopted by various service providers including microfinance institutions (MFIs) - generally in the business of providing credit only - and the needs of poor people and their enterprises. It also discusses the ways and means through which poor people use different savings services and systems. Moreover, the impact of these systems on households' financial, social and economic management in relation to gender and age is examined. This study also emphasises on the role of enabling regulatory environment for accepting savings from the clients.</t>
  </si>
  <si>
    <t>E.H.A. Mugwanga</t>
  </si>
  <si>
    <t>Client Exits (Drop-outs) Amongst Tanzanian Microfinance Institutions</t>
  </si>
  <si>
    <t>The paper examines why the MFIs in Tanzania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</si>
  <si>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Drop-outs Amongst Kenyan Microfinance Institutions</t>
  </si>
  <si>
    <t>Examines why the MFIs in Kenya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</si>
  <si>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David Hulme, John Kashangaki, Harry Mugwanga</t>
  </si>
  <si>
    <t>Market Research for MicroFinance – Letting Demand Drive Product Development</t>
  </si>
  <si>
    <t>This report is the result of research largely based on the "Market Research for MicroFinance" tools. It examines the high (25- 60%) drop-outs amongst MFIs throughout East Africa. The paper assess the impact of microfinance services on poverty and vulnerability provides recommendations on both systems and product design changes that might improve organisation's efficiency and clients' satisfaction with the financial services it offers explores the tools for studies in microfinance and the specific cases they can be used to investigate argues that one of the most powerful aspects of the tools is that they can be changed, combined and adapted to examine specific interest areas The author concludes that the eventual impact of microfinance on poverty and the sustainability of MFIs will ultimately depend on organisations' systems and products. Thus in the increasingly competitive environment in which MFIs operate, the challenge for the future, is how to improve the quality of financial services available to clients.The more appropriate and the higher the quality of financial services on offer, the better business will be both for MFIs and for their clients.</t>
  </si>
  <si>
    <t>Drop-outs Among Ugandan Microfinance Institutions</t>
  </si>
  <si>
    <t>The document examines why the MFIs in Uganda suffer such remarkably high levels of drop-out amongst their clients. The field study also seeks to improve understanding of why the current systems and services being provided by the Microfinance Institution's appear (on the basis of these drop-out rates) to be failing to meet the needs and demands of the clients, and draws lessons for MFIs that wish to effect change.</t>
  </si>
  <si>
    <t>Graham A.N. Wright, Leonard Mutesasira, Henry Sampangi, David Hulme, Stuart Rutherford</t>
  </si>
  <si>
    <t>Reviving Postal Savings Banks In East Africa</t>
  </si>
  <si>
    <t>The poor have always been precluded from savings services in the formal financial sector. This paper highlights the importance of savings services in the lives of poor people and correlates the experience of different countries in ensuring and encouraging safe savings services to the poor through postal savings banks (PSBs). It recommends PSBs to improve their operational efficiency through technology, conduct market analysis and research for assessing clients’ demands, set up good internal audit teams, and adopt professional banking practices so as to provide efficient services to the clients. In concludes with suggesting the PSBs to also move into lending operations.</t>
  </si>
  <si>
    <t>Hugues T. Kamewe and Ian. A. Radcliffe</t>
  </si>
  <si>
    <t>Use and Impact of Savings Services among the Poor in Tanzania</t>
  </si>
  <si>
    <t>The report focuses on the savings practices of poor people in Tanzania. It examines the perceived advantages and disadvantages of these particular savings services including the socio-economic characteristics of the people using each of them. It also explores how savings services are used to manage household income and expenditure flows, reasons for peoples saving in-kind and the kind of financial services that might induce them to start monetised savings. This report draws lessons for microfinance institutions (MFIs) seeking to develop poor-responsive savings services.</t>
  </si>
  <si>
    <t>Christopher Lwoga, Stuart Rutherford, Leonard Mutesasira, Florence Maximabali, Steven Safe, Bernadetta Gogadi, Norah Mukami Godwin Seiya Samuel Maeda, and Judith Narcis Tairo</t>
  </si>
  <si>
    <t>A Critical Review of Savings Services in Africa and Elsewhere</t>
  </si>
  <si>
    <t>This paper reviews what motivates poor people to save and how MFIs might assist, while still retaining the MFIs’ focus on profitable operations and on sustainability. It briefly reviews the variety of systems and mechanisms that poor people use to save, and discusses the issues that the poor face. These issues are reviewed in the context of the trade-offs between access, liquidity/duration, risk/security, and returns on deposits made. There is also a brief review of traditional economists’ perspectives on savings and the demand for money.  It also looks at the issues of compulsory, “locked-in” savings and the role they play in securing loans and capitalising MFIs.
This paper analyses how different savings products are designed to meet the variety of reasons, why people save and the issues which MFIs face as they design savings products and services. It examines the marketing tools used by MFIs to promote their savings products and the challenges faced by MFIs as they design savings products and services. It also reviews the continuum of products from the highly liquid current account to what is possibly the most illiquid form of saving, life insurance and discusses the implications of the varying levels of liquidity for MFIs seeking to manage funds. The paper also attempts to bring together the key lessons and overlaps and offers conclusions and recommendations for MFIs seeking to design poor-responsive savings services.</t>
  </si>
  <si>
    <t>Savings and Needs in East Africa: An Infinite Variety</t>
  </si>
  <si>
    <t>This paper focuses on risk management strategies of the poor people to cope with the crisis situation as it temporarily or permanently disrupts the income stream of the household to meet their basic needs. There are a variety of risk management strategies employed by the poor in the East African countries of Tanzania, Uganda, and Kenya. These include investments in human, physical, financial and social assets. The objective of this report is to assess the financial needs of poor communities in East Africa, and to evaluate existing programs in order to determine potential savings products that not only address those needs but address those needs in a manner best suited to the capabilities and desires of the targeted communities. It details out a framework suggested by Rahman and Hossain for analysing risk that considers the extent to which a specific disruption can be anticipated, and hence planned for, as well as the degree to which these disruptions affect the choice of responses. The risks have been classified as life cycle risks related to events such as marriage, birth, education, healthcare, widowhood, old age, death etc, structural risks such as changes in national or international economy and crisis risks that are sudden and unexpected. It also explains in detail the responses of various informal, semi-formal and formal institutions to these needs through designing client focused products and service delivery innovations to counter these risks.</t>
  </si>
  <si>
    <t>Leonard Mutesasira</t>
  </si>
  <si>
    <t>Vulnerability, Risks, Assets and Empowerment – The Impact of Microfinance on Poverty Alleviation</t>
  </si>
  <si>
    <t>The research was conducted throughout Kampala in a range of settings. This research paper examines which groups among the poor Uganda Women’s Finance Trust (UWFT) reaches. It aims at understanding the nature of risks confronting the poor clients of the UWFT and how financial services improve client’s capacity to manage and control assets and build up their asset base to protect against and cope with risks. The research paper analyses how microfinance services enable clients to use assets to maintain a minimum economic threshold.</t>
  </si>
  <si>
    <t>Graham A.N. Wright, Deborah Kasente, Leonard Mutesasira, Germina Ssemogerere</t>
  </si>
  <si>
    <t>Necessity as the Mother of Invention - How Poor People Protect Themselves Against Risk</t>
  </si>
  <si>
    <t>Examines the risks facing the poor and their vulnerability to those risks before going on to examine the various systems and mechanisms that poor people use to protect themselves against these risks.</t>
  </si>
  <si>
    <t>Principles and Practice: Myths of Regulation and Supervision</t>
  </si>
  <si>
    <t>12 January, 2000</t>
  </si>
  <si>
    <t>This document looks at the issues surrounding regulation and supervision of MFIs seeking to offer savings services and insurance services. The article highlights the convention required by central banks to design and administer regulation and external supervision systems under which MFIs operate in order to offer state-backed deposit insurance.
The paper outlines theoretical framework within which regulation and supervision has traditionally been conceptualised. It examines the short-comings of conventional approaches and looks at what happens when theory collides with practice. It also looks at some of the alternatives that have been proposed by microfinance specialists thinking beyond the conventional approaches, and why these approaches are important for poor around the world.
The paper concludes with a personal view on how different types of MFIs might be supervised.</t>
  </si>
  <si>
    <t>A Comparative Analysis of Member-Based Microfinance Institutions in East and West Africa</t>
  </si>
  <si>
    <t>Compares user-owned or ''common-bond'' MFIs in West and East Africa with special emphasis on the savings services they provide. The Caisses Mutuel and the Caisses Villegoises of West Africa are recognised internationally as successful MFIs operating in some of the most difficult environments. In addition, many of these West African MFIs have been delivering savings services to their clients as an integral part of their systems. At the same time, the vast majority of financial services for the poor in East Africa are provided by Savings and Credit Co-operatives (SACCOs) or Credit Unions, but the work, capabilities, strengths and weaknesses of these remains largely unexplored and poorly documented. This report is also available in French.</t>
  </si>
  <si>
    <t>Leonard Mutesasira, Renée Chao-Béroff, Thi Hanh Houmard Cao, Jean Pierre Vandenbroucke, Muli Musinga, Edith Tiaro</t>
  </si>
  <si>
    <t>Financial Services Associations In Uganda</t>
  </si>
  <si>
    <t xml:space="preserve"> 01-April- 2000</t>
  </si>
  <si>
    <t>This paper presents the mid-term review of the DFID initiated support programme to the seven financial services associations (FSAs) in Uganda, in October 1998. The purpose of this support programme is to facilitate provision of financial services to a wider proportion of the rural population.
The review makes the following observations on the performance of these FSAs:
Location of FSAs is far removed from that of the project monitoring unit (PMU).
Performance on financial, governance and management criteria of five out of the seven FSAs, is good.
Ownership structure of FSAs is ambiguous.
Development of an apex level institution of FSAs is urgently required to ensure proper supervision.
Demarcation of the role of the board and responsibilities of the management is needed, since division between the board and the management is essentially nonexistent.
Management staff of FSAs needs better training.
Prompt repayments by the board members of FSAs is required to set good examples.
This midterm review recommends to DFID to renew its contract with FSAs and provide support to the PMU for the remaining duration of the project.</t>
  </si>
  <si>
    <t>Graham A.N. Wright, Leonard Mutesasira, Henry Sempangi and Anthony Way</t>
  </si>
  <si>
    <t>Health is Wealth: How Low-Income People Finance Health Care</t>
  </si>
  <si>
    <t>The Health Care Financing project seeks to harness the research and product development capabilities of the K-Rep Development Agency, the experience of AAR Health Services in health care financing, management and provision, and the community-based, low-cost health centres of AAR franchisees. Working together, the consortium members offer important opportunities to capture synergies that will allow its members to develop their businesses while providing one of the most important and sought after services to low-income households in both urban and rural settings. The project brings together this diverse consortium to develop and test an innovative, private sector driven, commercially viable and replicable health financing scheme to reach low-income groups comprising four products.
This study was undertaken as the first step to this on-going collaboration designed to develop a low-cost health financing package for low-income people. Extensive background and secondary data searches (physical and internet-based) were conducted in order to identify data and ensure that the health financing product would be developed on the basis of the latest thinking/information. Research was conducted to understand low income people's health needs and health finance/management mechanisms. The tools used were Participatory Rapid Appraisal (PRA) and Focus Group Discussions (FGDs) adapted from the MSC-Africa approach to "Market Research for MicroFinance".</t>
  </si>
  <si>
    <t>Shahnaz Ahmed, Jane Mbaisi, Daniel Moko and Ancent Ngonzi</t>
  </si>
  <si>
    <t>MicroInsurance in Uganda - A Case Study of an Example of the Partner Agent Model of MicroInsurance Provision - AIGFINCA Uganda – Group Personal Accident Insurance</t>
  </si>
  <si>
    <t>This study reviews the Partner-Agent Model supporting the relationship between FU and AIG. It presents an understanding of the mechanisms and practicalities of the model, as well as the satisfaction level of the partners and the market.
It studies a Group Personal Accident Insurance product provided by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</si>
  <si>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Michael J. McCord, Leonard Mutesasira, Peter Mukwana, and Alex Sekiranda</t>
  </si>
  <si>
    <t>Health Care Microinsurance - A Synthesis of Case Studies from Four Health Care Financing Programs in Uganda, Tanzania, India, and Cambodia</t>
  </si>
  <si>
    <t>Synthesises the data and lessons from four case studies of SEWA in India, GRET in Cambodia, UMASIDA in Tanzania and FINCA in Uganda. These four case studies represent leading examples of efforts to provide health care insurance through the four basic models currently used worldwide. The study highlights the challenges and issues facing those seeking to provide health care insurance for poor people.</t>
  </si>
  <si>
    <t>Michael J. McCord</t>
  </si>
  <si>
    <t>MicroInsurance in Uganda - A Case Study of an Example of the Partner-Agent Model of MicroInsurance Provision: NHHP/FINCA Uganda – Heath Care Financing Plan</t>
  </si>
  <si>
    <t>This study reviews the Partner-Agent Model supporting the relationship between FU and NHHP. It presents an understanding of the mechanisms and practicalities of the model, as well as the satisfaction level of the partners and the market.
It studies a health financing product provided by a hospital with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</si>
  <si>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Microinsurance: A Case Study of An Example of the Mutual Model of Microinsurance Provision: UMASIDA</t>
  </si>
  <si>
    <t>This study reviews the Mutual Model of health care financing. It presents an overview of the mechanisms and practicalities of the model, as well as the satisfaction level of the partners and the market. It underlines the significance of group quality and the role of leaders in popularising microinsurance to reduce moral hazards. Additionally, this paper reviews the process by which a product was developed, tested, and implemented at UMASIDA (an organisation created by ILO) to provide information on the process and product cycle including proper pricing, reducing costs and preventive health care. While highlighting the institutional impact, this study focuses on strengthening human resources, improving operations and systems, ensuring feedback mechanisms, and marketing of products vis-à-vis clients’ satisfaction.</t>
  </si>
  <si>
    <t>Michael J. McCord, Leonard Mutesasira</t>
  </si>
  <si>
    <t>Microinsurance: A Case Study of An Example of the Provider Model of Microinsurance Provision: GRET Cambodia</t>
  </si>
  <si>
    <t>This study is part of a case study series designed to review products of some of the more prominent organizations offering insurance products to the poor. There are four general models of insurance: 1) Partner-Agent, 2) Full-service, 3) Mutual and 4) Provider Model. The GRET case study is a partial example of the Provider Model of insurance provision, as GRET is a mixed provider/full service insurer.
The study attempts to review its activities as a health care financing provider and aims to provide an understanding of the mechanisms and practicalities of the Provider model, as well as an indication of the level of satisfaction of their market. Additionally, this paper reviews the process by which the product was developed, tested, and implemented to provide information on the processes and to identify issues in the product cycle.</t>
  </si>
  <si>
    <t xml:space="preserve">Michael J. McCord </t>
  </si>
  <si>
    <t>The Relative Risks to the Savings of the Poor People</t>
  </si>
  <si>
    <t>Microfinance Institutions presently are not allowed to mobilse savings as per RBI specifications. The scepticism is grounded in two major arguments. One that MFIs would pose systemic risk due to their large scale operations, given that they might default; and second, that depositors would not be entirely safe, given the weaknesses of internal management and control systems in these institutions. As far as the former is concerned, MFIs presently do not have the penetration to pose systemic risk.
MSC carried out a qualitative and quantitative research in partnership with other the institutions in in Uganda to assess the relative risks involved in saving informally as compared to saving through institutions in the semi-formal and the formal sector. The research led to the conclusion that large scale erosion of savings presently taking place due to the poor saving informally, i.e. in kind for lack of any option, can be avoided if they are given the option of saving through the MFIs. The research revealed:
99% of clients saving in the informal sector reported loss of savings, mainly due to saving-in-kind
15% of those saving in the formal sector also reported loss of savings which was primarily due a cooperative bank closing
26% reported lost savings in the semi-formal sector which was primarily due to group lending mechanisms being preferred.
The findings establish that absolute deposit protection is never possible even in the formal sector. However, 99% losses occurring due to the poor saving informally can be avoided if they are given the option of saving through the MFIs.  Detailed findings of the research can be read in this thought-provoking paper.</t>
  </si>
  <si>
    <t>Graham A.N. Wright and Leonard Mutesasira</t>
  </si>
  <si>
    <t>Microinsurance: A Case Study Of An Example Of The Full Service Model Of Microinsurance Provision: Self-Employed Women’s Association (SEWA)</t>
  </si>
  <si>
    <t>This case study is a part of a series of case studies designed to review insurance products offered to the poor by some of the most prominent organisations.
This case provides an example of the Full Service model of provision of insurance. It reviews the broad range of insurance coverage (life, disability, health, and property) under one premium with life coverage provided as an agent and the others provided under a full service model by SEWA.
The case study provides an understanding of the mechanisms and practicalities of the Full Service model, as well as an indication to the level of market satisfaction. Additionally, it reviews the process by which the product was developed, tested, and implemented to provide information on the process and to identify issues in the product cycle.</t>
  </si>
  <si>
    <t>Michael J. McCord, Jennifer Isern, Syed Hashemi</t>
  </si>
  <si>
    <t>Drop-outs Among Selected Zambian Microfinance Institutions: Causes And Potential Impact On Product Design</t>
  </si>
  <si>
    <t xml:space="preserve"> June 2001</t>
  </si>
  <si>
    <t>Examines why the MFIs in Zambia suffer such remarkably high levels of drop-out amongst their clients. The field study also seeks to improve understanding of where/if the current systems and services being provided by the MFIs are failing to meet the needs and demands of the clients, and draws lessons for MFIs that wish to effect change.</t>
  </si>
  <si>
    <t>ASA’s Culture, Competition and Choice: Introducing Savings Services into a MicroCredit Institution</t>
  </si>
  <si>
    <t>This document highlights Association for Social Advancement (ASA), Bangladesh’s provision of financial services to 1.5 million poor people. This study summarises the dynamics of institutional change within the organisation during its transformation from a micro-credit to a microfinance institution.
It analyses ASA’s decision to introduce open access savings services when most of the other large micro-credit institutions in Bangladesh were unwilling to do so. The study briefly discusses the changes in fund management, information systems, internal control, staffs work pattern and the clients’ attitude towards the institution and the products it offers. It outlines different types of accounts and their results and explores the financial implications of savings mobilisation.
The study lays emphasis on the fact that the experience of ASA provides important lessons for micro-credit institutions seeking to follow its lead in order to introduce savings services.</t>
  </si>
  <si>
    <t>Graham A.N. Wright, Robert Peck Christen, Imran Matin</t>
  </si>
  <si>
    <t>Passing the Buck: Money Transfer Systems - The Practice and Potential for Products in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</si>
  <si>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</si>
  <si>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Cerstin Sander</t>
  </si>
  <si>
    <t>Use and Impact of Savings Services Among Poor People in Zimbabwe: What It Means for Microfinance Institutions</t>
  </si>
  <si>
    <t>This study outlines the reasons for which poor people save and the methods through which they rely on generally informal mechanisms in Zimbabwe. The common informal mechanisms popular in Zimbabwe are burial societies, RoSCAs and ASCAS, Savings clubs, Saving at home, Savings in kind – and the gender dimension, saving with employer, reciprocal  lending. The microfinance institutions (MFIs), housing cooperatives and savings and credit cooperatives (SAACOs) constitute the semi formal sector, while building societies, unit trusts and shares, funeral insurance companies are the popular forms for informal sector. It also reviews the key features that attract clients toward savings facilities some of which are related to minimum opening balance, flexibility in withdrawals, and proximity to clients’ places.</t>
  </si>
  <si>
    <t>Leonard Mutesasira, Petronella Chigara</t>
  </si>
  <si>
    <t>HIV/AIDS -Responding To A Silent Economic Crisis Among Microfinance Clients In Kenya and Uganda</t>
  </si>
  <si>
    <t>Examines how infected and affected households’ finances are impacted by HIV/AIDS. The paper also examines how households respond to and manage the crisis that HIV/AIDS brings and how MFIs might assist them to do so.</t>
  </si>
  <si>
    <t> MSC</t>
  </si>
  <si>
    <t>Savings Products and Services in the Informal Sector and Microfinance Institutions in West Africa: The Case of Mali and Benin</t>
  </si>
  <si>
    <t>Looks at how poor people use informal, semi-formal and formal sector savings systems and services to better manage their household income and expenditure flows. The paper also examines the impact of the availability (or otherwise) of a variety of saving systems and services.</t>
  </si>
  <si>
    <t>Jean-Pierre Muimana Kalala and Alpha Ouedraogo</t>
  </si>
  <si>
    <t>Informal Sector Finance Systems: What The Microfinance Industry Can Learn From Them</t>
  </si>
  <si>
    <t>Draws lessons from the informal sector financial systems in East Africa, West Africa, South Africa and India and their implications for microfinance institutions.</t>
  </si>
  <si>
    <t>BURO, Tangail’s Approach to Product Development - A Case Study</t>
  </si>
  <si>
    <t>BURO Tangail has developed an array of financial services, and as a result remains popular amongst its clients despite its relatively high interest rate on its loans. The present paper uses the CGAP Case Study Framework and examines how BURO Tangail, an innovative large/medium scale MFI operating in Bangladesh sets about the process of product development. 
The paper focuses on the approach adopted by BURO which include:
An institutional commitment to high quality, client-responsive financial services delivered on a sustainable basis;
A simple system of market research embedded in its operations, procedures and involving all staff from top management to the front-line Village Development Workers as well as the clients themselves;
A thorough system of controlled pilot-testing that allows the organisation to refine its accounting and financial management systems, cost/price analyses, training and marketing systems, etc. prior to roll-out.</t>
  </si>
  <si>
    <t>Looking Before You Leap: Key Questions That Should Precede Starting New Product Development</t>
  </si>
  <si>
    <t>Product development is an essential activity for market-responsive MFIs. As clients and their needs change, market-driven, demand-led MFIs need to refine their existing products or develop new ones. But product development is a complex, resource-consuming activity that should not be taken lightly and many MFIs fail to recognise the complexity and cost involved in this exercise. This paper outlines some of the basic questions and issues that MFIs should address prior to embarking on the process of product development.
Written by the CGAP-Coordinated Product Development Taskforce, the paper examines the pitfalls associated with rushing into new product development without adequate institutional preparation or systematic process. The paper offers clear guidelines for a systematic approach to product development that will minimise the risk of failure.</t>
  </si>
  <si>
    <t>Graham A.N. Wright, Monique Cohen, Michael J. McCord, Monica Brand, Zan Northrip, Brigit Helms</t>
  </si>
  <si>
    <t>Innovative Approaches to Delivering Microfinance Services: The Managed ASCA Model in Kenya</t>
  </si>
  <si>
    <t>Examines the managed ASCAs operating in Central Province of Kenya. These ASCAs run on the basis of their own members’ savings as capital and pay a fee for management services provided by an MFI. The study examines the strengths and weaknesses of this alternative approach to supporting financial services for the poor.</t>
  </si>
  <si>
    <t>Nthenya Mule, Susan Johnson, Robert Hickson &amp; Wambui Mwangi</t>
  </si>
  <si>
    <t>Use and Impact of Savings Services Among Poor People in Zambia</t>
  </si>
  <si>
    <t>In Zambia the poor people use largely the informal and to a lesser extent semi-formal savings systems to accumulate long-term lump sums in preparation for life-cycle events. This study shows the importance of savings for smoothing out peaks and troughs in income and expenditure. Death and illness were found to be the most frequent emergencies during the study. This report outlines that offering savings services to the poor represent a tremendous opportunity for microfinance institutions (MFIs) to increase their depth and breadth of outreach in Zambia. Yet in Zambia there is a legal framework that does not allow MFIs to accept deposits from the public. Although a new legal framework is now in place, it is not yet effective. It also provides specific recommendations for improving product design and methods for linking informal savings services/systems into semi-formal and formal sector financial service operations and recommendations for MFIs seeking to introduce or diversify savings products into their portfolio of services.</t>
  </si>
  <si>
    <t>David Musona and Gerhard Coetzee</t>
  </si>
  <si>
    <t>Dropouts in Northern Province, South Africa</t>
  </si>
  <si>
    <t>The paper examines why two MFIs in north eastern South Africa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</si>
  <si>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Use and Impact of Savings Services among Low Income People in South Africa</t>
  </si>
  <si>
    <t>This paper discusses how low-income people in South Africa (SA) save, how they use different savings services/systems and the impact of these savings facilities on their household budgets/lives. It also discusses how
these findings would improve Ithala Bank's and other institutions' efforts to mobilize savings.
Specifically, the paper:
Studies savings services used and not used by low income people;
Examines the perceived advantages and disadvantages of these savings services;
Assesses the socio-economic characteristics of the people using them;
Explores how savings services are used to manage household income;
Investigates why some people save in kind and which financial services may induce them to start monetary savings;
Draws lessons for Ithala and other financial institutions seeking to develop poor-responsive savings services.
The methodology that the study uses is:
Focus group discussions;
Interviews with low-income people and Ithala officials.
The findings of the paper are:
35 savings products were in use - 17 were Ithala products.
The most used products were: Short-term loans from moneylenders; Cash saving through Accumulating Savings and Credit associations (ASCAs); Targeted savings through Ithala; Funeral schemes or burial societies.
Ithala had intense competition from informal sector products.
Most Ithala clients were low-income people of low literacy, and a significant number were senior citizens;
Use of informal sector products was greater than that of the Ithala products.
The paper concludes by recommending that Ithala should incorporate some informal sector features into existing and
future products.</t>
  </si>
  <si>
    <t xml:space="preserve">Sibusiso Moyo, David Musona, Wilfred T. Mbhele and Gerhard Coetzee
</t>
  </si>
  <si>
    <t>Assessment of the Use and Impact of MSC’s Market Research for Microfinance Toolkit</t>
  </si>
  <si>
    <t>Market research is at the forefront of MSC’s vigorous campaign to promote client-oriented and market-led microfinance industry. Over the past several years, MSC has developed an innovative participatory market research methodology that builds capacity within microfinance institutions to improve understanding of the demand side of microfinance. The methodology is supported by a ‘toolkit’ that consists of 18 Participatory Rapid Appraisal (PRA) tools. These tools are designed to learn about customer perspectives on financial services and identify financial products and services that they want and need. Classroom and in-field training prepares participants to use the tools to identify customer needs and preferences, and options for responding to them. This paper examines how, MSC’s “Market Research for MicroFinance” Toolkit has been used by MFIs and the service providers/consultants that have been trained by the programme. The study also makes recommendations on how MSC, might further improve the toolkit.</t>
  </si>
  <si>
    <t xml:space="preserve">Jennefer Sebstad, Monique Cohen, Ezra Anyango </t>
  </si>
  <si>
    <t>The Feedback Loop- A Process for Enhancing Responsiveness to Clients Or, What Do We Do With All This Client Data?</t>
  </si>
  <si>
    <t>MFIs usually undergo impact assessment reviews and evaluations but rarely do these studies leading to substantive changes within their institution.
This paper highlights the results of the feedback processes at five ImpAct partner institutions– a bank focusing on the low-income market, two group-based microcredit institutions, a set of member- owned financial institutions, and a savings and credit microfinance institution.
The paper builds on the Ford Foundation impact study and examines the lessons learnt for institutionalising the feedback into the MFIs’ systems and products. Further, it makes recommendations on how to complete the feedback loop and accordingly develops a toolkit/checklist to help MFIs use the data they (and their evaluators) collect to make and implement responsive decisions/changes within the organisation.</t>
  </si>
  <si>
    <t>It Is Expensive to Be Poor: Losses Suffered by People Saving in Uganda</t>
  </si>
  <si>
    <t>Presents the qualitative research data – the experiences of poor people trying to save using informal sector mechanisms – from the “Relative Risks to the Savings of the Poor” paper. The paper provides details of the richness and complexity of poor people’s attempts at saving in the informal sector and their successes, failures and losses as they do so.</t>
  </si>
  <si>
    <t>Leonard Mutesasira, Graham A.N. Wright</t>
  </si>
  <si>
    <t>Principles for Designing Staff Incentive Schemes</t>
  </si>
  <si>
    <t>This article attempts to summarise the process of designing incentive schemes for staff members of microfinance institutions (MFIs). It identifies certain basic principles for designing monetary staff incentive schemes, once the decision to implement such a scheme is taken by an MFI. After introducing some basic definitions from the human resource literature, this article looks at factors that influence the choice of staff incentive schemes. In addition, it presents several critical design issues for incentive schemes. It concludes with a list of common mistakes in designing incentive mechanisms and also derives some basic lessons related to it.</t>
  </si>
  <si>
    <t xml:space="preserve">Martin Holtmann </t>
  </si>
  <si>
    <t>Staff Incentive Schemes – The International Experience</t>
  </si>
  <si>
    <t>This paper attempts to give an overview of the international experience with staff incentive schemes. It provides an overview of the staff incentive schemes in other industries, where these are an element of common policy.
It also provides information on some basic parameters of microfinance industry such as outreach and sustainability. The findings in this research suggest that a much smaller percentage of MFIs employ some form of monetary incentive program in Asia but the majority of schemes in place were designed to enhance asset quality and staff productivity. It concludes that the highly productive MFIs are heterogeneous in their staff incentive schemes.</t>
  </si>
  <si>
    <t>Martin Holtmann</t>
  </si>
  <si>
    <t>Where There Is No Banker: Financial Systems In Remote Rural Uganda</t>
  </si>
  <si>
    <t>Part of the local financial markets initiative under the Imp-Act programme, this paper looks at how poor people manage their money in an environment where there are no semi-formal or formal financial service providers.</t>
  </si>
  <si>
    <t>Leonard Mutesasira, Grace Sebageni, Steven Kaggwa</t>
  </si>
  <si>
    <t>Lessons from MSC’s Action Research Programme 2001</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</si>
  <si>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</si>
  <si>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Michael J. McCord</t>
  </si>
  <si>
    <t>Lessons from MSC’s Action Research Programme 2001 and 2002</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</si>
  <si>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and 2002.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</si>
  <si>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and Michael J. McCord</t>
  </si>
  <si>
    <t>Innovative Approaches to Delivering Microfinance Services: The Case of VSSU, West Bengal</t>
  </si>
  <si>
    <t>VSSU is a young MFI serving a remote rural corner of the West Bengal in India. This report reviews the work of VSSU, and attempts to assess the opportunities and constraints to the improvement of VSSU’s services and to their replication elsewhere. It documents the innovative approaches adopted by VSSU in delivering microfinance services and in the process it also discusses VSSU’s products and services.</t>
  </si>
  <si>
    <t>Stuart Rutherford, S K Sinha, Md Maniruzzaman, Mark Staehle, Sirajul Islam, Anowar Hossain, Hossin Islam Ripon</t>
  </si>
  <si>
    <t>Product Costing in Practice: The Experience of MSC</t>
  </si>
  <si>
    <t>MSC’s work with its Action Research Partners has clearly demonstrated that product costing interacts strategically with a diverse range of business areas, including: pricing, efficiency, outreach, the design of incentive schemes, the identification of the most suitable product mix, marketing, customer service, staffing patterns, profit centre accounting and budgeting. These strategic dimensions of costing have been little recognised to date. This note highlights the lessons learned from MSC’s Action Research Programmes in Eastern and Southern Africa in terms of costing and pricing of financial services.</t>
  </si>
  <si>
    <t>David Cracknell, Henry Sampangi</t>
  </si>
  <si>
    <t>Understanding the Re-birth of Equity Building Society in Kenya</t>
  </si>
  <si>
    <t>This study report starts with Equity Bank’s market and how that translates into a product range and delivery system. It also addresses the issues related to the ownership and governance of the organisation. It further surges ahead in various aspects of management, as the governance level directs and focuses the institution while the management level is needed for implementation. It also measures the management and institutional performance of the bank. This report also relates to human resource issues and how these can contribute to success.</t>
  </si>
  <si>
    <t>Gerhard Coetzee, Kamau Kabbucho, Andrew Mnjama</t>
  </si>
  <si>
    <t>One Step Beyond: Challenges and Opportunities in Promoting Quality Financial Services in Remoter Areas</t>
  </si>
  <si>
    <t>The last decade of microfinance practice, particularly in East Africa, has neglected rural finance. Support to the sector has concentrated on turning credit programmes into sustainable microfinance institutions (MFIs). The result of this has been a focus on small-scale businesses and especially traders, who can manage these relatively inflexible products, and consequently also a concentration of their activities in urban environments and market centres. At the same time there is evidence of innovation in Kenya in the form of managed ASCA programmes, Financial Service Associations and the emergence of ‘non-traditional’ SACCOs. This paper describes models of provision in Kenya that are reaching remoter areas or appear to have the potential to do so; analyses the characteristics of these models and presents the outline of an action research project to promote rural financial service provision.</t>
  </si>
  <si>
    <t>Peter Mukwana, Susan Johnson, Markku Malkamaki, Kuria Wanjau</t>
  </si>
  <si>
    <t>Developing Staff Incentives Schemes</t>
  </si>
  <si>
    <t>Examines what lessons can be learned from staff incentive schemes from Latin America, Eastern Europe and Africa.</t>
  </si>
  <si>
    <t>Microcare Ltd. Health Plan (Uganda)</t>
  </si>
  <si>
    <t>This paper summarizes the interventions of Microcare, a not-for-profit organisation involved in the provision of heath care financing services in Uganda. Microcare offers a single comprehensive health care coverage package and provides third-party administrative services to other companies in addition to being involved in developing information systems for health insurers. The paper briefly outlines Microcare’s products, and its institutional structure, covering health scheme operations, accounting, marketing strategy, sustainability, management and governance and partnerships.
The paper also highlights the relationship between the partners, namely the health service providers and the MFIs, and Microcare. While discussing the likelihood of sustainability, this paper also addresses relevant operational issues, the organizational risk management strategy and clients’ level of satisfaction with the product. A summary of the strengths, weaknesses, opportunities and threats related to Microcares’ program is also provided.</t>
  </si>
  <si>
    <t>Michael J. McCord, Sylvia Osinde</t>
  </si>
  <si>
    <t>CIDR - Community Based Health Prepayment Programme, Uganda</t>
  </si>
  <si>
    <t>This village-based program uses a mutual insurance model that has as its objective complete “ownership” of the activities by the members. CIDR-Uganda management defines “ownership” in this case as “a feeling of people that they manage and make all the decisions for the scheme. That they know the scheme is theirs.” CIDR-France has concluded that such “ownership” and the resulting autonomy are not likely to happen with this project within the next ten years. It thus no longer warrants (per CIDR policies) an expatriate manager after the first three-year phase. CIDR is now transferring project management to a newly created NGO (while retaining the same staff and members) called Save for Health Uganda, under local management and with some oversight by CIDR France.</t>
  </si>
  <si>
    <t>Kitovu Patients Pre-Payment Scheme (Kitovu Hospital, Masaka, Uganda)</t>
  </si>
  <si>
    <t>Kitovu Patients’ Pre payment Scheme (KPPS) is a hospital-based model of health care provision operating in Masaka, Uganda. This paper briefly reviews the health care prepayment scheme of the hospital.  At the same it also looks at the institutional structure of KPPS and its sustainability. Through a detail SWOT analysis the paper explores the strengths, weakness, opportunities and threats associated with the scheme. Finally it suggests lessons that other MFIs and donors can learn from this experience.</t>
  </si>
  <si>
    <t>Michael J. McCord, Sylvia Onsinde</t>
  </si>
  <si>
    <t>Community Health Plan (“CHeaP” - Kisumu, Kenya)</t>
  </si>
  <si>
    <t>This research study is part of the Micro-Insurance series produced by MSC and the Microinsurance Centre.The paper describes the Community Health Plan (CHeaP), a project of the microfinance organisation CENT, in Kisumu, Kenya and how it uses a savings-based methodology for collecting health insurance premiums.
CENT undertakes a preventative and holistic approach to health and development in general, including an orphans health project, HIV prevention, nutrition programs, clean water initiatives, a bed net program, and community based health care services in addition to the new health insurance plan.This paper outlines the CHeaP’s products, organizational structure and governance, operations, overall performance, risk management strategies, lessons learned and a SWOT analysis.</t>
  </si>
  <si>
    <t>MEDIPLUS Health Services – Nairobi, Kenya</t>
  </si>
  <si>
    <t>This research study is part of the Micro-Insurance series produced by MSC and the Microinsurance Centre. The paper outlines the interventions and strategies adopted by MediPlus, a privately owned, for-profit health maintenance organisation (HMO) in Nairobi. While MediPlus is not involved in the actual delivery of health services, it provides healthcare information including education packages on the maintenance and control of specific health related problems. In addition, MediPlus provides access to preventive healthcare interventions to its customers. This study maps the institutional structure of MediPlus, its health schemes’ operating mechanism, its marketing strategy, management of risk and sustainability issues related to the organisation.</t>
  </si>
  <si>
    <t>Poverty Africa Health Programme - Health Microinsurance</t>
  </si>
  <si>
    <t>Poverty Africa (POA) is an international Non-Governmental Organisation (NGO) headquartered in Dar es Salaam, Tanzania. This paper highlights POA’s holistic health promotion strategy and institutional structure and describes its microinsurance scheme. It gives an overview of the scheme and analyzes the operating mechanism including – accounting and marketing strategy, sustainability, management and governance related issues and the role of the providers and their relationship with POA. The paper also addresses issues like client’s satisfaction with the product and the quality of health care services offered and problems regarding quality of health care. It highlights client’s concerns and associated risks to partner and includes a SWOT analysis to describe the scheme’s strengths, weaknesses, opportunities and threats.</t>
  </si>
  <si>
    <t>Michael J. McCord, Osinde, Sylvia</t>
  </si>
  <si>
    <t>The Provident Financial Model: Innovation in South Africa’s Microfinance Industry</t>
  </si>
  <si>
    <t>This research paper seeks to explore the options left to clients in the absence of user-owned and managed MFIs, and the clients’ perceptions and attitudes towards this possibility. It explores the entire financial landscape ranging from the informal, semi-formal to formal institutions.
It looks at the losses incurred by poor in the informal sector and attempts to understand the dynamics of the risk in order to develop appropriate policies and regulations governing financial services for the poor. This paper focuses on the comparative risk and describes functional issues only as they influence the relative safety of the users’ money and offers a range of suggestions drawn from discussions with clients and microfinance practitioners.</t>
  </si>
  <si>
    <t>Peter R.J. Cadogan</t>
  </si>
  <si>
    <t>Reducing Vulnerability: The Demand for Microinsurance</t>
  </si>
  <si>
    <t>Vulnerability for the poor is an everyday reality and has been described as the inability of individuals and households to deal with risk. While the shocks that the poor experience may be the same as conventional insurance clients, they are more vulnerable because they have fewer reserves to draw upon. This paper seeks to understand what people in Kenya, Tanzania and Uganda are looking for in microinsurance and how attributes that meet the needs and preferences of the poor can be incorporated into the design of microinsurance products. This paper complements another study which examines the lessons from formal institutions currently providing health insurance services.</t>
  </si>
  <si>
    <t>Monique Cohen, Jennefer Sebstad</t>
  </si>
  <si>
    <t>Designing Savings Services for the Poor</t>
  </si>
  <si>
    <t>Throughout time households saved: as insurance against emergencies, for religious and social obligations, for investment and for future consumption. This paper highlights some of the reasons behind inaccessibility to formal sector banks by most poor people. It further analyzes the emergency needs of the poor people, their requirement for both liquid and illiquid services and the strategy used by them to build-up large lump sums of money to purchase significant capital assets such as land and houses. Key issues addressed in the paper include - compulsory, locked-in savings, designing savings products and services from an MFI’s Perspective and managing the costs of small savings accounts. The paper discusses the benefits of offering savings services to the poor, while cautioning that there are no magic formulas for designing appropriate savings products for poor people: it requires market research and careful, systematic product development. An example of “The Development of Equity Building Society’s Jijenge Savings Account” is also discussed in the paper.</t>
  </si>
  <si>
    <t>An In-Depth Quantitative Assessment of the Ugandan Microfinance Environment</t>
  </si>
  <si>
    <t>This document is a part of a quantitative market and competitor environment research based assessment in Uganda. It presents the research objectives, methodology employed and full research findings gathered through the interview process in Jinja, Mukono, Masaka and Kampala. The key findings include socio economic characteristics of the clients, product usage, clients’ preferences and awareness levels about service providers, and methodology employed by the institutions providing financial services.</t>
  </si>
  <si>
    <t>Rob Hudson</t>
  </si>
  <si>
    <t>Competition Working for Customers: The Evolution of the Uganda MicroFinance Sector - A Longitudinal Study from December 2001 to March 2003</t>
  </si>
  <si>
    <t>This paper is part of a wider study “The Competitive Environment in Uganda – Implications for Microfinance Institutions and their Clients” sponsored by MSC and DFID’s FSDU (Financial Sector Deepening Uganda) programme. The paper highlights the major changes in products viz. loan and savings, corporate brand and service delivery strategies used by MFIs. It documents the evolution of the microfinance industry and explores possible strategies for maintaining a competitive edge. The paper also gives an overview and highlights the key changes in the competitive market on the basis of the 8Ps of marketing, which include product, price, place, promotion, positioning, people, physical evidence, and process.</t>
  </si>
  <si>
    <t>Leonard Mutesasira, Ernest Kaffu</t>
  </si>
  <si>
    <t>Passing the Buck - Money Transfers Systems: The Practice and Potential for Products in Kenya</t>
  </si>
  <si>
    <t>This study provides contextual information on the Kenyan economy and financial sector as a backdrop to a review of the available money transfer services. It looks at the supply side of money transfer services that include the service providers, transaction values, frequencies and fees. It further looks at the demand side of money transfers—clients, their purposes and the relative costs and risks involved. The study concludes with an outlook on potential market opportunities for microfinance services and summarizes criteria for product design.</t>
  </si>
  <si>
    <t>Kamau Kabbucho, Cerstin Sander, Peter Mukwana</t>
  </si>
  <si>
    <t>Lessons from MSC's Action Research Programme 2003</t>
  </si>
  <si>
    <t>This report summarizes lessons learned from MSC's Action research Program. The key lessons learned are:
Unplanned explosive growth in response to customers' needs can be fatal to the organization. Rapid induction of
new staff can undermine internal control. Cramped office space would undermine productivity;
The rapid expansion that is characteristic of market-led growth is often difficult to finance because each new
branch would require funds to hire staff, expand the loan portfolio, etc. and that could be difficult;
Preparing for market-led growth by ensuring that policies, procedures and management systems are in place, is very essential;
In responding to challenges, prioritizing, sequencing and communicating change is of great importance;
Information systems, procedures and templates can partially automate the management of growth. Networked information systems can facilitate more transactions, installation of automated teller machines (ATMs) would decrease costs and make the service more accessible;
Successfully pilot-tested financial services can be quickly rolled out using a standardized approach;
Continuous improvement of processes and systems is essential to deliver market-led financial services and control risks surrounding growth;
Proper internal and external communication is very important. Poor communication could result in misunderstandings between the management and staff, and between the institution and its customers;
'Word of mouth' marketing is very effective. Financial services have to be carefully communicated to the intended customers and feedback about the product should be taken from them;
Good customer service is essential.</t>
  </si>
  <si>
    <t>David Cracknell, Henry Sempangi,Peter Mukwana and Graham A.N. Wright</t>
  </si>
  <si>
    <t>Lessons from Pilot Testing - Financial Services</t>
  </si>
  <si>
    <t>This paper presents key lessons learned from MSC’s work with its Action Research Partners on pilot testing new financial services. Lessons are derived from successes and failures and offer the opportunity for other institutions to benefit from a wealth of product development experience.</t>
  </si>
  <si>
    <t xml:space="preserve">David Cracknell, Henry Sempangi, Graham A.N. Wright,Peter Mukwana and Michael J. McCord
</t>
  </si>
  <si>
    <t>Market Research and Client-Responsive Product Development</t>
  </si>
  <si>
    <t>Describes the need for client responsive products and a step-by-step process for product development, together with the tools currently available for those interested in rising to the challenge.</t>
  </si>
  <si>
    <t>Reducing Vulnerability: The Supply of Health Microinsurance in East Africa</t>
  </si>
  <si>
    <t>This paper addresses the supply side of micro-insurance. The authors identified seven institutions in the region as case studies to help understand supply side products and operations. These institutions were selected based on having an active health care financing product serving the low-income market (except one). It also focuses on a variety of delivery mechanisms and different organisational structures vis-a-vis various kinds of urban and rural institutions. These institutions ranged from the start-up Community Health Plan in Kenya with 100 clients to the Tanzanian Government’s Community Health Fund with its reported 330,000 members. It also provides lessons from different institutions which focus on issues relating to management and governance of the institutions, micro-insurance products, operations and accounting, marketing, risk management and relationships among insurers, service providers and intermediaries.</t>
  </si>
  <si>
    <t>Use of Financial Services over Time in Uganda</t>
  </si>
  <si>
    <t>This note summarises the findings of a study based on a time series analysis of “MFI Use over Time” tool to examine carefully selected clients’ use of financial services over a twelve-year period. It also encapsulates the findings relating to preferences of clients for different types of institutions, products and services delivery related issues, customer care and staff behaviour. The study further dwells into the issues related to speed of services, security for hard earned money of the clients and collateral required in accessing these services.</t>
  </si>
  <si>
    <t>John Beijuka, Peter Mukwana and Ernest Kaffu</t>
  </si>
  <si>
    <t>Innovative Approaches to Delivering Microfinance Services: The Case of Capitec Bank</t>
  </si>
  <si>
    <t>This paper briefly captures the origin, history and the structure of Capitec Bank. It is a story of institutional growth, formalisation, and the development of products, which serve clients with what they want, where they want it. The paper discusses the nature of business and the bank’s operating mechanism. Key issues discussed in the paper are - market and attributes accessibility, affordability, simplistic transaction methodology developed by the bank; its range of products and pre conditions required for a loan. In short it discusses the management and governance of the bank, its administrative and operating systems and associated risks and achievements. Additionally it documents the bank’s strengths and challenges and outlines the lessons for the mainstream MFIs.</t>
  </si>
  <si>
    <t>Gerhard Coetzee</t>
  </si>
  <si>
    <t>Lessons from MSC’s Action Research Programme 2002</t>
  </si>
  <si>
    <t>MSC’s goal is to promote the development of high-quality financial services for poor people. This report documents the progress made under the Action Research Programme during 2002. It presents MSC’s package of services, summarises the lessons learned from MSC’s Action Research Programme, covers the selection of ARPs, presents an overview of results, and then details the activities undertaken with each of the partners.</t>
  </si>
  <si>
    <t>An In-Depth Assessment of the Ugandan Microfinance Market - Qualitative Side Study Report</t>
  </si>
  <si>
    <t>This study aims to understand why and how clients make the various choices to use different financial service providers in the main markets in Uganda; how and why clients have moved between financial service providers; understand how clients are using the many options available to them (including accessing financial services from several sources simultaneously) and assess the implications for the MFIs operating in these areas.</t>
  </si>
  <si>
    <t>Peter Mukwana, Grace Sebageni</t>
  </si>
  <si>
    <t>The Competitive Environment in Uganda: Implications for Microfinance Institutions and their Clients</t>
  </si>
  <si>
    <t>This study explains competitive scenario in the microfinance sector in Uganda. It provides overview of the Ugandan microfinance market and chalks out its characteristics. Going further, the study also underlines various concerns to respond to the challenges relating to competition. It details out overview of international experience on competition relating to over-indebtedness, clients behaviour, niche markets, pricing and mergers and acquisitions. The study also discusses donors’ role in various degrees of competition—monopoly, competition and saturation.</t>
  </si>
  <si>
    <t>Graham A.N. Wright, Paul Rippey</t>
  </si>
  <si>
    <t>Taking Banking Services to the People: Equity’s Mobile Banking Unit</t>
  </si>
  <si>
    <t>Equity serves some customers that live and work in remote rural areas, through a network of rural branches and through a system of mobile banks. In addition to providing  services the mobile banking units are used for public relations and marketing purposes. Whilst banks such as Barclays and Kenya Commercial Bank closed their mobile services, Equity is rapidly expanding its mobile services. This paper explains the structure of each of the mobile units and their further evolution. Lessons from the mobile banking project are considered, and the performance of the units is explained. Client perspectives are aired.</t>
  </si>
  <si>
    <t>Gerhard Coetzee, Kamau Kabbucho, Andrew Njema</t>
  </si>
  <si>
    <t>Innovative Approaches to Delivering Microfinance Services: Credit Indemnity in South Africa</t>
  </si>
  <si>
    <t>This study documents Credit Indemnity's process of transformation. Credit Indemnity started as a small short term lender that commenced operations more than a decade before the rest of the South African micro lending industry really started. Today they are part of a listed company and operate on a cash loan and repayment basis out of 118 branches covering the whole country. This study documents the process, its success and hurdles, through the eyes of its management, staff, clients and other stakeholders in the financial industry. It also identifies areas in which the organisation needs to improve.</t>
  </si>
  <si>
    <t>Gerhard Coetzee, Richard Bates, Nthabiseng Mokobori</t>
  </si>
  <si>
    <t>Reducing Vulnerability: Demand for and Supply of Microinsurance in East Africa</t>
  </si>
  <si>
    <t>This paper synthesizes the findings from two studies carried out in Uganda, Kenya, and Tanzania. It examines the demand for risk management tools by the poor and gathers experience of seven institutions providing microinsurance to satisfy this demand. This paper identifies three major risks faced by poor people in East Africa: death of an income earner, illness, and property loss resulting from theft and fire. It reviews poor people’s current options for managing these risks and differences by gender and wealth levels. It then discusses implications for microinsurance, considering issues of coverage, access, timeliness, and affordability. The research findings reveal a huge opportunity for microinsurance in the low-income markets of these countries as the formal insurers cover only the top five to ten percent of the population and the rest are left to fend for themselves. The paper includes practical lessons for designing and delivering insurance products drawing on the views and experiences of clients, potential clients, and the institutions that aim to serve them.</t>
  </si>
  <si>
    <t>Monique Cohen, Michael J. McCord, Jennefer Sebstad</t>
  </si>
  <si>
    <t>Signposts to the Provision of Market-led Microfinance Services</t>
  </si>
  <si>
    <t>This paper lists the following signposts to the provision of market-led microfinancial services that reflect MSC's experience with its Action Research Partners:
Vision and mission statements: They focus on profitability by designing, developing and delivering quality customer responsive financial services.
A competent board that prevents mission drift and supports a customer-focused agenda.
The executive function:
Focus on the customers;
Ensure balance between the functions of marketing and operations;
Hire and develop competent senior management;
Plan the future;
Be aware of the competition.
Development and retaining of customer-focused staff by investing in:
Training on delivering client focused services;
Effective internal communication;
Building staff capacity;
Staff incentive schemes.
Retaining customer-focus in the front-office operations through:
A marketing department that maintains a customer-focus in all activities;
A research department that looks into customer requirements;
A strong brand;
A feedback loop that welcomes suggestions from customers;
A pleasant banking environment;
Branch managers, who are knowledgeable about their local community.
Support from back office operations in continually improving products and processes by:
Pilot testing major changes;
Actively managing risk;
An information technology (IT) department that develops customer-friendly IT solutions;
An internal audit aimed at ensuring efficient service delivery and customer satisfaction.
The paper concludes that a market-led transformation is beneficial to a financial institution in terms of increasing profitability and outreach. However, the institution needs to use great skill to take care of the resulting growth.</t>
  </si>
  <si>
    <t>David Cracknell</t>
  </si>
  <si>
    <t>GRAMEEN II - At the end of 2003 - A ‘grounded view’ of how Grameen’s new initiative is progressing in the villages</t>
  </si>
  <si>
    <t>This paper in a nutshell outlines what Grameen II is and how it works. It discusses the similarities between old and new Grameen, in respect of the delivery environment, group responsibilities, branch opening procedures, loan loss provisioning and write-off, staff performance incentives, and computerisation. It comments on branch performance and concludes that Grameen II is good for Grameen. The paper also discusses some of the more contentious elements – especially loan rescheduling and the drive towards greater flexibility in loan terms. Finally it looks at the impact of Grammen II on the competition building up between MFIs in Bangladesh. It reviews the way that Grameen II is being marketed, and looks at evidence on whether Grameen II is good at attracting and retaining the very poor.</t>
  </si>
  <si>
    <t xml:space="preserve">Stuart Rutherford, Md Maniruzzaman, S K Sinha, and Acnabin &amp; Co
</t>
  </si>
  <si>
    <t>Passing the Buck in East Africa - Money Transfers Systems: The Practice and Potential for Services in Kenya,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</si>
  <si>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</si>
  <si>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Virtual Conference on Electronic Banking for the Poor</t>
  </si>
  <si>
    <t>In February 2004 MSC hosted a Virtual Conference on Electronic Banking for the Poor. This paper summarises the discussion which brought together 500 participants and generated 400 postings. Discussion topics were varied and included, technology, business case, pricing, distribution, customer value.</t>
  </si>
  <si>
    <t>Electronic Banking For the Poor - Panacea, Potential and Pitfalls</t>
  </si>
  <si>
    <t>This paper is targeted mainly at institutions that have the resources and capacity to invest in large-scale electronic banking solutions for the poor. Although developing an extensive e-banking solution is beyond the range of most microfinance programs, a range of technology options are presented where microfinance programs can become involved. The author points out that whichever technical option is chosen, the development of an electronic banking solution should consider the customer value proposition, the business case and the local environment for electronic banking. The paper also explores the role of donors in developing an appropriate infrastructure for electronic banking and outlines principles to guide donor involvement in this area.</t>
  </si>
  <si>
    <t>Equity Building Society - Market-led Approach to Microfinance</t>
  </si>
  <si>
    <t>This study provides Equity Building Society’s role in providing financial services in the underserved, low-income section of the Kenyan market. It gives brief information about economy and financial situation in Kenya. It traces the historical growth of Equity Building Society in relation to its financials, staff and the customer base since its inception. The study also documents information about the products—savings and credit both—of the Equity Building Society and gives a details about financial impact on the bank. It draws conclusion for success of Equity because of its focus on microfinance customers, which is embodied in the mission of the organisation, drives most of the activities of Equity.</t>
  </si>
  <si>
    <t>Graham A.N. Wright and James Mwangi</t>
  </si>
  <si>
    <t>Serving Depositors: Optimising Branch Based Banking</t>
  </si>
  <si>
    <t>A key challenge for financial institutions serving the low-income market is how to optimise branch networks to serve high volumes of customers - to provide high quality financial services at a low unit cost. This paper examines the strategies used to optimise branch based services for depositors by MSC’s Action Research Partners – a network of more than ten very different financial institutions based in East and Southern Africa.</t>
  </si>
  <si>
    <t> David Cracknell</t>
  </si>
  <si>
    <t>Process Mapping in Practice</t>
  </si>
  <si>
    <t>This paper summarises the experience that MSC has gained in process mapping through working with its Action Research Partners. It highlights key benefits, which can be achieved through process mapping. It presents brief case studies detailing the experience of Tanzania Postal Bank and Equity Bank in Kenya. Finally it provides tips on how to overcome common challenges faced during the process mapping exercise.</t>
  </si>
  <si>
    <t> Henry Sempangi, David Cracknell, Hermann Messan, Madhurantika Moulick</t>
  </si>
  <si>
    <t>Strategic Marketing for Microfinance Institutions</t>
  </si>
  <si>
    <t>Outlines a framework comprising three primary strategies focusing on: Corporate Brand and Identity, Competitive environments; which is particularly important in Product Strategy, development, costing/pricing and sales/promotion; and Product Delivery which encompasses product and Customer Service Strategy, which focuses on how and where products are delivered and customer experience. These strategies and the supporting activities are informed by careful research based on generates four standard information packages - Market Analysis, Competitor Analysis, Customer Analysis and PEST Analysis.</t>
  </si>
  <si>
    <t>Graham A.N. Wright, Leonard Mutesasira, David Cracknell, Rob Hudson</t>
  </si>
  <si>
    <t>Designing Innovative Products, Processes and Channels for the Promotion of Microfinance</t>
  </si>
  <si>
    <t>The microfinance industry has traditionally seen poor people’s needs for financial services only as “credit for enterprise”. However, due to their various life cycle needs, low income clients need a range of “financial services” and not just the traditional mono-product of working capital loan.
In response to this emerging need of the sector, growing numbers of financial institutions are developing and delivering a range of financial services customised to cater to client needs.
This paper examines some of the products designed (many in collaboration with MSC) as a respond to these needs, as well as some of the innovative delivery processes currently under testing. It also reviews the MSC approach to product design. It concludes with comments on NABARD’s Kisan Credit Card and implications of the changing face of microfinance for the “massification” of financial services for the low income market in India.</t>
  </si>
  <si>
    <t>Catalysing Capacity Development: Micro-Finance in India - Training Needs Assessment</t>
  </si>
  <si>
    <t xml:space="preserve">With the exponential growth of the microfinance sector in India, there is increasing realisation of the need to address the aspect of (lack of) sufficient capacity building and assistance in order to manage this growth.This study focuses on the training and capacity building requirements among low income financial services providers in India. It also examines and assesses the potential capacity development institutions, training courses/toolkits and other resources available in India.The study categorises MFIs on the basis of their age and institution type and prioritises the training focus areas accordingly. It recommends the users in careful selection of priority training areas; selecting synergetic training courses; adopting adult learning best practices; developing comprehensive and easy to use training packages; and working with stakeholders to develop a national curriculum for microfinance in India besides regional centres of training. </t>
  </si>
  <si>
    <t>Graham A.N. Wright, Ramesh S Arunachalam, S. Mishra, S. Narayanan</t>
  </si>
  <si>
    <t>Cash, Children or Kind? Developing Security for Low-Income People in Old Age in Africa</t>
  </si>
  <si>
    <t>The number of people aged over 60 in the developing world is predicted to rise from 375 million in 2000 to 1,500 million in 2050. This note outlines the economic and social challenges which come with old age. It documents some of the common traditional practices adopted as a security measure against these challenges. It outlines the general saving methods, focuses on educating people on why and how to save. Further it discusses the potential market for long-term contractual savings services which provides security in old age.</t>
  </si>
  <si>
    <t>Madhurantika Moulick, Graham A.N. Wright, Corrinne Ngurukie, Angela Mutua, Moses Muwanguzi, Michael Onesimo</t>
  </si>
  <si>
    <t>Understanding and Assessing the Demand for Microfinance</t>
  </si>
  <si>
    <t>It is clear, and now generally accepted, that poor people want, need and do indeed save. Low income clients have limited access to formal and regulated financial services and thereby resort to semi-formal service providers. This further aggravated with MFIs being prohibited from offering savings as a service for poor.
The present note discusses the needs, financial behaviour and the financial landscape of the clients. It discusses this through two case studies on how women have benefited from microfinance institutions.
The note concludes by saying that microfinance can play a key, cost-effective and sustainable role in achieving the Millennium Development Goals (MDGs) if we build flexible and reliable financial services that respond to the real, diverse needs of the poor and vulnerable.</t>
  </si>
  <si>
    <t>Costs and Benefits of Process Mapping - Based on the Case Study of MI-BOSPO (Bosnia and Herzegovina)</t>
  </si>
  <si>
    <t>The presence of quite a few microfinance players have steppd up the competition in the microfinance sector in Bosnia and Herzegovina. Most Bosnian microfinance institutions were established as governmental or international reconstruction projects. Those reconstruction projects, which responded to market demand and have gradually became specialized microfinance institutions targeting microentrepreneurs. The sector developed dynamically, and currently it is one of the most competitive in the region of Central and Eastern Europe and the New Independent States.
Due to increase in competition, this paper examines the ablility of MFIs to increase their efficiencies within Product Policies using Process Mapping. This report discusses the overview of the market, description of process mapping, how to apply the Process Mapping tool, tips for conducting Process Mapping and enhancing institutional culture</t>
  </si>
  <si>
    <t>Entering New Markets with New Products - Costs and Benefits of Following New Product Development Process - Based on a Case Study of MDF-Kamurj (Armenia)</t>
  </si>
  <si>
    <t>The case presents a successful implementation of product and market diversification. The case draws from the experience of MDF-Kamurj – an Armenian microfinance institution which developed and launched a new credit product directed to rural microentrepreneurs involved in agriculture and livestock breeding. The case seeks to present how the process of market research and pilot testing helps in mitigating risks related to entering new areas with a new product (a product not meeting clients’ needs, inefficient procedures, resistance among staff towards innovation). Simultaneously it discusses the requirements of conducting market research and pilot testing (including financial and non-financial costs as well as the golden rules of the process).</t>
  </si>
  <si>
    <t>Dorota Szubert, Gagik, Vardanyan and Margarita Lalayan</t>
  </si>
  <si>
    <t>Costs and Benefits of Market Research and Pilot Testing for New Product Development in Microfinance</t>
  </si>
  <si>
    <t>To attract and keep clients, Microfinance Institutions (MFIs) want to introduce new products that meet these demands. One of the most pertinent questions facing many MFIs today is “how?” Significant resources have been invested in the research and documentation of a market-led approach to product development, which is now widely accepted by the microfinance industry’s technical service providers.
The approach includes five steps, two of which—market research and pilot testing—have rarely been adopted by MFIs, despite the fact that they are the core of the client driven approach. Why is it so, is a matter open for discussion.
Drawing from existing literature and the experiences of ten case study MFIs in seven countries, this document explores that hypothesis and summarises the costs and benefits recorded by institutions that have chosen to incorporate market research and pilot testing into their new product development processes.</t>
  </si>
  <si>
    <t>Cheryl Frankiewicz</t>
  </si>
  <si>
    <t>Grameen II - The First Five Years 2001-2005</t>
  </si>
  <si>
    <t>MSC conducted a study in 2006 to understand the transition of Grameen Bank in Bangladesh to Grameen II. The study was carried out by Stuart Rutherford in association with MSC.  Grameen II is only a partial redesign of the classic Grameen model, focused mostly on changes in the range of products offered and their terms and conditions.
Grameen II offers more need-based services to the clients and also makes access to these services significantly easier. Processes have been simplified and streamlined. The staff have been trained in better process management to handle the volume of transactions involved to deliver efficient functioning. The other dimension considered was portfolio diversification through renewed emphasis on public deposits. Besides, new and attractive services such as the special savings account, special purpose loans, etc. based on client demand were introduced.
The study also highlights the areas for improvement for a possible Grameen III to emerge, such as better use of information technology, better marketing of products and services offered and desirable regulatory environment for emerging players in the microfinance sector in Bangladesh.</t>
  </si>
  <si>
    <t>Stuart Rutherford</t>
  </si>
  <si>
    <t>Feedback Loop Analysis: Key Lessons in the Financial Service Delivery</t>
  </si>
  <si>
    <t>This paper shares key issues on feedback loop analysis drawn from MSC’s experience under its Action Research Programme (ARP). Detailed analysis of feedback loops has been performed at Tanzania Postal Bank (TPB), Equity Bank and Kenya Post Office Savings Bank. The paper defines the feedback loop, details the process of analysing the loop, discusses different feedback mechanisms and then develops key lessons for the industry.</t>
  </si>
  <si>
    <t>Peter Mukwana</t>
  </si>
  <si>
    <t>Building a Bridge Between MFIs and the Health Sector, Innovative Health Care Financing Scheme for the Low-Income Community</t>
  </si>
  <si>
    <t>The Health Care Financing (HCF) Project brings together a diverse consortium comprising of AAR Health Services, AAR Credit, K-Rep Bank and K-Rep Development Agency to develop and test an innovative, private sector-driven, commercially viable and replicable health financing scheme to reach low-income groups. Through the project and its consortium, a range of health care financing products have been developed and are being pilot tested. These products will contribute towards quality, accessible and affordable health care financing services for the low-income groups. This is achieved through the establishment of franchised health centres in the low-income areas of Nairobi city that offers both fee-for-service and also provide health care to families covered by the AAR Afya health care financing plans.
During the product development phases and the pilot test period, the project faced several challenges that resulted in its slow growth. Despite these challenges, the results of the Afya products are promising. Overall, the findings from the project provide reassuring indications that the health care product(s) tailored for low-income groups do indeed have a huge market in Kenya.</t>
  </si>
  <si>
    <t>Shahnaz Ahmed</t>
  </si>
  <si>
    <t>Do Microfinance Institutions Really Need to Worry About Their Brand?</t>
  </si>
  <si>
    <t>This paper documents experiences of MSC’s Action Research Partners (ARPs) in strategically building a corporate brand to reach more clients, increase profitability and become more market-led. The principles outlined are drawn from MSC and Women’s World Banking (WWB)’s Corporate Brand and Identity Toolkit.
With increasing competition in the microfinance sector, it would be unrealistic for MFIs to assume that customers would not switch to other providers. Consequently, the industry is moving towards a more market-led approach in which financial service providers are re-oriented towards researching and responding to customer needs. Given these conditions a strong, well-defined corporate brand becomes the key to reaching and retaining more target clients.
This paper highlights the need for MFIs to realise the power of corporate brand and provides insights into the process of brand building that can assist financial service providers in designing their strategy for brand development, implementation and monitoring.</t>
  </si>
  <si>
    <t>Lisa Parrott</t>
  </si>
  <si>
    <t>The Art and Science of Pricing Financial Services</t>
  </si>
  <si>
    <t>This paper briefly examines pricing as a determinant of customer’s choices. It tries to assess why pricing financial services are so difficult for users to understand. It also considers the pricing implications in evolution of “market-led” approach from “traditional” microfinance approach.
The paper also lays emphasis on the significance of transparency and mechanisms and policies to improve pricing transparency. It concludes with suggestions on how to price products and factors relevant for pricing different types of financial services, including savings, loans and e-banking products.</t>
  </si>
  <si>
    <t>David Cracknell, Hermann Messan</t>
  </si>
  <si>
    <t>Teaching Elephants To Tango: Working with Post Banks To Realise Their Full Potential</t>
  </si>
  <si>
    <t>MSC carried out a SWOT/ PEST Analysis on the Tanzania Postal Bank (TPB) and the Kenya Post Office Savings Bank (KPOSB) to explore the possibility of Post Offices offering microfinance services as a value added services to their poor clients. The Post banks' existing large network of branches gives them indisputable comparative advantage and the potential for linking these to e-banking solutions offers a real possibility of bringing the financial services to the unbanked  in poor countries. The publications explores ways by which post banks' network can support the government and other institutions in making salary and pension payments to people living in remote areas who are otherwise un-served by commercial banks.
The document highlights the comparative advantage of post banks' networks over shops, garages and bars which are used as E/M-Banking agents. For instance, in some countries, the central bank authorities do not permit such outlets to offer even basic withdrawal service.  However, the post banks typically remain subject to restrictive policy environment such as labour laws that limit their ability to follow efficient human resource management and product development practices.
The paper goes ahead in making recommendation that in the future even commercial banks can foray into microfinance and even remittance services. A level playing field between the public and the private sector is called for to offer public choice to the consumers in financial services' delivery.
Point-wise SWOT/PEST analysis conclusions can be read in this article.</t>
  </si>
  <si>
    <t>Graham A.N. Wright, A. Nyambura Koigi and Alphonse Kihwele</t>
  </si>
  <si>
    <t>A Market-led Revolution - Equity Bank’s Continuing Story</t>
  </si>
  <si>
    <t>Today Equity Bank is a remarkable institution. But in 1993, the Central Bank of Kenya confirmed that, as Equity Building Society, it was technically insolvent and had poor board supervision and inadequate management. Non-performing loans were 54% of the portfolio, and accumulated losses totalled KSh.33 million against a paid-up capital of KSh.3 million. Equity’s liquidity ratio stood at 5.8%, far below the required 20%.
This paper documents the history of this remarkable institution and assesses some of the lessons that can be learned by others seeking to follow its path.Equity’s progression from what was effectively a small family firm to a high potential organisation on to a high performing and now listed institution was not without challenges and struggles. While the paper provides the details of Equity Bank’s Strategic and Operational History, it mainly focuses on key lessons for those aspiring to follow Equity’s extraordinary trajectory</t>
  </si>
  <si>
    <t>Graham A.N. Wright and David Cracknell</t>
  </si>
  <si>
    <t>Electronic Banking: The Next Revolution in Financial Access</t>
  </si>
  <si>
    <t>This paper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</si>
  <si>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Graham A.N. Wright and Manoj K. Sharma</t>
  </si>
  <si>
    <t>Savings and Internal Lending Communities (SILC) in Kenya</t>
  </si>
  <si>
    <t>This is a report of the evaluation study of Savings and Internal Lending Communities (SILC) in Kenya to assess its achievements, its challenges and from the lessons learned, make recommendations for expansion. It focuses on six thematic areas (human and spiritual, financial, physical, social, political and natural). The review reveals that the programme is meeting its goal of providing financial services to the poor and vulnerable communities of Kilifi, Mombasa and Malindi. The report shows that there are positive effects of the programme on financial asset strengthening, and it has improved the financial asset base of SILC members. It further adds that SILC has enabled its members to build up small savings into useful lump sums with a secure means of savings and contributions into a social fund that offers security in case of immediate emergency needs e.g. school fees and hospital admissions.
SILC is a savings led programme piloted by Catholic Relief Services (CRS) with the broad aim of supporting the poor to diversify their income generating activities.</t>
  </si>
  <si>
    <t>Ruth Odera, George Muruka</t>
  </si>
  <si>
    <t>Savings and Internal Lending Communities (SILC) in Uganda</t>
  </si>
  <si>
    <t>Savings and Internal Lending Communities (SILC) is a savings led programme piloted by Catholic Relief Services (CRS) with the broad aim of supporting the poor to diversify their income generating activities. This is a report of the evaluation study of SILC in Uganda to assess its achievements, its challenges and from the lessons learned, make recommendations for expansion. It focuses on six thematic areas (human and spiritual, financial, physical, social, political and natural). This report shows that the program helped SILC group members to acquire skills in savings, credit, and record keeping besides building assets and increasing their incomes.</t>
  </si>
  <si>
    <t>John K Beijuka, Samson Odele</t>
  </si>
  <si>
    <t>Managing Growth of Microfinance Institutions: ASA Bangladesh - Single-minded growth</t>
  </si>
  <si>
    <t>This paper is a part of a series of studies undertaken to review the difficulties faced by rapidly-growing MFIs and to examine how they were addressed. It is hoped that this will provide nascent MFIs with a rich understanding of the sort of problems they are likely to face and the range of solutions they might try.
ASA’s growth has taken place over the period during when microcredit service was being rolled out by an increasing number of MFIs to most of the villages and slums of Bangladesh. Besides Grameen and BRAC, no other organisation has ridden the tide of Bangladeshi microcredit as successfully as ASA. This paper describes some of the ingredients of that success - highlighting the key issues faced and strategies adopted by ASA. The paper starts with a statistical review of ASA’s growth and ends with some commentary on what the future may hold.</t>
  </si>
  <si>
    <t>Stuart Rutherford, Graham A.N. Wright, S.K. Sinha</t>
  </si>
  <si>
    <t>The Single Biggest Challenge for Microfinance</t>
  </si>
  <si>
    <t>The paper highlights the importance of training and capacity building and how it still remains the single biggest challenge in the microfinance sector. The paper stresses that in line with private sector business, MFIs need to start seeing training as an investment rather than expense. To achieve this they need to pay more attention to training and capacity development as a part of an integrated HR management that also includes HR retention.
Apart from this, those financing/ supporting training need to re-assess what they finance and how they evaluate it – to move away from counting “number of attendees” at a training to the “impact of that training” – in terms of changes that occur within MFIs. Also, given the sheer scale of capacity building required, there is a need to use technology and develop new methods of distance and e-learning.</t>
  </si>
  <si>
    <t>Improving MIS in Indian MFIs: An assessment with suggestions for active engagement</t>
  </si>
  <si>
    <t xml:space="preserve">The impact of IT on most MFIs has been less in comparison to the explosive growth demonstrated by IT and the microfinance sector in India. MFIS are increasingly realising the benefits of technology in areas such as information dissemination, awareness building, tool development and capacity building. Technical providers are also providing their assistance to MFIs. New entrants into the software provision sector is heating up the competition. This paper discusses the tremendous scope of improvement for MFIs with resepct to investment in IT. A range of project areas has also been summarised which can be developed further to improve the effective usage of IT in MFIs. </t>
  </si>
  <si>
    <t>Dayo Forster, Nitin Garg</t>
  </si>
  <si>
    <t>Understanding and Responding to the Savings Behaviour of the Low Income People in the North East Region of India</t>
  </si>
  <si>
    <t>The paper analyses the savings pattern in North-East India to understand their specific needs and design products and services that suit their needs. A qualitative research was conducted in the four states of North Eastern region (NER) of Assam, Meghalaya, Manipur and Tripura.
The study also examines the options, challenges, and opportunities for financial institutions interested in delivering financial services to the poor; and explore the ways in which donors and other players can ensure sustainable and safe provision of savings services to this market.
Savings in the NER is practiced through informal, semi-formal, or formal mechanisms in the form of cash, in-kind, or account-based savings. The choice is influenced by the economic status of the user which was related to stable cash flows, asset base (land holdings, livestock, jewellery), and availability of lump sum amounts to cope with crises.
The unmet demand for savings services is huge, and the thriving informal mechanisms have proved beyond doubt that low-income people have the capacity to save significant amounts. The key challenge that low income people face is limited access of service and also some cases of fraud.</t>
  </si>
  <si>
    <t>Madhurantika Moulick</t>
  </si>
  <si>
    <t>Bullock-cart Workers’ Development Association &amp; BWDA Finance Limited: Leveraging Partnerships for Growth</t>
  </si>
  <si>
    <t>Bullock-cart Workers’ Development Association (BWDA) started its operations in Tamil Nadu in 1985, with a focus on bullock-cart workers. It started promoting the creation of Self-Help Groups (SHG) in 1988. In 1999, BWDA decided to launch its own credit activities to meet the demand which was not met by available funds from the SHG members and banks. In 2003, BWDA and its promoters created a Non Bank Financial Institution, BWDA Finance Ltd. (BFL), to further expand their microcredit activities.
The study describes the transformation of BWDA from an SHG promoting NGO to a regulated financial entity, including its intensive change management efforts and growth strategies. It also gives an overview of BWDA-BFL's market segmentation, which consists of SHGs, individuals, and institutions such as NGOs and SHG federations.
The study also highlights the different SHG and individual loans offered by BWDA, the operational aspects of setting up and managing BWDA-BFL branches, processes and procedures, internal controls and regulatory compliance. In addition, BWDA-BFL's customer service and human resources management is also discussed.</t>
  </si>
  <si>
    <t>Sukhwinder Arora</t>
  </si>
  <si>
    <t>SHARE Microfin Limited: Managing Transformation for Growth</t>
  </si>
  <si>
    <t>SHARE Microfin Limited (SML) has been a pioneering microfinance institution in India and is one of the fore-runners among transformed regulated financial institution. It has package microfinance assets into securities and attracted significant foreign direct investment into an MFI.
This study describes SHARE's journey through transformation, covering the organisational transformation and change management, growth strategies, as well as the brand management and market segmentation. It provides a close view on the standardisation of products that SHARE has adopted, using its Micro-Entreprise Loan as an example.
The study also provides insights on the way it strengthened its systems to suit the rapid growth it was experiencing such as its IT system and delivery channels. In addition, it provides a detailed description of SML's management of banks' portfolios as well as portfolio buy-outs by leading Indian banks.</t>
  </si>
  <si>
    <t>K. Somanadha Babu, Sukhwinder Arora</t>
  </si>
  <si>
    <t>Designing Savings and Loan Products</t>
  </si>
  <si>
    <t>In “Portfolios of the Poor – How the World’s Poor Live on $2 a Day”, Collins et al. note that poor people face what they call the “triple whammy”: not only are their incomes low, but they are also unpredictable.
Furthermore, because they are financially excluded, poor people lack the financial instruments to help them manage what little, irregular income they have. This paper examines this in detail by looking at a typical year in the life of Pon, Melodia and their two children, using MSC’s seasonality analysis, which traces households’ income, expenditure, loans and savings over time.  The paper provides examples of organisations that have implemented such systems with great success and highlights Grameen Bank’s Grameen II system in particular. It concludes with an overview of a systematic product development process – essential to develop, test and roll out new products in a low risk, highly effective manner … and to ensure their success.</t>
  </si>
  <si>
    <t>Graham A. N. Wright</t>
  </si>
  <si>
    <t>Review of Savings Options for MFIs in India</t>
  </si>
  <si>
    <t>The current AP crisis points to the need for MFIs to diversify their risks by moving from a single product (micro-credit) based approach to providing multiple services. In the context of microfinance, the present unfulfilled client need largely pertains to savings. This paper provides information on the savings products available currently in India and attempts to provide an objective review of the different options by comparative analysis and by listing out the pros and cons of each. It also looks at building a framework for identifying suitable savings options that MFIs can provide to their clients.</t>
  </si>
  <si>
    <t>Denny George, Veena Yamini A., Alphina Jos, Sachin Kumar, Krishna Thacker</t>
  </si>
  <si>
    <t>Understanding the Demand for Financial Products among the Female Youth of Central Java</t>
  </si>
  <si>
    <t>MSC has conducted an exploratory market research to understand the needs of the youth (age group 15 to 30) for financial products (and some non financial services) required to increase employability (including people who wish to start their own enterprises).
This report contains the key findings.</t>
  </si>
  <si>
    <t>Premasis Mukherjee, Sonmani Choudhury, Neeraj Lal, Graham A.N. Wright, John McDonough</t>
  </si>
  <si>
    <t>Optimising Agent Networks in Uttar Pradesh</t>
  </si>
  <si>
    <t>NA</t>
  </si>
  <si>
    <t>Abhishek Lahiri, Akhand Tiwari, Akhilesh Singh, Mukesh Sadana, Priyank Mishra, Raunak Kapoor, Ritesh Dhawan, Sachin Bansal, Sharad Bangari</t>
  </si>
  <si>
    <t>Multiple Borrowing in the Philippines</t>
  </si>
  <si>
    <t>To better understand multiple borrowing and its association with over indebtedness, MSC partnered with TSPI Development Corporation, to study the phenomenon. This study found strong evidence of the occurrence of multiple borrowing among urban-based women micro entrepreneurs.
The average loan principal for all respondents is P10,423 while multiple borrowers register a higher average of nearly P17,000. Close to half (65 women) of the sample acknowledged having current loans with two lenders (65% of the multiple borrowers) or with three or more lenders (35%).
This study also found evidence of over-indebtedness, with 60% of the multiple borrowers struggling to meet the weekly debt servicing rate higher than 20% of gross weekly income.</t>
  </si>
  <si>
    <t>Johan N. Diaz, Jesila M. Ledesma, Julius Estoesta, Jhoana Mare I. Meneses, Lyn G. Onesa</t>
  </si>
  <si>
    <t>Understanding Remittance Networks in Gujarat, Orissa and Bihar</t>
  </si>
  <si>
    <t>This research explores the various remittance options currently available to Indian migrant workers in Gujarat and recipient families in rural Orissa and Bihar.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recipientsappreciate the concept, but lack first-hand evidence or personal referrals to decide for or against BCs as aremittancealternative.</t>
  </si>
  <si>
    <t>Akhilesh K. Singh, Akhand J. Tiwari, Alphina Jos, Minakshi Ramji, Sachin Bansal, Anurodh Giri</t>
  </si>
  <si>
    <t>Analysis of Financial Institutions Riding the M-PESA Rails</t>
  </si>
  <si>
    <t>M-PESA is probably the best-known mobile money transfer service and one of the few successful business models for such a service anywhere in the world. Over 75 financial institutions in Kenya alone, including banks, microfinance groups, insurance and pension plans, and savings &amp; credit cooperatives (SACCOs), currently work with Safaricom to offer mobile banking to their customers. Most of these institutions offer "deposit only" service over the M-PESA platform (referred to as the M-PESA "rails"). Microfinance institutions (MFIs) also allow borrowers to repay loans via M-PESA.
Benefits include reduced operational costs and increased staff efficiency (for retail banks who lose money on low depositors, these are particularly compelling advantages); greater convenience and personal control for customers. Problems to resolve include incompatible software and, thus far, very limited middleware for financial institutions and Safaricom's respective systems; customer data-entry errors, particularly for account numbers; money transfer and reconciliation delays; and lack of transparency on customer fees for M-PESA platform access. (The fee structure is complicated and, because Kenyans are accustomed to paying unusually high fees for all banking and money-transfer services, they are less inclined to demand clear explanations on pricing.)
M-PESA is still used primarily as a mobile money transfer service, but an increasing number of Kenyans set money aside in their stored value accounts for savings as well. Banks are quick to point out that these savings are not guaranteed and, without a banking license, M-PESA cannot award interest. For the present, however, many M-PESA customers find formal banking services too inaccessible or expensive, and the advantages of saving, transferring money, and, in some cases, paying by phone are clearly preferable.  So, M-PESA is helping to further financial inclusion, but it is also creating what one expert calls "low-equilibrium financial inclusion...poor quality, high cost, and potentially high risk inclusion".</t>
  </si>
  <si>
    <t>Mukesh Sadana, George Mugweru, Joyce Murithi, David Cracknell, Graham A.N. Wright</t>
  </si>
  <si>
    <t>Are You Poor Enough?: Client Selection by Microfinance Institutions</t>
  </si>
  <si>
    <t>The debate between the proponents of maximising sustainability, outreach and scale and thus serving many poor people (including poorer people) and the proponents of targeting “the poorest of the poor” continues. The polarisation between the two camps of “sustainability” and “targeting the poorest” was encapsulated by the original positions of the Consultative Group to Assist the Poorest (CGAP) and the MicroCredit Summit. The debate is essentially a healthy one and should help all of us involved in the industry clearly focused on what matters: providing financial services to poor people.
The paper argues for the inclusion of the ‘non-poor’ in MFI programmes to cross-subsidise outreach to the poor. The eventual impact of microfinance on poverty and the sustainability of MFIs will ultimately depend on the organisations’ systems and products. The overall challenge is to design appropriate products and efficient systems for the benefit of both MFIs and their clients.</t>
  </si>
  <si>
    <t>Graham A.N. Wright, Aleke Dondo</t>
  </si>
  <si>
    <t>Deposit Assessment in India</t>
  </si>
  <si>
    <t>Deposit Assessment in India report authored by MSC is part of a wider study supported by International Finance Corporation - "Industry Mapping of Small Balance Deposits in South Asia (India, Nepal, Sri Lanka and Bangladesh)". This study details the needs and preferences of micro-savings clients in South Asia and to support the development of client-responsive products and delivery processes.
The report is a detailed study on supply and demand side of microsavings options for poor people in India, a country where microcredit is predominant. It highlights regulatory and operational challenges and opportunities for financial institutions and mobile banking platforms that want to serve the low-income market. This study provides direction and enables financial institutions to offer tailored products for low income people. The report is also a medium to emphasise the increasing importance of microsavings and its critical role in achieving financial inclusion.
The insights provided by various stakeholders - MFIs, cooperatives, non-bank financial corporation, banks, insurance companies and microfinance clients are an integral part of the entire report.</t>
  </si>
  <si>
    <t>Optimising Agent Networks in Gujarat</t>
  </si>
  <si>
    <t>Financial inclusion-allowing easier access to formal banking services to poor people-has been an important priority for the Reserve Bank of India fo+X120r many years. As always, implementation has proved more difficult than the lofty ideal. Part of the solution to more effectively serve low-income households, particularly in rural areas, is a network of bank agents or business correspondents (BC).
The RBI has also recently eased restrictions for mobile network operators (MNOs) and other for-profit companies to allow them more direct involvement in the BC model and mobile money initiatives. Business correspondents have solved certain problems for banks and have helped to extend financial inclusion. They have problems of their own, however, including motivation, commitment, liquidity management and building trust among their clientele.
In an effort to better understand the customers' needs and their criteria for the optimal BC model, MSC conducted research study in the Indian states of Uttar Pradesh and Gujarat in 2010-2011. This study explores following questions:
Where and how do low-income households want to make deposits, withdrawals, payments and other financial transactions? What works best for them, what does not work, and why?
What other issues are important to inspire trust and feel their money is safe with a BC?
From the BCs' point of view, what is realistic? How can their numerous current difficulties serving a diverse and widespread clientele be improved?
Should BC banking services be expanded to include airtime recharge shops, pharmacies, grocery and their extensive networks? How do customers feel about the suitability of such venues and overall trustworthiness of such agents?</t>
  </si>
  <si>
    <t>Deposit Assessment in Bangladesh</t>
  </si>
  <si>
    <t>Commissioned by IFC, MSC conducted the "South Asia Deposit Assessment" studies to increase understanding of the demand and supply of savings products among poor in Bangladesh.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</si>
  <si>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Nepal</t>
  </si>
  <si>
    <t>Commissioned by IFC, MSC conducted the "South Asia Deposit Assessment" studies to increase understanding of the demand and supply of savings products among poor in Nepal.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</si>
  <si>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Sri Lanka</t>
  </si>
  <si>
    <t>Commissioned by IFC, MSC conducted the "South Asia Deposit Assessment" studies to increase understanding of the demand and supply of savings products among poor in Sri Lanka.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</si>
  <si>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No Thrills – Dormancy in NFA Accounts</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</si>
  <si>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 The cost to banks, technology platforms and different banking correspondents of delivering no frills accounts and other services.
Funded by Omidyar Network, a variety of research programmes are underway. The first of these is the study on Dormancy in No Frill Accounts (NFA). The research aims to understand the reasons for widespread dormancy in No Frills Accounts opened through various service providers like public and private sector banks, RRBs and business correspondents. The research was conducted in the states of Uttar Pradesh, Rajasthan and Tamil Nadu and involved focus group discussions and individual interviews with NFA customers and bank staff.
Some of the key findings are: Despite an impressive number of NFA account openings, many are only used for withdrawing government benefits and wages under NREGA. The majority are often inactive or dormant. In most areas, only 20% or fewer use their accounts for small savings, the NFA's original intention. Banks lose money on these accounts (estimated costs are Rs.13.4 per transaction and Rs.50.45 for account opening, or Rs.250 total to open and maintain accounts). Not surprisingly, bank service is often unsatisfactory - and less encouraging for customers and extending NFA use.</t>
  </si>
  <si>
    <t>128a</t>
  </si>
  <si>
    <t>Exploring Dormancy in No Frills Savings Accounts in Rajasthan</t>
  </si>
  <si>
    <t>Hyperlinked within 'No Thrills - Dormancy in NFA Accounts' summary page</t>
  </si>
  <si>
    <t>Akhilesh Singh, Anurodh Giri, Priyank Mishra, Raunak Kapoor, Sachin Bansal, Sharad Bangari</t>
  </si>
  <si>
    <t>128b</t>
  </si>
  <si>
    <t xml:space="preserve">Exploring Dormancy in No Frills Saving Accounts In Uttar Pradesh and Delhi </t>
  </si>
  <si>
    <t>Akhilesh Singh, Amit Garg, Anjaneyulu Ballem, Krishna Thacker, Neetu Chhapolia, Sachin Bansal, Veena Yamini</t>
  </si>
  <si>
    <t>128c</t>
  </si>
  <si>
    <t xml:space="preserve">Exploring Reasons for Dormancy in No Frills Savings Accounts In Tamil Nadu
</t>
  </si>
  <si>
    <t>Alphina Jos, Denny George, Shivshankar V. and Stanley V Thomas</t>
  </si>
  <si>
    <t>Savings Perceptions and Preferences in India - The Relative Risk to the Savings of the Poor</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</si>
  <si>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
To read through our state wise reports, please click on the links below:
Relative Risk to the Savings of the Poor - Rajasthan, Uttar Pradesh, Tamil Nadu</t>
  </si>
  <si>
    <t xml:space="preserve">Minakshi Ramji, Akhand Jyoti Tiwari, Ann-Byrd Platt et al </t>
  </si>
  <si>
    <t>129 a</t>
  </si>
  <si>
    <t>Relative Risk to the Savings of the Poor in Rajasthan</t>
  </si>
  <si>
    <t>Hyperlinked with Savings Perception and Preferences … ' summary page</t>
  </si>
  <si>
    <t>Akhand Tiwari, Akhilesh Kumar Singh, Anurodh Giri, Minakshi Ramji, Abhishek Lahiri, Alphina Jos, Ritesh Dhawan</t>
  </si>
  <si>
    <t>129b</t>
  </si>
  <si>
    <t>Relative Risk to the Savings of the Poor in Uttar Pradesh</t>
  </si>
  <si>
    <t>Anurodh Giri, Minakshi Ramji, Mukul Kumar, Nishant Kumar, Sakib Mehraj, Ritika Srivastava, 
Sharad Bangari, Sonal Agrawal, Vartika Shukla</t>
  </si>
  <si>
    <t>129c</t>
  </si>
  <si>
    <t>Relative Risk to the Savings of the Poor in Tamil Nadu</t>
  </si>
  <si>
    <t>Hyperlinked with Savings Perception and Preferences… ' summary page</t>
  </si>
  <si>
    <t>Alphina Jos, Minakshi Ramji, Shivshankar.V and Stanley V. Thomas</t>
  </si>
  <si>
    <t>The Answer is “Yes”- Cost and Willingness to Pay in India</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</si>
  <si>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6.The cost to banks, technology platforms and different banking correspondents of delivering no frills accounts and other services.
Funded by Omidyar Network, a variety of research programmes are underway. The first report of the series on Dormancy in No Frill Accounts (NFA) has been published, and the second in line is Cost and Willingness to Pay (CWP). CWP is a study conducted by MSC in the states of Rajasthan, Tamil Nadu and Uttar Pradesh. This multi-region study focuses specifically on the services business correspondents provide in rural areas - and whether or not this particular customer segment thinks the greater convenience and other potential benefits are worth paying for.
Some of the key findings are: Close to 70% of study participants indicate willingness to pay for BC services. Bank transactions are difficult for most respondents. Travel to and from the branch, direct and indirect costs incurred, wait time while there, literacy barriers, poor IT and other back-office support, and unhelpful bank staff are the reasons they cite for preferring the local and more personalised convenience of business correspondents.</t>
  </si>
  <si>
    <t>130a</t>
  </si>
  <si>
    <t>Cost and Willingness to pay in Rajasthan</t>
  </si>
  <si>
    <t>Hyperlinked within 'The Answer is "Yes'' - Cost and Willingness… ' summary page</t>
  </si>
  <si>
    <t>130b</t>
  </si>
  <si>
    <t>Cost and Willingness to pay in Tamil Nadu</t>
  </si>
  <si>
    <t>130c</t>
  </si>
  <si>
    <t>Cost and Willingness to pay in Uttar Pradesh</t>
  </si>
  <si>
    <t>Understanding Remittance Networks in Punjab and Uttar Pradesh</t>
  </si>
  <si>
    <t>This research explores the various remittance options currently available to Indian migrant workers in Punjab and recipient families in rural Uttar Pradesh.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 appreciate the concept, but lack first-hand evidence or personal referrals to decide for or against BCs as a remittance alternative.</t>
  </si>
  <si>
    <t>Abhay Pareek, Akhand Tiwari, Akhilesh Singh, Anirban Roy, Ghiyazuddin A Mohammad, Madhurantika Moulick, Mukul Singh, Nishant Kumar, Nitish Narain,  Ritesh Dhawan, Ritika Srivastava, Sonal Agarwal, Sakib Mehraj, and Shayandeep Chakraborty</t>
  </si>
  <si>
    <t>Designing and Implementing Agent Networks</t>
  </si>
  <si>
    <t>This paper consolidates the views of different stakeholders involved in e/m-banking on the aspects related to 'Agent Network Management' - a critical piece of the puzzle that many have ignored, unfortunately, at their peril. The paper summarises many of its findings observed and experienced from our various market research initiatives and direct technical assistance with our work with Agent Network Manager (ANM) partners across nearly a dozen countries over the past five years, complemented with some secondary source data. The focus of this paper is to examine different aspects of agent network management against the background of client, agent, and ANM operational requirements, to provide insights on how to design and implement a well-functioning agency model for the delivery of financial services to the un-banked.</t>
  </si>
  <si>
    <t>Denny George, Akhilesh K. Singh, Abhay Pareek, Nitish Narain</t>
  </si>
  <si>
    <t>Savings for the Poor in the Philippines</t>
  </si>
  <si>
    <t>The Savings for the Poor Innovation and Knowledge Network (SPINNAKER) was created by a group of professionals with a mission to help financial institutions develop, research, compare, and ultimately improve the design, marketing and delivery of savings products for the poor. As part of building the stock of knowledge on savings for the poor, under the SPINNAKER project, Global Assets Project (GAP) of the New America Foundation partnered with MSC to conduct the first exploratory deep dive country study.
The goal of the study was to not only capture the range of savings products for the poor and identify opportunities for further innovative development, but also to help develop data gathering instruments and approaches and identify gaps for future research. The Philippines was chosen as the first country of study due to its increasingly active microfinance industry which involves a variety of institutions offering a broad range of products and services operating in a highly supportive regulatory environment.</t>
  </si>
  <si>
    <t>Johan N. Diaz, Jesila M. Ledesma, Anjana Ravi, Jaspreet Singh and Eric Tyler</t>
  </si>
  <si>
    <t>Potential for Leasing Products: Asset Financing for Micro - &amp; Small Businesses in Tanzania and Uganda</t>
  </si>
  <si>
    <t>This study explores the potential for the development of products specifically targeted towards asset finance in the micro and small enterprise (MSE) sector in East Africa. It also assesses the demand for and supply of leasing services in East Africa through a combination of in-depth interviews with key actors from MFIs, leasing companies, and commercial banks, and focus group discussions with entrepreneurs. The study concludes by examining the role of donors in bringing lenders and borrowers together, funding technical assistance and helping in capitalisation.</t>
  </si>
  <si>
    <t>Sylvia Osinde, Leonard K. Mutesasira, Nthenya R. Mule</t>
  </si>
  <si>
    <t>What are Clients doing Post the Andhra Pradesh MFI Crisis?</t>
  </si>
  <si>
    <t>MSC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 which have to be met.</t>
  </si>
  <si>
    <t>Anjaneyulu Ballem, Denny George, Ghiyazuddin A. Mohammad, Raunak Kapoor, Shayandeep Chakraborty, Venkata NA</t>
  </si>
  <si>
    <t>Over-indebtedness in the Philippines: Clients' Perceptions</t>
  </si>
  <si>
    <t>Increasing cases of MFI client over-indebtedness are being reported around the world. MFIs cite over-indebtedness as one of the top reasons for delinquent accounts. This research aims to provide market information to financial institutions on over-indebtedness in order to help them develop client protection strategies. The information can also help financial institutions protect their biggest asset, their loan portfolio, from delinquency.</t>
  </si>
  <si>
    <t>Jesila M. Ledesma, Johan N. Diaz</t>
  </si>
  <si>
    <t>Why E/M-Banking Will Soon Reach Scale in India (An Optimistic View)</t>
  </si>
  <si>
    <t>India has huge opportunity to leverage the potential of e/m-banking and build a cash-light economy. In addition to its cutting edge information technology industry and relatively dense population, the Government of India is clearly determined to achieve financial inclusion and is taking aggressive steps to see this happen. This paper assesses whether e/m-banking will reach sustainable scale in India.
The gradual regulatory evolution to support business correspondents (BCs) and banks in their outreach efforts continues - and the results are beginning to emerge. While the emphasis continues to be on numbers, the targets are such that large scale outreach will be achieved within a year. This, coupled with the government's resolve to move to cash based subsidy transfer and social security payments systems, will ensure transactions. Institutions such as UIDAI and NCPI will play expanded roles as systemic back-bones that support different players and bring about inter-operability.
The other exciting development is the move to encourage banks to have 25% of their branches in rural areas. These, presumably low cost branches, can become the hub for financial inclusion and support wider outreach of branchless banking outlets, while acting as nodes or hubs of the model. The antiquated post-office structure is also undergoing rapid transformation and all records will be computerised with plans to link post-offices within the next year.
Policy makers are pushing convergence of EBT and the Financial Inclusion Plan, along with opening up of competition amongst BCs within districts, which is much desirable, breaking the silo-ed monopolies that were beginning to form. Competition will help market-forces let the best player win, instead of the current practice of distribution of villages to BCs, akin to land-grab, ignoring merit and performance and putting customers at a disadvantage.
Financial inclusion is not a burden on banks. It is indeed a business opportunity to be tapped. However it requires non-traditional approaches and a paradigm shift in outlook. Multiple consumer businesses (telecom, FMCG, agri) recognised this opportunity early on and now have a well oiled-machinery in place to deliver the services and to harvest the gains. Many of the lessons learned can very well be applied by the banking sector. With government goading, the banks in India will soon recognise and respond to this.</t>
  </si>
  <si>
    <t>Graham A.N. Wright, Mukesh Sadana, Puneet Chopra and Manoj Sharma</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</si>
  <si>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t>
  </si>
  <si>
    <t>Minakshi Ramji, Akhand Jyoti Tiwari, Ann-Byrd Platt et al</t>
  </si>
  <si>
    <t>State of Business Correspondent Industry in India – The Supply Side Story</t>
  </si>
  <si>
    <t>A recent MSC publication highlighted the huge opportunity in India to leverage the potential of e/m-banking and build a cash-light economy. While the previous paper presented the demand side dynamics and the recent regulatory liberalisations suitable for market development, this paper aims to look into the supply side dynamics and present views of business correspondent network managers (BCNMs) on this business.
Business correspondent network managers (BCNMs) are responsible for the operational heavy lifting to make financial inclusion a reality. Thus, this paper highlights some of the key concerns of this critical stakeholder in the financial inclusion process, as well as their perspectives and expectations from various other stakeholders in financial inclusion space.
This paper is based on a survey conducted by MSC in March 2012, with eleven leading BCNMs. The survey included gathering information on a variety of key outreach, transaction and activity metrics and a questionnaire to elicit qualitative aspects of BC operations. The questionnaire had five main components - (i) background and services offered, (ii) technology details, (iii) business management, (iv) commissions and incentives and (v) profitability and sustainability.</t>
  </si>
  <si>
    <t>Raunak Kapoor and Shivshankar V.</t>
  </si>
  <si>
    <t>Are Banks and Microfinance Institutions Natural Partners in Financial Inclusion?</t>
  </si>
  <si>
    <t>Since 2006, when the Reserve Bank of India permitted to use services of third parties as business correspondents (BCs), banks have been trying to create a sufficiently large retail footprint to offer banking services to the last mile customer in a seamless and cost efficient manner. In order to achieve this objective banks have been following several approaches including partnering with existing retail franchises and prepaid airtime channels as well as with organisations with an established client base and service channels. Microfinance institutions (MFIs) have extensive outreach and experience in providing financial services to low income and rural populations. This report presents the case of MFIs as one potentially viable channel with which banks can collaborate to reach the base of the pyramid market more economically. It also details the top strategic and operational choices that MFIs need to make before they function as a BC as well as the way forward.</t>
  </si>
  <si>
    <t>Ignacio Mas et al.</t>
  </si>
  <si>
    <t>Why Do People Not Join or Drop Out of SHGs?</t>
  </si>
  <si>
    <t>MSC conducted this study to assess the reasons for women not joining or dropping out from SHGs in Andhra Pradesh, and to provide recommendations to financial service providers to address the issues and concerns of clients by devising appropriate solutions.
A variety of reasons for not joining SHGs were uncovered including: villagers were not approached by staff of SHG promoting institutions;  newly-wed women do not have the documentation to open bank accounts or were prohibited from joining an SHG by their husband or his family; others were not able join any SHG because they were not aware of the process to do so; people who temporarily migrate for work each year were also excluded; and in some cases existing SHG members did not agree to allowing others to join their groups for fear of spreading the benefits of membership (primarily government subsidies) too thin.
Similar and other reasons drive drop-out from SHGs including: migration - for work or marriage - takes people away from their groups;  to avoid joint liability, members also leave SHGs when one or more members of the group default on the loans; poor bookkeeping leads to disputes, these and other social conflicts within groups also lead to drop-out from groups; and some members found the group meetings and rules simply inconvenient and decided to leave their SHGs.
Many of these causes can be addressed by government, banks and self help group promoting organisations - the report concludes with a review of how these organisations might respond to the challenges and opportunities it outlines.</t>
  </si>
  <si>
    <t>Anjaneyulu Ballem, Ghiyazuddin A. Mohammad and Venkata N. A</t>
  </si>
  <si>
    <t>Integration and Interoperability of Financial Services - Good for the Poor, Great for Banks and Governments</t>
  </si>
  <si>
    <t>There has been a growing debate on whether greater integration and interoperability of banking and other financial services provided through the ANMs/BCNMs is a prerequisite for greater acceptance and adoption of the BC model by the consumers.  MSC conducted a comprehensive research study on the need for integration and interoperability of financial services for the poor. The intent was to understand the consumer aspirations and needs; and the challenges from a supply side perspective and from policy and regulatory standpoint. The intended outcome was to develop a point of view based on perspectives of various stakeholders, and to arrive at a realistic and practical road-map.
MSC conducted this study through primary market research across select urban and rural geographies, supplemented with secondary analysis and building a point of view. In addition to the needs of the target segments, the study team interacted with major banks, business correspondents (BCs), technology solution providers (TSPs), mobile network operators (MNOs) offering BC services, regulators and other key stakeholders and influencers to understand their perspective on interoperability, challenges that they foresee and the likely emerging scenario.
This study brings out the following:
1. Understanding of client need and expectations - demand side analysis.
2. Understanding of perspectives, challenges and plans of providers and enabling institutions - supply side analysis.
3. Analysis of regulatory and policy environment and recommendations on changes desirable.
4. A review of evolution of industry standards and specifications and their impact on alternate banking channels.
5. Assessment of business potential for banks and ANMs and for various feasible options recommended.
6. Recommendations and actions required by ANMs, banks, regulators/policy makers and the Government.</t>
  </si>
  <si>
    <t>Puneet Chopra, Nitish Narain, Abhay Pareek, Nishant Kumar, Sharad Bangari,Sonal Agarwal, Akhilesh Singh, Ritika Shrivastava</t>
  </si>
  <si>
    <t>Fraud in Mobile Financial Services</t>
  </si>
  <si>
    <t xml:space="preserve">It is evident that mobile money-related fraud is increasingly becoming important. Over the past few years, several serious cases of fraud have been reported that have raised concerns within the industry. As mobile payments begin to scale in many markets and new products are introduced, there is growing need to address fraud conclusively. This paper analyses the evolving nature of fraud in the provision of mobile financial services in the three phases of deployment:
1.      Customer Acquisition Stage
2.      Transaction Activation Stage
3.      Value Addition Stage
It highlights five core types of fraud:
1.      Customer driven fraud
2.      Agent driven fraud
3.      Business partner driven fraud
4.      System administration fraud
5.      Mobile financial service provider fraud
The paper provides numerous and diverse examples of frauds committed on mobile financial services as well as discussing possible mitigation strategies. Fraud is not unique to mobile financial services, it occurs in all financial services. Nevertheless, since mobile financial services are one of the high potential methods to increase financial inclusion and extend financial services to the mass market, fraud in this domain has wider implications. These are discussed along with the role that donors, consultants and regulators might play to help mitigate fraud and reduce its impact.
</t>
  </si>
  <si>
    <t>Joseck Mudiri</t>
  </si>
  <si>
    <t>Agricultural Finance for Sustainable Development, Expanding Agricultural Market Opportunities &amp; Promotion of disadvantaged small farmers and MSMEs</t>
  </si>
  <si>
    <t xml:space="preserve">Agriculture continues to be the mainstay of developing economies and predominant source of livelihood for people in the developing world, including in Africa. However, the share of agriculture in the overall GDP seems to be slipping and for most developing economies, which are predominantly agrarian, this calls for action.
The paradox is that on the one hand, farmers, especially smallholder farmers are struggling to sustain themselves, while on the other, world demographic trends point to increased global appetites and enhanced demand for food leading to food inflation.
This paper analyses the role of financing in sustainable development of agriculture with focus on disadvantaged farmers and MSMEs. Apart from agriculture finance, which is touched upon, this paper focusses on agriculture value chain finance and its benefits for smallholders as also for MSMEs.
The paper looks at agricultural finance and maps different stakeholders (institutions typology) offering variety of financial products (credit, insurance, guarantee, hedge instruments, grants) against various client segments (small farmers, traders in the value chains, processors, aggregators, small and large firms etc.).
The key drivers of sustainable agriculture finance have been addressed and the paper draws from various initiatives in Asia. Integration of branchless / mobile banking with agriculture value chains is another focus areas; its potential in transforming payments across the value chain and in bringing linkages between processors, farmers and suppliers is explored. At the end, the paper explores the lessons for Africa from various sustainable finance initiatives in Asia.
</t>
  </si>
  <si>
    <t>Manoj K Sharma</t>
  </si>
  <si>
    <t>Indian Experiences of Application of Agricultural Value Chain Finance</t>
  </si>
  <si>
    <t>The paper examines the current state of value chain development in India, the policies that are in place and the institutional framework that supports the value chains in agriculture. The facilitating processes adopted in India for strengthening agricultural value chains have been analyzed and their efficacy has been critiqued.
The experience from India is used to examine the implications for countries in Africa and how the lessons can be put to work to the benefit of African vulnerable farmers. The analysis shows that small farms are having similar problems the world over. While public policy can bring in institutions to facilitate flow of ideas, technology, products and the like, gaining viable markets is a continuing issue. Bank financing of value chains is easier only in cases where market access is stable.
Even evolved value chains do not lead to equitable income distribution to the small producer. Intermediary institutions that mobilize farmers and work in their interest are necessary to ensure 'inclusive growth' and income enhancement in the hands of the small farmers.
These farmer collectives have a significant role to play in productivity enhancement, access to finance and improving income realization through taking up value addition activities. Such institutions of farmers require State support in the initial years so that they access finance from mainstream banks after they get through the gestation period. Establishing a larger network presence of banks in the rural areas and designing customized products for small farmers are identified as essential for successful value chain financing in Africa.</t>
  </si>
  <si>
    <t>N. Srinivasan</t>
  </si>
  <si>
    <t>Agriculture Value Chain Financing - Regulations</t>
  </si>
  <si>
    <t>Indian agricultural development has focused on food security over the past decade. While the food security concerns have been allayed to some extent, Indian agriculture is still confronted with serious challenges. Lack of financing is one of them.
Policy guidance and institutional reforms have been launched to tackle the problems related to inadequate financing of agricultural development in India. This paper discusses India's experience in regulations of agricultural value chain financing and assesses the related impacts on agricultural value chain development in India.
The paper is focused on the institutional framework governing agricultural finance and various instruments available for financing agricultural development at several stages along a specific value chain. Various enabling policy and regulatory aspects that have evolved over the past decade are then discussed.
Also discussed are some of the disabling acts, the lacunae in some of laws and provisions that need reforms in Indian agriculture. Recommendations are made in the end and some lessons are drawn for financing agricultural value chains in Africa.</t>
  </si>
  <si>
    <t>Raj Kumar</t>
  </si>
  <si>
    <t>Sources of Funding and Support System for Value Chain Finance: Lessons from Asia</t>
  </si>
  <si>
    <t xml:space="preserve">This paper is based on the premise that the role of funding is paramount to achieve growth in the agricultural sector and thus help in poverty alleviation. The paper analyses the sources of funding and support systems for agricultural value chain finance in Asia and presents a comparative analyses of various approaches for financing.
The author critiques the various approaches of financing agricultural value chains and the role it plays in promoting the value chains to enhance its competitiveness. Based on the analysis of the case studies and best practices, the author has developed a conceptual framework of conditions in which a typical approach works and recommends variety of options that can be used to scale up value chain finance in Africa.
The author uses the Asian experiences to examine the implications for value chain finance in Africa and concludes with the roles that various stakeholders viz. government, donors, financial services providers, upstream actors of value chain as well as producers should be playing to develop an effective value chain to promote export competitiveness.
The author has also covered peripheral but important issues that should be considered to ensure efficacy of agricultural value chain finance such as risk management and role of mobile money.
</t>
  </si>
  <si>
    <t>Anup Singh</t>
  </si>
  <si>
    <t>Securing the Silent: Microinsurance in India-The Story So Far</t>
  </si>
  <si>
    <t xml:space="preserve">Insurance industry of India achieved one of the highest growth rates in the world. Post liberalisation in 2000, Indian insurance industry has grown at the average rate of 15-20% every year. Microinsurance also developed as a sub-segment of the insurance industry in this period. Being a sub-segment of the conventional insurance industry, microinsurance has imbibed both the positives and negatives characteristics of the larger industry, specifically in the life insurance segment. </t>
  </si>
  <si>
    <t>Premasis Mujkerjee, Rosalind Piggot, Sunil Bhat</t>
  </si>
  <si>
    <t>Mobile Money - Influencers of success</t>
  </si>
  <si>
    <t xml:space="preserve">Mobile money is increasingly being cited in forums across the  globe as the panacea for bringing the financially excluded masses-especially in the developing world-in to the fold of formal finance. However, barring a few highly successful examples, most mobile money deployments have failed to deliver on the promise of mobile money. This begs the question of why some of these deployments are more successful than the others. In this study, we attempt to examine some notable mobile money deployments across the globe to search for an answer.
We will examine key influencers, which have determined the success of mobile money initiatives worldwide. The elements studied include:
• Regulatory landscape
• Socio-economic conditions
• Stage of market development
• Profile of service providers and role of supporting institutions
• Managing the customer value proposition
• Channel management
• Technology and user interface
• Segmentation, targeting and positioning
• Branding, marketing and incentives
It needs to be noted that while the aspects examined in this note here largely cover the environmental as well as the internal factors, blindly adopting these do not automatically lead to success. All these factors are context specific and need to be examined, adapted or even completely thrown out depending on the realities of the market in which the deployment is active.
</t>
  </si>
  <si>
    <t>Raunak Kapoor, Shivshankar V., Denny George, Alphina Jos, Mukesh Sadana, Ritesh Dhawan, Soumya Harsh Pandey</t>
  </si>
  <si>
    <t>Making the Business Correspondent (BC) Model work for Self-Help Groups (SHGs)</t>
  </si>
  <si>
    <t xml:space="preserve">Financial inclusion has witnessed significant investments and efforts from a variety of stakeholders in India over the past few years. The Reserve Bank India (RBI) is promoting inclusive growth using the business correspondent model. Banks have been trying to create a sufficiently large business correspondent footprint to offer banking services to low income customers in a seamless and cost efficient manner. Banks are exploring different partners like MFIs, SHPIs, corporates with large retail networks, individuals and Agent Network Managers (ANMs) to reach out to the unbanked and under-banked. Self Help Group Promoting Institutions (SHPIs) have good outreach, experience of working with unbanked and a social motivation which motivates banks to collaborate with them.
Shri Kshethra Dharmasthala Rural Development Project (SKDRDP) is an SHG promoting institution (SHPI), which is a pioneer in the SHG-BC model working in the backward districts of Karnataka. It has collaborated with various banks to provide access to formal financial products and services for the poor and unbanked in its area of operation.
This case study highlights the SHG-BC model, how the model can be further improved, and factors that contributed to the success of the model. It will also serve as a guide for other institutions and SHPIs who want enter into business correspondence. It will also help SHPIs understand the advantages and challenges of adopting a BC model for financial inclusion, and to apply some of the lessons learned from SKDRDP's successful SHG BC model.
</t>
  </si>
  <si>
    <t>Anjaneyulu Ballem, Alphina Jos, Ghiyazuddin A. Mohammad and Ritika Srivastava</t>
  </si>
  <si>
    <t>New Sales and Distribution Models in Mobile Financial Services</t>
  </si>
  <si>
    <t>In the last five years we have witnessed a transformation in the way financial services are delivered in developing countries. In particular, the rapid mass-market penetration of mobile phones has created opportunities for new business models to emerge. For example, the financial inclusion industry is intimately familiar with Safaricom's M-PESA, which is now being used by most adults in Kenya. Recently, successful mobile money deployments in other markets have challenged the perception that mobile money is a Kenyan story while banks and financial services startups are using mobile money platforms to deliver new services beyond payments.
In the midst of this rapid progress, there has been little attention dedicated to the evolution of sales models and customer engagement strategies in this new mobile financial services era. Empowered with mobile connectivity, financial services providers are increasingly utilizing existing retail infrastructure as agents for cash-in/out. They're also migrating sales and distribution functions outside of traditional branches through outsource partners, mobile-enabled field agents, or even self-service via the mobile.
The primary hypothesis of this paper is that, despite the promise of increased reach and efficiency gains, these new approaches are fraught with challenges. High-touch engagement at the point of sale is often still necessary, especially for low-income clients. Additionally, moving beyond payments to more complex products (e.g., insurance) requires a specialized, labor-intensive sales channel and careful selection and management of new types of channel elements (e.g., retail sales agent outlets or roaming field agents). Finally, sales messages need to be streamlined to communicate a clear and simple value proposition to clients, which is not easy to do in less controlled environments characteristic of non-traditional channels. This paper aims to draw insights from market players that are seeking to overcome these challenges in the race towards scale.</t>
  </si>
  <si>
    <t>Jake Kendall, Graham A. N. Wright and Mireya Almazan</t>
  </si>
  <si>
    <t>Access to Credit in Andhra Pradesh Post Microfinance Crisis</t>
  </si>
  <si>
    <t xml:space="preserve">The Microfinance Institutions (Development and Regulations) Bill has brought some clarity to the microfinance sector. Banks have resumed lending; however, they have become cautious and selective in lending to the MFIs. Banks have also significantly reduced the size of their loans to MFIs. Difficulty in raising funds, in addition to the cap on margins, has made it difficult for small and mid-sized MFIs to survive and operate in a sustainable manner. As MFIs were the major sources of credit for the low income households, their absence created a big credit gap in the market.
A study conducted by MSC in Andhra Pradesh in 2011 highlighted the importance of MFIs as a source of accessible micro-credit for the low-income segment. The study found that in absence of MFI loans, former MFI clients had to resort to high interest credit sources such as money lenders and daily finance corporations (with interest rates as high as 5-10% per month). 
To further enhance understanding of the effect of the microfinance crisis on the clients two years after it started, MSC conducted another study in two states - Andhra Pradesh and West Bengal. Both of these states have been home to some of the largest MFIs in India including SKS and Bandhan, and remain crucial epicentres of microfinance activity in India. The research focus and main findings of the research are given below.
Research focus Findings - AP study Findings - WB study
Alternate sources in the absence of MFIs SHGs figured in 79% of the sessions as alternative source. Informal sources have gained prominence with moneylenders and daily finance corporations figured in 48% of the sessions. In 63% of the sessions, respondents said that they have to borrow from multiple sources - SHGs and informal
Pain points in the absence/lack of loans from MFIs High rate of interest charged by alternate sources is the biggest pain point (in 76% of the sessions) Delay is disbursal by the MFIs  (50% of the sessions) and inadequate loan amounts (25% of the sessions) are the biggest pain points
Coping strategies adopted by the poor, in the absence/lack of readily available credit from the MFIs Alternate sources of credit – 56% sessions Alternate sources of credit – 63% sessions
 Scaling-back businesses – 41% sessions 
 Postponing business expansion plans – 19% sessions Postponing business expansion plans - 19% sessions
The willingness of clients to repay MFIs Clients were willing to repay in 47% sessions which is an alarming drop from 90% of the sessions in August 2011 study.  
The findings of the research and relevant recommendations will help the stakeholders to take decisions that enable the poor to have better access to financial services.
</t>
  </si>
  <si>
    <t>Anjaneyulu Ballem Alphina Jos Ghiyazuddin A. Mohammad Nishant Kumar</t>
  </si>
  <si>
    <t>Access to Credit in West Bengal Post Microfinance Crisis</t>
  </si>
  <si>
    <t>Anirban Roy
Ritika Srivastava
Shayandeep
Chakraborty
Swati Mehta</t>
  </si>
  <si>
    <t>Qualitative Research Tools for Market Research: Experiences from MetaMon Research</t>
  </si>
  <si>
    <t>In the recently conducted research on money management metaphor, we have modified some existing market research (including design research and ethnographic) tools to decipher the intuitive and spontaneous responses from the field. These tools, apart from being more engaging than the conventional tools, also are unique in their approach of “catching them in action,” being less intrusive towards respondents’ financial lives (so that they respond openly) and depend on their behavioural motivation rather than historical transactions. In this publication, we discuss the approaches and experiences of using these tools. This can be a valuable repository of tools for future researchers in financial inclusion.</t>
  </si>
  <si>
    <t>Musings on Money: The Household Money Management Model of Mass Market</t>
  </si>
  <si>
    <t>MSC, in collaboration with Ignacio Mas, recently conducted a large-scale two-country research study to understand the money management practices of the mass market. The project, originally conceptualised to discover metaphorical representation of household money management practices, exposed the fact that people's financial management styles are motivated by different mental models. 
This research report discusses how behaviour is governed by perceptions and aspirations around financial goals, income patterns, and financial instruments. The paper ends with “ten governing rules” that the mass market segment considers intuitively when managing money. 
These concepts can help in a wide range of product development and marketing and financial education approaches in the target segment.</t>
  </si>
  <si>
    <t>MSC, Ignacio Mas</t>
  </si>
  <si>
    <t>Searching for Metaphors of Household Financial Management</t>
  </si>
  <si>
    <t>This report summarises the intent, activities, outputs and key lessons from an ambitious program of field work which sought to capture vividly and succinctly the essence of how ordinary people think about the management of their money and resources. Unlike much of modern research which strives for increasing levels of detail and completeness, we wanted to come up with simple constructs which could be stretched, by analogy, to shed light on the issues faced by a variety of customer profiles in a variety of situations. We had a pipe dream: to be able to express all this through a graphic metaphor. We called it Metamon (short for money management metaphor).
This report begins by providing motivations for our work, both from a research and a service design point of view. The next section outlines our research methodology, especially the creative tools we used to capture what people think, rather than what they necessarily do, in relation to their financial management. The third section lays out our conceptual model of household finance. The fourth section presents our attempts at expressing the model more creatively and at developing broad metaphors. The final section provides our key lessons from the exercise, and proposes several ways in which this work can be taken forward.</t>
  </si>
  <si>
    <t xml:space="preserve"> Ignacio Mas, Premasis Mukherjee</t>
  </si>
  <si>
    <t>Can Money Buy You Happiness?</t>
  </si>
  <si>
    <t xml:space="preserve">Over the next decades, demographic changes in India are expected to challenge the role of the extended family in providing old age security. Despite the launch of low income-targeted pension services, it is still unclear whether the low income households see a real need for old age provisioning and whether pensions can be a trusted provisioning tool.
This report investigates how low income working age respondents think of old age and how they prepare for it. While many know that they can no longer rely on the extended family, few are able to prioritise old age provisioning. By asking how and why people do and don’t provision, the report establishes common concerns and themes that providers of old age tools should consider addressing.
</t>
  </si>
  <si>
    <t xml:space="preserve">Rosalind Piggot, Alphina Jos, Mukul Kumar Singh, Sonal Agrawal, Jaspreet Singh </t>
  </si>
  <si>
    <t>Role of Information Sources in Financial Capability</t>
  </si>
  <si>
    <t xml:space="preserve">The key to understanding poor people’s financial management is to understand how they make decisions and what influences the decision making. This research explores the role of information sources in poor households’ decision making processes. We explore what decision making paths people use to reach to a decision, and how information sources accessible to them influence the decision making process. As decision making ultimately reflects financial capability of the individual/household, we conclude with MSC’s approach of using information sources to build financial capability.  </t>
  </si>
  <si>
    <t>Akhand Tiwari, Akhilesh Singh, Mukul Singh, Nitish Narain, Ritika Srivastava</t>
  </si>
  <si>
    <t>Securing the Silent Vol. III - Securing Old Age: The Indian Story of Micro Pensions</t>
  </si>
  <si>
    <t xml:space="preserve">After the success of Securing the Silent, last year, MSC  launches the new version of Securing the Silent-III. In this new version, we have assessed the micro pension sector of India, which is estimated to have a potential of USD2.5billion per year. This state of the sector study is the first of its kind detailed objective analysis of micro pension sector in India. In this study, we have tracked the history of pension products for unorganised sector in India that started from state funded welfare schemes way back in 1970s. The study provides first of its kind detailed analysis of the recent NPS-Lite implementations including a brief discussion on the issues and challenges it is facing. </t>
  </si>
  <si>
    <t>Premasis Mukherjee, Rosalind Piggot</t>
  </si>
  <si>
    <t>Towards De-Risking Disasters</t>
  </si>
  <si>
    <t xml:space="preserve">Although common in developed countries, risk-transfer approaches such as insurance are not generally available in developing countries, where insurance markets are limited and not oriented towards low-income clientele. High transaction costs, the possibility of adverse selection and the need for initial investment keeps insurers away from microinsurance for disaster protection in these countries. Index insurance is a new type of insurance that offers new opportunities for managing climate risk in developing countries. It is linked to an index, such as rainfall, temperature, humidity or crop yields, rather than actual loss. Index-based disaster insurance products are a new approach in disaster insurance, reducing the transaction cost and justifying entry of insurers to develop disaster coverage, even for low-income people.  In this report, MSC’s Microisurance experts, Premasis Mukherjee and Sunil Bhat, study the potential for scaling up index-based disaster insurance for South and South Asian countries. </t>
  </si>
  <si>
    <t>Premasis Mukherjee, Sunil Bhat</t>
  </si>
  <si>
    <t>Improving Access to Finance for Women-owned Businesses in India</t>
  </si>
  <si>
    <t>The total formal financing gap for women enterprises in India is 73 percent of the total demand. Strikingly 90 percent of the women-owned enterprises in India rely on informal sources of finance just not for seed capital but also for working capital requirements. The facts are hard hitting when focus of financial institutions in the country is shifting towards MSME financing. There are several factors driving this scenario that are discussed in detail in  recent IFC’s study on “Improving access to finance for women-owned businesses in India” that was researched and prepared by MSC. The study also puts forward recommendations to address these challenges.
The study was conducted and written for the International Finance Corporation (IFC) by MSC.</t>
  </si>
  <si>
    <t>IFC</t>
  </si>
  <si>
    <t>Alternative Financial Education Approach to Design Effective Financial Education/Capability Programmes</t>
  </si>
  <si>
    <t xml:space="preserve">An ideal financial education (FE) programme is the one which is cost-effective, is scalable, and is replicable. It should both generate interest and behaviour changes amongst participants. FE programme based on traditional approaches of design and delivery face numerous challenges. These programmes fail to create interest amongst participants to attend the programme; and participants are not motivated to change their behaviour to the extent desired. The design of these models are expensive and are not often scalable pan organisations/large geographies.  Many financial education initiatives thus do not result in significant changes in client’s behaviour. This ultimately results in limited buy-in from financial service providers to implement financial education programmes in their organisation. There is a clear need to use an alternative approach to design and implement financial education programmes. 
MSC implemented an Alternative Financial Education programme (AFE) at one of the biggest MFIs in north India. The tool based was based on the principle of product-led financial education, the programme delivery  was embedded in the existing operational structure of the MFI, and the tools were designed using SWITCH behaviour change framework.  Results from the pilot test implementation of AFE highlight multifaceted benefits to the MFI in terms of enhanced business income and improved operational efficiency – specifically reduction in stress level of staff. The pilot test also highlights importance of creating an organisational cultural to implement this type of product-led financial education approach.
</t>
  </si>
  <si>
    <t>Akhand Tiwari, Akhilesh Singh, Nishant Kumar, Nitish Narain</t>
  </si>
  <si>
    <t>Business Correspondent Models in Bihar -Constraints and Way Forward</t>
  </si>
  <si>
    <t xml:space="preserve">The study on Business Correspondent Models in Bihar- Constraints and Way Forward was commissioned by DFID’s Poorest States Inclusive Growth (PSIG) Programme and the Small Industries Development Bank of India (SIDBI) to improve the current body of knowledge around the status of the BC model in Bihar, to provide recommendations to improve the effectiveness of the model and to offer inputs to policy makers. 
Detailed institutional assessments were carried out for four Banking Correspondent Network Managers (BCNMs) viz., (i) Society for the Advancement of Village Economy (SAVE) (ii) Sanjivani Vikas Foundation (SVF) (iii) FINO Paytech Ltd. and (iv) Centre for Development Oriented Training (CDOT). 
The report contains:
• The research methodology used by MSC during the course of the study.
• A snapshot of financial inclusion activity in Bihar focusing on the status of banking and the BC model.
• Comprehensive individual assessment reports for each one of the aforementioned BCNMs which present a holistic view of their organisational structure, operational model, human resource management, financial management, risks and challenges, client protection practices, SWOT analysis and critical success factors. 
• Detailed case studies for a few successful Customer Service Points (CSPs) of each BCNM which examine the detailed day to day functioning of the CSPs and the innovative ways in which CSPs increase footfall and handle client protection, amongst other activities.
• Key financial inclusion objectives that need to find a priority among relevant stakeholders and detailed recommendations both at a policy as well as an operational level to achieve the aforementioned objectives.
</t>
  </si>
  <si>
    <t>Impact of Policies and Regulations on the Micro finance Sector</t>
  </si>
  <si>
    <t>The report is based on a study conducted under the guidance and support from College of Agricultural Banking (CAB), Reserve Bank of India, Pune. The report brings forth perspectives on the impact of regulatory and policy regime on micro finance institutions and its customers. The report incorporates opinions of a range of clients, micro finance institutions and banks who lend to the sector directly and indirectly. The report is based on market research conducted across the states of Assam, Bihar, Karnataka, Madhya Pradesh and Uttar Pradesh. The report recommends that the regulator stipulate higher emphasis on the quality of credit assessment based on cash flow analysis rather than adherence to minimum moratorium period criterion. This practice will eventually enhance the skills of micro finance institutions and lay the path for scaling up in future.</t>
  </si>
  <si>
    <t xml:space="preserve">Puneet Chopra, Partha Ghosh, Richa Valechha </t>
  </si>
  <si>
    <t>Code of Conduct Assessment for the Microfinance Sector</t>
  </si>
  <si>
    <t>MFIN and Sa-dhan developed a Code of Conduct (CoC) for Microfinance Institutions. SIDBI supported institutionalisation of the Code of Conduct through capacity building support and assessment. The objective was to create acceptable standards and prescribe expected levels of responsible finance and lending by MFIs. SIDBI provided support for the Code of Conduct Assessment (COCA) studies, more than 50 MFIs, big and small, have been assessed and provided with inputs on their current state of play in terms of their compliance with the Code of Conduct and the Fair Practice Code.
This report presents the consolidated findings of the Code of Conduct Assessment reports for
50 MFIs in India. The MFIs represent diverse legal structures and a range of business sizes and scales of operation. The MFIs are also representative of varying geographical presence, as they all varied in their outreach in different states across the country. The reports have been analysed using a framework built on five key pillars that are critical to the implementation of the Code of Conduct. The five pillars are Integrating Social Value into Operations; Credit Processes and Policies; Human Capital; Transparency and Fairness; and Regulatory Compliance.</t>
  </si>
  <si>
    <t>Governance Practices among Microfinance Institutions in India</t>
  </si>
  <si>
    <t xml:space="preserve">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wanted to assess the “as-is” status of key corporate governance models followed by Indian MFIs, boards’ roles and responsibilities, executive management and oversight, level of involvement in policy development, corporate oversight and strategic planning process and so on. Through the study, PSIG aims to highlight issues and gaps faced by Indian MFIs with specific reference to corporate governance and at the same time document best practices, if any. 
The report presents a snapshot of the governance models adopted by MFIs in India, the level of involvement of the board in directing the MFI, especially driving responsible finance practices, and provides recommendations for key stakeholders to further strengthen corporate governance among MFIs.  
For a quick read, browse through this presentation, which highlights the key points of the report.
</t>
  </si>
  <si>
    <t>A Question of Trust - Mitigating Customer Risk in Digital Financial Services</t>
  </si>
  <si>
    <t xml:space="preserve">Customer risk mitigation in digital financial services (DFS) matters – not just ethically, but also for the scaling of the business. Protecting the customer and minimising the risks as he/she uses the service is essential to build and maintain trust. This paper synthesises four studies examining customer experience in Bangladesh, Colombia, Philippines and Uganda. It highlights that system downtime, agent illiquidity, agents charging unauthorised fees, the fear of sending money to the wrong number and unresponsive customer care centres all eat into the credibility of digital finance offerings. For many prospective (and some existing) customers, basic levels of service are hygiene factors that will determine whether to use the service at all. For others, good quality customer service is the difference between extending and expanding their use of the service beyond basic over the counter transactions (OTC) and into higher value add services. </t>
  </si>
  <si>
    <t>Small Finance Banks: What Can We Learn From International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</si>
  <si>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across the globe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</si>
  <si>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Small Finance Banks: What Can We Learn From Indian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</si>
  <si>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India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</si>
  <si>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Payment Banks: What can we learn from Indian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</si>
  <si>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Indian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</si>
  <si>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Payment Banks: What can we learn from international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</si>
  <si>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international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</si>
  <si>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Snapshots: PMJDY Wave I Assessment</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</si>
  <si>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etc.</t>
  </si>
  <si>
    <t xml:space="preserve">Full Report: PMJDY Wave I Assessment </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</si>
  <si>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branding of outlets, number of transactions etc. The customers were asked questions about their experience on aspects such as first bank account under PMJDY, receipt of RuPay card and availability of Aadhaar and its linkage in PMJDY account.</t>
  </si>
  <si>
    <t>Snapshots: PMJDY Wave II Assessment</t>
  </si>
  <si>
    <t>The second assessment (Wave-II) of BMs under PMJDY was conducted by MSC during April-May 2015 with an objective to provide a comparable analytical framework with Wave-I. Wave-II covered a total sample of 1,700 BMs and 4,514 PMJDY customers in similar geographies (as Wave-I) of 9 states and 41 districts. Wave-II observed an improvement in most of the parameters over Wave-I and was more comprehensive as it covered additional information on other some aspects of BMs such as fixed and variable commissions; device enablement; infrastructure; fixed and variable costs incurred; product portfolio offered, capacity building; and satisfaction levels etc. The customers were additionally asked about their preference for a transaction point; reasons for such preferences and; problems faced while conducting transaction at BM outlet etc. Wave-II provided bank wise and state wise comparisons on major parameters covered during wave-I to track progress of PMJDY on ground implementation.</t>
  </si>
  <si>
    <t>Full Report: PMJDY Wave II Assessment</t>
  </si>
  <si>
    <t>Snapshots: PMJDY Wave III Assessment</t>
  </si>
  <si>
    <t xml:space="preserve"> 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</si>
  <si>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Manoj Sharma, Anurodh Giri, Sakshi Chadha</t>
  </si>
  <si>
    <t>Full Report: PMJDY Wave III Assessment</t>
  </si>
  <si>
    <t xml:space="preserve">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</si>
  <si>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OTC: A Digital Stepping Stone or a Dead End Path?</t>
  </si>
  <si>
    <t>The digital finance industry is both young and dynamic, and as it grows, it is constantly innovating to address the issues it faces. One of the contemporary issues of discussion is over the counter (OTC) transactions. The delivery of mobile money over the counter raises a number of questions around the fact that it can limit product evolution; can decrease provider profitability; and can lead to unregistered transactions, which run the risk of money laundering and terrorism financing.
In this paper, we want to look more closely at these questions and, with the help of data from The Helix Institute, InterMedia and the GSMA, provide an analytical perspective on the pros and cons of the OTC model. This will allow us to propose some recommendations on how to manage OTC going forward. We begin by defining a common ground for the discussion by creating a simple typology of different types of OTC. Then we look into the different questions raised by the OTC model. In the third section, we take a stand, arguing that certain types of OTC should be seen as a stepping stone to mobile money account adoption and usage. Lastly, we present our conclusions and key recommendations to move the industry forward, given the data presented and some of the new developments in the field.</t>
  </si>
  <si>
    <t>Mike McCaffrey, Graham A.N. Wright, Anup Singh </t>
  </si>
  <si>
    <t>KYC Harmonisation Study</t>
  </si>
  <si>
    <t xml:space="preserve">KYC Harmonisation Study was undertaken to analyse the existing Know Your Customer (KYC) practices of first time customer on-boarding by service providers (Banks, Mobile Network Operators, Mobile Money Operators and Pre-paid Payment Instrument  issuers) with respect to the prevailing regulatory landscape. As part of the study, key challenges were also identified in the KYC process from regulatory, service provider and end-consumer perspective. Subsequently, recommendations were provided to Reserve Bank of India, Department of Telecommunication and Telecommunication Regulatory Authority of India to enable greater efficiency and harmonisation of KYC processes and systems through e-KYC and related digital eco-system and to realise significant cost savings. </t>
  </si>
  <si>
    <t>Priyank Mishra, Vivek Gupta, Akshat Pathak, Vivek Anand, Partha Ghosh, Samveet Sahoo, Puneet Chopra </t>
  </si>
  <si>
    <t>Over-Indebtedness Study, Indonesia</t>
  </si>
  <si>
    <t>05-Oct_16</t>
  </si>
  <si>
    <t>Access to credit through formal financial institutions is at a nascent stage in Indonesia. World Bank estimates that only 13.1% of the Indonesians have borrowed from a formal financial institution. Financial institutions (FIs) recognise this credit gap and have been growing at a rapid pace over the last few years in Indonesia. The top three FIs i.e. MBK Ventura, BAV and Komida grew at 57.3% (year-on-year) in terms of gross loan portfolio and 30% (year-on-year) in terms of number of clients for the past three years. However, this growth is largely limited to Java and specifically to West Java province.
This rapid growth could lead to credit over supply and over indebtedness among the clients. And as seen in other markets such as India, Mexico, Bosnia, Nicaragua, etc. with higher penetration of FI loans – this situation could lead to mass defaults.
This report analyses the situation of over indebtedness in Indonesian market and suggests recommendations/interventions to avoid a crisis situation.</t>
  </si>
  <si>
    <t>Accelerating Financial Inclusion in South-East Asia with Digital Finance</t>
  </si>
  <si>
    <t>Digital finance presents a potentially transformational opportunity to advance financial inclusion. In this report commissioned by the Asian Development Bank, the role that digital finance can play in accelerating financial inclusion, focusing on four Southeast Asian markets – Indonesia, the Philippines, Cambodia, and Myanmar is discussed.
It is a result of an extensive study conducted by Oliver Wyman and MSC – informed by more than 80 stakeholder interviews across the four markets, extensive secondary research, and economic analysis –  and discusses, quantifies the impact of digital finance across key financial products and services with a specific focus on lower income customer segments. Our research finds that digital financial solutions could play a significant part in closing gaps in financial inclusion. They could address about 40% of the volume of unmet demand for payments services and 20% of the unmet credit needs in the Bottom of Pyramid (BoP) and MSME segments. - See more at: http://MSC.net/resource/accelerating_financial_inclusion_in_south_east_asia_with_digital_finance_2#sthash.Xr7Ix7W0.dpuf</t>
  </si>
  <si>
    <t>MSC, Oliver Wyman, Asian Development Bank</t>
  </si>
  <si>
    <t>Demonetisation and Digitisation - A Diagnostic Study</t>
  </si>
  <si>
    <t>On November 8, 2016 Government of India (GoI) withdrew the legal tender status of Rs. 500 and Rs. 1,000 denomination banknotes with the stated objectives to: a) reduce black money stashed in cash; b) stifle counterfeit Indian banknotes and c) curb terror funding. In addition to the achievement of these objectives, Government of India also promoted the use of different cashless methods to get more and more transactions done through digital methods. 
MSC team conducted a diagnostic study between December 2016 and January 2017 in order to understand the impact that demonetisation had on four key segments – agriculture and allied sector earners, self-employed individuals, informal sector workers, salaried individuals and their dependents. The team conducted in-depth structured interactions with respondents across rural, semi-urban and urban geographies of four states namely Madhya Pradesh, Rajasthan, Uttar Pradesh and West Bengal. 
The key objectives of this demand-side diagnostic study were: 
i) To gauge the end-user experience in adopting cashless modes (including cheques) along with the barriers (behavioural and functional) they faced in uptake and usage of cashless solutions.
ii) To study the impact of demonetisation on the primary source of income of individuals, their expenses, coping mechanisms adopted and the change in the mode/channel used for conducting financial transactions.
Through this study, we observed varied degree of impact of demonetisation among different segments. Consequently, the coping mechanisms deployed by each segment also differed. In addition to this, the uptake of cheques and mobile wallets significantly increased immediately after demonetisation making them the most preferred coping mechanism adopted across segments.
The study further observed that in order to promote a sustained use of cashless instruments among different customer segments, more concerted efforts are required to expand the last mile acceptance infrastructure especially in rural areas. More importantly, customer awareness on usage of cashless payment instruments needs to be enhanced significantly to build their confidence in using technology-enabled financial transaction channels.
- See more at: http://www.MSC.net/resource/demonetisation_and_digitisation_a_diagnostic_study#sthash.CxxYlqUy.dpuf</t>
  </si>
  <si>
    <t>Priyank Mishra,  Akshat Pathak,  Richa Valechha,  Mohit Saini , Rajnish Kumar, Avantika Kushwaha,  Shreya Gupta,  Meenal Malik, Saborni Poddar</t>
  </si>
  <si>
    <t>Where Credit Is Due - Customer Experience of Digital Credit In Kenya</t>
  </si>
  <si>
    <t>Digital credit offers enormous promise to enhance provide a valued service to the mass market thus increasing financial inclusion, while also driving uptake and use of digitial financial services (DFS). However, with 2.7 million people already blacklisted on the credit reference bureau in Kenya, concerns are growing about current standards of regulation, customer protection and product design. In response, MSC conducted a brief study in Nairobi and Meru to examine the root causes of the alarming default rates on digital credit and propose recommendations for regulators/competition authorities, providers and other stakeholders. The research examined the process of applying for loans from different providers as well as conducting individual interviews with borrowers to understand their needs, aspirations, perceptions and behaviours.
- See more at: http://MSC.net/resource/where_credit_is_due_customer_experience_of_digital_credit_in_kenya#sthash.Szy0WC5O.dpuf</t>
  </si>
  <si>
    <t>Graham A.N. Wright, Vera Bersudskaya, William Nanjero, Zeituna Mustafa,  Mercy Wachira</t>
  </si>
  <si>
    <t>Digital Wallet Adoption for the Oral Segment in India: Concept Development for MoWo (Mobile Wallet for Oral)</t>
  </si>
  <si>
    <t>A lot of financial inclusions efforts around the globe are targeted towards people who are new to technology and perhaps new to the formal financial system. Many of these people belong to Oral segment of society. “Oral” people are not comfortable with written numbers, they also do not know how to read and rely on mental calculation when it comes to any mathematics. Learning about them is critical for all of us who are working to make digital financial services work for financial inclusion, as these people form the financial excluded segment largely.
The objective of this research was to develop conceptual wireframe of a mobile wallet for ‘oral’ people to use. The user interface was developed keeping in mind the cognitive usability constraints of oral segment. 
The result of our work is first ever wallet design for Oral ; that’s what we call it -  MoWO – mobile wallet for oral. We believe MoWO is the first step in the right direction when it comes to financial inclusion of Oral people.
- See more at: http://MSC.net/resource/digital_wallet_adoption_for_the_oral_segment_in_india_concept_development_for_mowo_mobile_wallet_for_oral#sthash.BLWwJ6qh.dpuf</t>
  </si>
  <si>
    <t>Richa Valechha, Vivek Anand, Avantika Kushwaha, Saborni Poddar, Brett Hudson Matthews, Rachit Ohri</t>
  </si>
  <si>
    <t>Understanding the Financial Behaviour of the Mass Market: the Key to Financial Inclusion</t>
  </si>
  <si>
    <t xml:space="preserve">This study is an extension of the work that MSC has been doing over the years on understanding how different types of people practice money management. It draws from industry literature on the subject, such as the financial diaries in Bangladesh, Kenya, Mexico, and Zambia. Drawing insights from studies conducted in India, the report analyses the behaviour of mass market customers in order to offer providers design for universally appropriate financial products and services. </t>
  </si>
  <si>
    <t>Akhand Tiwari, Bhavana Srivastava, Ravi Chandra, Saborni Poddar , and Nishant Parmar</t>
  </si>
  <si>
    <t>Assessment of AeFDS (Aadhaar enabled Fertilizer Distribution System) Pilot</t>
  </si>
  <si>
    <t>Fertiliser subsidy is the second largest subsidy, after food, provided by the Government of India. In the Union Budget 2016-17, the Indian government proposed to bring fertiliser subsidy under the ambit of Direct Benefit Transfer (DBT) programme to streamline its distribution.The government announced pilots for Aadhaar enabled Fertilizer Distribution System (AeFDS) on (28th March, 2016) in 19 districts across India. AeFDS is a modified subsidy payment system under DBT scheme, where fertiliser companies will be paid subsidy only after retailers have sold fertiliser to farmers/buyersthrough successful Aadhaar authentication via Point of Sale (PoS) machines. On a request from National Institute for Transforming India (NITI) Aayog, MSC conducted a dipstick evaluation in six districts (Rangareddy, Pali, Una, Hoshangabad, Krishna, and West Godavari) where AeFDS pilot was running live. MSC assessed the aggregate responses from 1,734 farmers and 200 retailers across six districts and also conducted in-depth interactions with the concerned government officials and district consultants.The report elaborates key findings of the study on three major aspects —Farmer Readiness, Retailer Readiness, and Transaction Status. It also explains best practices being followed by districts based on indigenous wisdom, and provides actionable solutions for smooth implementation of AeFDS initiative. - See more at: http://MSC.net/resource/assessment_of_aefds_aadhaar_enabled_fertilizer_distribution_system_pilot#sthash.TKd2XglS.dpuf</t>
  </si>
  <si>
    <t>Anurodh Giri,Ritesh Rautela,Arshi Aadil,Ridhee Malhotra,Vikram Pratap Sharma,Shoikat Roy</t>
  </si>
  <si>
    <t>First Digitally Enabled Panchayat in Kerala</t>
  </si>
  <si>
    <t>As the Government of India, under its “Digital India” campaign, continues to promote accessibility and usage of digital modes of payments across India, MSC partnered with National Payments Corporation of India (NPCI) to transform a panchayat near Munnar, Kerala into “less-cash” Panchayat. AEPS and BHIM Aadhaar are the two products users are using in this panchayat.
This initiative aims to digitally enable panchayats across the country, and encourage active and sustaining village level participation. Some of the questions likely to come to one’s mind can be – what are the key factors that can change a panchayat into becoming digital, what difference does it make in going digital to the villagers, what does BHIM Aadhaar entail for merchant and the villagers and what changes does it bring to a villager’s experience while making digital payments? Read this report on Digital Vattavada Panchayat to get answers to these questions.</t>
  </si>
  <si>
    <t>Sunil Bhat, Samveet Sahoo,Meenal Malik</t>
  </si>
  <si>
    <t>First Digitally Enabled Panchayat in Odisha</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</si>
  <si>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one of the most underdeveloped panchayat in Western Odisha into “less-cash” Panchayat. This initiative is a part of the ambitious “Financial Literacy” project of NPCI, which aims to digitally enable panchayats across the country, and encourage active and sustaining village level participation. So, some of the questions likely to come to one’s mind can be – what are some of the key factors that can transform a panchayat into becoming digital, what differences can it bring in going digital, what is likely to be the implication for potential stakeholders, and what changes does it bring to a villager’s experience while making digital payments? Read this report to get answers to these questions. </t>
  </si>
  <si>
    <t>Sunil Bhat, Mohit Saini, Samveet Sahoo</t>
  </si>
  <si>
    <t>Study on Adoption of Cashlite among MFIs in India</t>
  </si>
  <si>
    <t>31st Aug-17</t>
  </si>
  <si>
    <t>MSC, with support from MFIN, conducted a study to capture the experience of cash-lite/cashless models adopted by microfinance institutions in India. The overall push towards cash-lite payments in India in general, and within the microfinance industry in specific, prompted the need to understand current status, trends and experiences with cash-lite payments. The aim was to document experiences of microfinance institutions going cash-lite and identify ways to accelerate adoption of cash-lite models</t>
  </si>
  <si>
    <t>Bhavana, Nitish Narein, Arpan Sahni,Charvi Gandotra and Saloni Tandon</t>
  </si>
  <si>
    <t>DBT in Fertilizer - Independent Assessment Report</t>
  </si>
  <si>
    <t xml:space="preserve">Fertiliser subsidy is the second-largest subsidy after food that the Government of India provides. In the Union Budget 2016-17, the Indian government proposed to bring fertiliser subsidy under the ambit of the Direct Benefit Transfer (DBT) programme to streamline its distribution. The government announced pilots for Direct Benefit Transfer in Fertilizer (DBTF) on 28th March, 2016 in 19 districts across India. DBTF is a modified subsidy payment system under the DBT scheme. Here, fertiliser companies receive subsidy only after retailers have sold fertiliser to farmers or buyers through successful Aadhaar authentication via Point of Sale (PoS) machines.
On a request from National Institute for Transforming India (NITI)- Aayog, MSC conducted an assessment in 14 districts across the country where DBTF pilots have been running live. These are Rangareddy, Pali, Una, Hoshangabad, Krishna, West Godavari, Karnal, Kurukshetra, Kishanganj, Thrissur, Narmada, Tumkur, Nashik, and Raigarh. MSC assessed the aggregate responses from 5,659 farmers and 427 retailers across 14 districts and also conducted in-depth interactions with the concerned government officials and district consultants. The report elaborates key findings of the study on multiple aspects including DBTF implementation status, transaction status and the perception of farmers on the new DBTF system. The report also provides actionable solutions for smooth implementation of the DBTF initiative. </t>
  </si>
  <si>
    <t>Agent Network Accelerator Research - India Country Report</t>
  </si>
  <si>
    <t>The Agent Network Accelerator (ANA) is a four-year research project implemented in 11 focus countries. MSC and the Helix Institute of Digital Finance have managed and conducted the project. ANA is the largest research initiative in the world on branchless banking and mobile money agent networks, designed to determine their success, transformations, and scale. India has been one of the most dynamic DFS deployment ecosystems in the world, and is among the 11 African and Asian countries that participated in this research project.
We conducted the second wave of the ANA survey India in 2017. This wave of ANA builds on the findings of the first wave undertaken in 2015. Since 2015, India has witnessed a large push from the government to promote financial inclusion, while new players have emerged in the field. A nationally representatives sample of 3,048 agent interviews forms the basis of the ANA survey. We conducted these interviews across 12 states as well as four metro cities. MSC designed the survey to generate valuable insights on the agent network model in India and provide recommendations for developing sustainable agent networks in the country.</t>
  </si>
  <si>
    <t>Aakash Mehrotra, Akhand Tiwari, M. P. Karthick, Mimansa Khanna, and Vivek Khanna</t>
  </si>
  <si>
    <t>Low Income Lives - Education</t>
  </si>
  <si>
    <t>MSC’s ‘Low-Income Lives’ series provides an opportunity to learn how poor people manage their lives, based on solid data from ground-breaking field research. In this edition  Stuart Rutherford looks at education, using data from the Hrishipara Daily Financial Diaries, a project which collects data from householders in central Bangladesh about how much money came into and went out of their hands each day, and for what purpose. The ongoing project has been running since mid-2015 and is building a uniquely rich and accurate understanding of their lives.</t>
  </si>
  <si>
    <t>Stuart
Rutherford</t>
  </si>
  <si>
    <t>Low Income Lives - Family Food Shopping</t>
  </si>
  <si>
    <t>MSC’s ‘Low Income Lives’ series provides an opportunity to learn a lot more about how poor people manage their lives based on solid data from ground-breaking field research. In this first one, Stuart Rutherford uses data from the Hrishipara Daily Financial Diaries, a project which collects data from householders in central Bangladesh about how much money came into and went out of their hands each day, and for what purpose. The project has been running since mid-2015 and is building a uniquely rich and accurate understanding of their lives.
This document focuses on how they buy food. We focus on three households that consume $2 per day per person, or less, and so fall below the Bangladesh government’s ‘Lower Poverty Line’1 and can be classed as ‘extreme poor’, by internationally recognised measures.</t>
  </si>
  <si>
    <t>Fitting the Pieces of the Liquidity Management Puzzle</t>
  </si>
  <si>
    <t>This paper is part of a series of synthesis papers that summarise data on agent networks. We have collected the data over four and a half years from nine countries in Africa and Asia through the Agent Network Accelerator (ANA) project. MSC’s Helix Institute of Digital Finance implemented the ANA project, with funding from the Bill &amp; Melinda Gates Foundation, the United Nations Capital Development Fund (UNCDF), Financial Sector Deepening – Uganda (FSDU), and Karandaaz Pakistan. This paper synthesises knowledge and data on liquidity management approaches to ANA research markets and beyond.</t>
  </si>
  <si>
    <t>Nancy Kiarie, Ian Odongo, and Vera Bersudskaya</t>
  </si>
  <si>
    <t>Measuring Risk in Agent Networks - What Risks Are Inherent in Agency Business and How to Track Them</t>
  </si>
  <si>
    <t xml:space="preserve">This is the second paper in the Agent Network Accelerator (ANA) Capstone Paper series and describes the types of risks inherent in agent networks. Based on our quantitative and qualitative research work over two waves of the ANA surveys in eleven countries, we propose a set of indicators to measure these risks, and benchmark agent networks from Bangladesh, Indonesia, Kenya, Pakistan, Senegal, Tanzania, Uganda, and Zambia. Read the first paper in the series here. </t>
  </si>
  <si>
    <t>Kevin Genga, Wanjiku Kiarie, and Vera Bersudskaya</t>
  </si>
  <si>
    <t>Benchmarking Training and Support by Agent Network Management Model</t>
  </si>
  <si>
    <t>Adequate training (induction and refreshers) and on-going support are crucial to the success of an agent network. This is the third paper in the Agent Network Accelerator (ANA) Capstone Paper series and analyses the three Agent Network Management (ANM) models and their efficiency for agents’ training and support. Also read the first paper on Liquidty Management and the second paper on Measuring Risk in Agent Networks. </t>
  </si>
  <si>
    <t>Doreen Ahimbisibwe, Wanjiku Kiarie, and Vera Bersudskaya</t>
  </si>
  <si>
    <t>A study on the impact of Bhamashah (household-level identity system) on digital governance reforms in Rajasthan, India</t>
  </si>
  <si>
    <t>MSC collaborated with The Center for Global Development to study the perception of households on the impact of the Bhamashah program on digital governance reforms in the state of Rajasthan. The study sought to identify the main changes in the processes that have increased administrative efficiency and effectiveness of the delivery mechanisms, and the changes in perception that the reforms have had on a household’s access to services and their governance.</t>
  </si>
  <si>
    <t>Assessment of Direct Benefit Transfer in Fertiliser</t>
  </si>
  <si>
    <t>In the Union Budget 2016–17, the Indian government proposed to bring fertiliser subsidy under the Direct Benefit Transfer (DBT) system. DBT in fertiliser (DBT-F) is a modified subsidy payment system, under which the government remits the subsidy to fertiliser companies only after fertiliser retailers have sold fertiliser to farmers through successful Aadhaar-based authentication. Under the DBT-F system, farmers may purchase any quantity of subsidised fertiliser regardless of the land size they possess or cultivate. The government launched the pilots in 14 districts. The 14 districts are – Una (Himachal Pradesh), Kishanganj (Bihar), Hoshangabad (Madhya Pradesh), Karnal and Kurukshetra (Haryana), Thrissur (Kerala), Nasik and Raigarh (Maharashtra), Tumkur (Karnataka), Rangareddy (Telangana), Krishna and West Godavari (Andhra Pradesh, Narmada (Gujarat), and Pali (Rajasthan). MSC conducted quantitative research with 427 retailers and 5,659 farmers, and conducted qualitative in-depth interviews with 138 retailers and 185 farmers in 14 pilot districts across 11 states.
Click here for farmers' data and retailers' data.</t>
  </si>
  <si>
    <t>Lessons from Informal Financial Systems: An Indonesian Perspective</t>
  </si>
  <si>
    <t>Over the past few years, MSC has conducted several research studies in Indonesia to understand the household-level financial ecosystem in the country. Through focus group discussions (FGDs) and participatory rapid appraisal (PRA) tools, we gained insights on access to and use of financial products in communities across Indonesia. This blog focuses on the role of informal financial institutions. It concludes by highlighting how the products and methods of informal finance offer valuable suggestions for formal financial service providers. The following are some of the financial products or services we have observed in the field.</t>
  </si>
  <si>
    <t xml:space="preserve"> Ghiyazuddin Mohammad and Rahmi Yunaningsih</t>
  </si>
  <si>
    <t>Understanding Demand for Financial Products Among Young Women in Central Java</t>
  </si>
  <si>
    <t xml:space="preserve">Indonesia has the world’s third-largest youth population of 15–25-year-olds. Estimated at around 43 million, these youths represent 17% of the national population. Over the past few decades, the country has made phenomenal progress in achieving full literacy. Although this is encouraging, we must also consider the worrisome fact that the unemployment rate for this cohort of the population is 19%, with a slightly higher percentage in the case of women in this age-group. Furthermore, Indonesia is among countries with the lowest average marriage age across the globe, at 19.7 years, while the median age for expectant mothers is just 23 years. These factors bring enormous responsibilities at an age where the journey to financial independence has just begun. This paper understands the demand for financial products among young women in Central Java. </t>
  </si>
  <si>
    <t>Premasis Mukherjee, Neeraj Lal, Sonmani Choudhary, and Abhishek Gupta</t>
  </si>
  <si>
    <t>Indonesian Financial Inclusion – Too Slow by Half!</t>
  </si>
  <si>
    <t>Financial inclusion in Indonesia has been growing slowly. A greater proportion of concerted efforts are needed to bring the income-poor and other disadvantaged groups into the fold of financial inclusion. These efforts include monitoring through collection of information in the annual socioeconomic survey – Susenas. MSC’s Financial Inclusion Insight programme has collected evidence on financial inclusion in eight Asian and African countries since 2013. Our research in Indonesia, based on three years of Financial Inclusion Insight data, reveals more on this. Read the publication for details.</t>
  </si>
  <si>
    <t>Gindo Tampubolon</t>
  </si>
  <si>
    <t>Levaraging Technology for Meaningful Financial Inclusoin in Asia</t>
  </si>
  <si>
    <t>Challenges in the supply-side are a key reason for the financial exclusion of low- and moderate-income (LMI) communities, which form a large part of the 1.7 billion people who remain unbanked worldwide. Traditional banking and financial services tend to focus more on high-value, low-volume transactions by high net-worth customers and are highly capital- and labour-intensive.</t>
  </si>
  <si>
    <t>Akshat Pathak, Anil Kumar Gupta, Himmat Patel,  Isvary Sivalingam,  Priya Garg,  Shreya Gupta, Shruthi Laura George</t>
  </si>
  <si>
    <t>Country Focus Note - Bangladesh</t>
  </si>
  <si>
    <t xml:space="preserve">Share this  21  9  15  1
Bangladesh is both an inspiration and a challenge for policymakers and development practitioners. While efforts in poverty reduction to date have been extraordinary, Bangladesh still faces daunting challenges with nearly 51 million people living below the poverty line. Basic access to banking services and products remain a challenge in Bangladesh. 
However, the government has shown firm commitment through conducive policies aimed at advancing financial inclusion. The microfinance movement has led the way in terms of reaching out to the masses. Since poverty remains acute in Bangladesh, the importance of microfinance is crucial – especially for the lower-income segments located in the northern and southern part of the country. 
With the rapid adoption of mobile phones in the country, the MFS sector has experienced significant growth in the number of users as well as agents that provide mobile money services. However, the MFS market in Bangladesh is yet to move beyond basic transactions, such as cash-in, cash-out, and payments – many of which are conducted over-the-counter by unregistered users. Fintech players in Bangladesh, primarily led by the MFS players, have a huge potential to address the key constraints that hold back financial inclusion and to facilitate the integration of underserved segments into the formal financial services sector. </t>
  </si>
  <si>
    <t>Akshat Pathak, Mohit Saini, Samveet Sahoo</t>
  </si>
  <si>
    <t>Country Focus Note - China</t>
  </si>
  <si>
    <t>Share this  2  2  0  0
China has made significant progress towards financial inclusion in the recent past, owing to conducive regulations, innovation, and strengthening of the banking sector. Guided by China Banking Regulatory Commission and People’s Bank of China, Village and township banks and other providers in remote regions have taken initiatives in agency banking to enable access for rural low-income customers. Private sector innovations continue to drive a noticeable shift towards digital financial services in China. 
China is home to four of the world’s largest fintech ‘unicorns’. Fintech activity is on the rise in online lending, digital payments, insurance, and personal wealth management. Highly efficient and lower-cost P2P lending platforms are also addressing the significant gap in the SME sector. However, it is estimated that significantly larger number of people are underbanked. Internal migrants, usually low income, are at a particular disadvantage due to the strict residential registration system in China that prevents them from settling in cities and accessing financial services. 
The banking sector has been undergoing significant reforms to accelerate the access to and use of formal financial services, particularly for the under-banked population. Technology-driven and innovative solutions are expected to emerge, which will further augment meaningful financial inclusion in the country and facilitate the integration of underserved segments into the formal financial services sector.</t>
  </si>
  <si>
    <t>Akshat pathak, Isvary Sivalingam and Shreya Gupta</t>
  </si>
  <si>
    <t>Country Focus Note - Malaysia</t>
  </si>
  <si>
    <t xml:space="preserve">Malaysia’s success in financial inclusion has been unique among most of the middle-income countries in the world. The efforts undertaken by Malaysian authorities over the past two decades have facilitated the establishment of an inclusive financial system. Owing to conducive regulations, innovation, and strengthening of the banking sector, most households in Malaysia now have access to a wide range of conventional and Islamic finance products and services and carry out electronic payments nationwide. 
While Malaysia is on track to become a high-income nation by 2020, the growing community of migrant workers and adults living in rural areas with low education levels continue to lack access to formal financial institutions and financial services. However, a combination of factors like the increased adoption of smartphones, greater access to the Internet, and growing comfort of using technology have given rise to new solutions. Riding on an increasing demand-side and favourable enabling environment, fintechs in Malaysia are blending financial services and technology. 
Given BNM’s proactive stance and an active collaboration between fintechs and incumbent financial service providers, technology-driven and innovative solutions are expected to emerge in Malaysia, creating a differentiated and compelling suite of product and service offerings to facilitate the integration of underserved segments, including migrant workers and B40 households, into the formal financial services sector. </t>
  </si>
  <si>
    <t>Akshat pathak, Isvary Sivalingam and Priya Garg</t>
  </si>
  <si>
    <t>Country Focus Note - Vietnam</t>
  </si>
  <si>
    <t xml:space="preserve">Vietnam has been one of the fastest growing economies globally. Since 1986, various reforms under Đổi Mới spurred rapid economic growth and development in the country. These reforms lifted more than 40 million out of poverty in the process. 
Access to and use of formal financial services have been very low in Vietnam. Vietnam continues to be a cash-dominant economy with cash payments accounting for over 90% of all transactions. To shift the balance and encourage safer transactions, the government has been urging a shift to digital payments and has announced ambitious plans to reduce cash transactions effectively. 
Vietnam has the right ingredients to ride the wave of digital financial services. With a high percentage of internet users and mobile subscribers along with low banking penetration, digital financial services have immense potential in the region. The fintech players in Vietnam have a huge potential to address the key constraints that hold back financial inclusion and to facilitate the integration of underserved segments into the formal financial services sector. 
Given the government’s push towards a cashless economy by 2020, we may expect technology-driven and innovative solutions to emerge in the country through active collaborations between fintechs and incumbent financial service providers. </t>
  </si>
  <si>
    <t>Water and Sanitation in Dhaka’s Low-Income Settlements, Bangladesh</t>
  </si>
  <si>
    <t>MSC’s ‘Low Income Lives’ series provides an opportunity to learn how low-income households manage their lives based on empirical data. In this edition, Sally Cawood draws on data collected in three low-income settlements to outline how much residents – a mixture of tenants, house owners and landlords – pay for water and sanitation (WatSan) services in Dhaka, Bangladesh. Despite significant improvements, fieldwork reveals that overlapping financial and political insecurities at the household and settlement level greatly affect the costs and terms of access.</t>
  </si>
  <si>
    <t>Dr. Sally Cawood</t>
  </si>
  <si>
    <t>Microfinance for Water and Sanitation: Opportunities and Challenges for MFIs</t>
  </si>
  <si>
    <t>This note discusses the utility of Microfinance for Water and Sanitation and the opportunities and challenges for Microfinance Institutions. Access to safe and affordable water, sanitation and hygiene (WASH) infrastructure and services is essential to improve the quality of life of people. Yet 2.4 billion people lack access to improved sanitation facilities and 663 million people lack access to safe drinking water around the world. Consequently, access to safe water, sanitation, and hygiene forms a core part of the UN Sustainable Development Goals.
The UN SDGs aim to achieve universal and equitable access to safe and affordable drinking water for all and enable universal access to adequate and equitable sanitation and hygiene by 2030. World Bank estimates that USD 1.7 trillion is needed to meet these targets. The data suggests that public finance by itself will not be enough and private investments or innovative financing approaches are needed.</t>
  </si>
  <si>
    <t>Smart Meters to Enhance Access to Water Services in Rural Africa</t>
  </si>
  <si>
    <t>An estimated 663 million people lack access to clean and safe drinking water in the world today. Mobile money services have opened new frontiers in the development and promotion of livelihood services for the mass market. GSMA’s Mobile for Development Utilities – Innovation Fund supports pilot projects, which test innovations that promote access to water and energy through pay-as-you-go (PAYG) systems, such as smart water meters.
Also known as intelligent or multi-functional water meters, smart meters can measure water levels, leakages, and water quality. More importantly, these meters can send data to a portal or to another device for further analysis and action. Smart water meters make use of inbuilt sensors and digital devices based on the Internet of Things – IoT. Technology companies are currently making use of IoT to develop and promote smart meters.</t>
  </si>
  <si>
    <t>George Muruka</t>
  </si>
  <si>
    <t>Closing the Gender Gap: Opportunities for the Women’s Mobile Financial Services Market in Banglade...</t>
  </si>
  <si>
    <t>Bangladesh’s financial sector has undergone rapid growth and has embraced technology solutions to improve the financial inclusion of the general population. However, certain segments remain disproportionately unbanked and financial inclusion for women remains a challenge, with only 26 percent of women owning a bank account (Global Findex 2014). Formal financial institutions have limited reach in rural areas, which restricts the spread of basic financial services among the rural population. Given such constraints and high mobile penetration, mobile financial services (MFS) can be a powerful catalyst in the near future, to bridge the gap between financial institutions (FIs) and those with fewer financial means or access to bank branches. Here, MFS is defined as the use of a mobile phone to access financial services and execute financial transactions. This includes both transactional services (such as funds transfer and payments) and non-transactional services, such as viewing financial information on a user’s mobile phone. This report aims to catalyse the financial inclusion of financially underserved Bangladeshi women through improved MFS adoption. It contains extensive, in-depth research to understand the needs and requirements of women MFS users. The report consists of three distinct divisions:
1. The women MFS market’s potential in Bangladesh. This division provides an extensive set of market data and analysis on overall women’s market potential, and projected growth.
2. Product preferences of female MFS users in Bangladesh. This division identifies MFS product features that will appeal to women, and different segments of women users’ product preferences.
3. Market assessment for female agent acquisition. This division offers a roadmap to help MFS providers build and expand a network of female agents.
This report was originally published by the International Finance Corporation.</t>
  </si>
  <si>
    <t>Prabir, Samveet, Sunil</t>
  </si>
  <si>
    <t>How ecosystem issues fail rural FIs to promote digital financial services: 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</si>
  <si>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 According to Global Findex data, financial exclusion affects a particularly high proportion of women, young people and people living in rural areas. While the advantages of digital transformation for MFIs are set to be numerous, MSC takes stock on how ecosystem issues fail rural FIs to promote digital financial services.</t>
  </si>
  <si>
    <t>Justus Njeru</t>
  </si>
  <si>
    <t>Financing Smallholder Farmers in the Digital Age: Lessons Across Africa</t>
  </si>
  <si>
    <t xml:space="preserve">
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MSC in supporting financial service providers in Africa.</t>
  </si>
  <si>
    <t xml:space="preserve">Digital Governance in Developing Countries: Beneficiary Experience and Perceptions of System Reform </t>
  </si>
  <si>
    <t xml:space="preserve">The latest paper from Centre for Global Development on digital governance in developing countries provides a picture of the perceived impact of digitization reforms in Rajasthan. The study is based on a survey of beneficiaries of several benefit programs in India, which is at the forefront of the use of digital technology to transform the way in which citizens interact with states. </t>
  </si>
  <si>
    <t>Alan Gleb, Anit Mukherjee,Kyle Navis</t>
  </si>
  <si>
    <t>Why are friends and family central to the financial choices of Kenyans?</t>
  </si>
  <si>
    <t>Share this  0  11  39  0
The “big four” financial instruments that Kenyans in the bottom 40% use and consider the most are mobile money, informal groups (chamas), saving at home and borrowing from the social network.  Surprisingly, very little consideration has been given to borrowing from social networks. Where it is, it is usually understood to be awkward at the least and cause conflict and break relationships at worst – so as far as policymakers are concerned, it is a category to be avoided.
On the other hand, an analysis shows that there are different types of “borrowing”. This is a term which can also refer to the more specific case of asking in the context of need, in which case this is a category of borrowing that is not necessarily expected to be returned. So is it just because these people do not have access to formal services that these social networks are important or are there dimensions of this borrowing that have an intrinsic value?</t>
  </si>
  <si>
    <t>Susan Jhonson</t>
  </si>
  <si>
    <t>What do informal groups teach us about what poor people want in their financial services?</t>
  </si>
  <si>
    <t xml:space="preserve">A 2016 FinAccess study indicates that 41% of Kenyan adults use informal financial groups such as merry-go-rounds or chamas whereas only 32% of the population held ordinary bank accounts. Analysts often stress on their unreliability and the risk of loss of money when members of the group default. So, why do so many people continue to use them? What is their enduring appeal? 
The research undertaken for Financial Sector Deepening (FSD) Kenya over the last six years demonstrates how Kenyans want their money to help them live well. </t>
  </si>
  <si>
    <t>SHGs Should Balance or Break</t>
  </si>
  <si>
    <t>In the words of NABARD, “internal savings mobilised by its members is the core of the SHG”. Banks size their loans to SHGs as a multiple of the savings accumulated. Strangely though, it is not routine for banks to verify SHG balance sheets before lending. Few SHGs try to balance their books, and even fewer have provisions for audits. 
Auditing SHG balance sheets is vital for detecting errors, sloppy disclosure practices and fraud. It is the only way a bank can assure itself of a SHG’s capacity to repay in future. It is the only way members can assure themselves that their savings are really all present and accounted for.
In the SHG-bank linkage model, the size of bank loans is determined by the size of the SHG corpus, more than by any other single factor. As a result, SHGs face very strong systemic incentives to neglect errors that overstate their collective savings or understate losses.</t>
  </si>
  <si>
    <t>Brett Matthews Trivikrama Devi</t>
  </si>
  <si>
    <t>The Relative Risks to the Savings of Poor People</t>
  </si>
  <si>
    <t>In view of the highly risky nature of saving in the informal sector it is probably necessary to think more about helping clients understand the relative risk of saving in these semi-formal institutions. It should also be noted that the evidence from this study suggests that poor people do value some form of external accountability. Clearly, this type of external accountability increases the trust of poor people in the institution and thus facilitates the institution’s savings mobilisation activities. Thus serious semi-formal sector MFIs should want some form of external accountability.
It is important to improve internal supervision (accounting systems, internal control, governance, adequate transparency to allow members to make their own decisions about the risk associated with saving in the institution etc.). At the same time the microfinance industry has to search for alternative and appropriate approaches to external supervision, probably a voluntary system based on decentralised, nongovernmental bodies.</t>
  </si>
  <si>
    <t>Two Perspectives on Savings Services</t>
  </si>
  <si>
    <t>Two different strategies are pursued by outside agencies (be they development or private sector) and by poor people themselves as they seek to design and deliver financial services. The former tend to use a strategy of “permanence and growth” and look to create sustainable institutions that deliver financial services to an ever increasing number of clients – such as MFIs, banks, and co-operatives. By contrast, poor people generally use a strategy of “replication and multiplication” and look to create many small self-contained, often self-liquidating, schemes – such as RoSCAs and Christmas clubs.  
There are no magic formulas for designing appropriate savings products for poor people: it requires market research and careful, systematic product development. But the rewards for the Microfinance Institutions that undertake these exercises in terms of profits and client loyalty can be remarkable, and well worth the investment.</t>
  </si>
  <si>
    <t>Graham A.N. Wright, Leonard Mutesasira</t>
  </si>
  <si>
    <t>A Qualitative Study of Producer Organisations in Select Geographies in India</t>
  </si>
  <si>
    <t>Different types of farmers and other producer cooperatives or collectives have been in existence in India for years. These collectives are increasingly playing a vital role through advantages of economies of scale and scope. They can be suitable units for interventions to improve incomes and well-being of smallholder farmers, share croppers and landless labourers. Increasingly, there is a sharper focus on nurturing and building robust farmer collectives at scale.
However, very little data or granular insights are available for farmer collectives. MSC undertook a short study to fill this information gap. This study covered producer organisations (POs), particularly farmer collectives (FPOs), across seven states in India. The main focus was to assess the current state of these collectives, understand their needs and aspirations and assess the gaps. The report brings out insights on PO forms, organisations, structures, management, governance, operations, business performance, earnings, needs, expectations, maturity levels and several other important aspects regarding farmer collectives.</t>
  </si>
  <si>
    <t>Amit Joshi, Disha Bhavnani, Kritika Shukla, Puneet Chopra, Pushkar Raj, Rajnish Kumar, Sharad Bangari, Vivek Gupta</t>
  </si>
  <si>
    <t xml:space="preserve">
Fintech Study to Model a Financial Inclusion Lab</t>
  </si>
  <si>
    <t xml:space="preserve">The current landscape suggests a growing influence of fintechs in India. However, growth and investments have primarily confined in the payments and credit domains, and in a few metro cities. Most fintechs serve the affluent, tech-literate customers in Tier-1 geographies, leaving over 80% of the addressable low- and middle-income (LMI) customer market untapped. </t>
  </si>
  <si>
    <t>Anil,Mohit,Charvi,Shewta Menon Meenal</t>
  </si>
  <si>
    <t>How the Poor Borrow</t>
  </si>
  <si>
    <t>This is the third in a series of short articles about the findings of a daily ‘financial diary’ research project. A description of the project can be found at its web-site. Details of the poverty levels of our 50 ‘diarists’ can be found in the article on savings listed on the publications page there. In short, they fall into four classes, ranging from extreme poor to near-poor. In this article, we look at the borrowings of our diarists, using daily data for the period from March to October 2016.</t>
  </si>
  <si>
    <t xml:space="preserve">
Managing Loan Repayments</t>
  </si>
  <si>
    <t xml:space="preserve">The use of credit is an essential part of how low-income households manage to smooth their consumption in the face of “double-whammy” combinations of income and expenditure shocks. The big push for microcredit in the past decade has led to an abundance of microfinance providers and  other  providers  that  offer  standardised  products. </t>
  </si>
  <si>
    <t>Rachit Khaitan</t>
  </si>
  <si>
    <t>Riding (The) Rocket to Digitised Microfinance</t>
  </si>
  <si>
    <t xml:space="preserve">Each  month,  SAJIDA foundation, an NGO in Bangladesh receives  loan  repayments  from  almost  10,000  clients  across  five  of  their  branches  using mobile  money.  These  repayments  record  roughly  25,000  transactions  totalling  BDT  50  million  (around  USD 600,000). </t>
  </si>
  <si>
    <t>Maelis Carraro, Ashirul Amin</t>
  </si>
  <si>
    <t xml:space="preserve">
The Daily Costs of Debt: Problematising Repayment</t>
  </si>
  <si>
    <t xml:space="preserve">Microfinance  represents  a  hallmark  of  modern  development  initiatives.  Widespread  claims  from the  sector  assert  that  it  offers  a  sustainable  solution  to  poverty,  supported  by  impressive  99% repayment  rates. </t>
  </si>
  <si>
    <t>Mathilde Maîtrot</t>
  </si>
  <si>
    <t xml:space="preserve">
DBT in Education: A Study of Delivery of In-Kind Benefits to Elementary School Students in Uttar Pradesh</t>
  </si>
  <si>
    <t>The government estimates that DBT programmes will cumulatively save the central government ~INR 82,985 crore10 (USD 15 billion) by the year-end, 2018. With respect to education, scholarship programmes have seamlessly moved into the fold of DBT. Money is being transferred into the bank accounts of beneficiaries rather than being handed over as cheques. In-kind transfers have begun using MIS platforms for multiple functions and are now being termed DBT.</t>
  </si>
  <si>
    <t>Aishwarya,Mitul,Neha and Nishant</t>
  </si>
  <si>
    <t>DBT in Education: A Study of Delivery of In-Kind Benefits to Secondary School Students in Uttar Pradesh</t>
  </si>
  <si>
    <t>In the field of education, scholarship programmes have seamlessly moved into the fold of DBT. Money is being transferred into the bank accounts of beneficiaries rather than being handed over as cheques. In-kind transfers have begun using Management Information Systems (MIS) platforms for multiple functions and are now being termed DBT.</t>
  </si>
  <si>
    <t>Aishwarya,Mitul,Neha and Nishant,Vijay Ravi</t>
  </si>
  <si>
    <t>Redeeming the pledge on gender equality</t>
  </si>
  <si>
    <t>In existing products where women have been put at the centre of financial services, they have been conflated with ‘family’, leading to poor adoption. There is an urgent need to consider women as a distinct segment with specific financial services requirements. To enable this, financial services providers need to study the myriad social and behavioural impediments impacting women, and use this knowledge to design customised financial product offerings. An immediate push to bring gender-centricity as a lens and a mindset to the forefront of policy framework and product design can do wonders for financial services providers by adding a customer base of over a billion women, vastly undeserved, women.</t>
  </si>
  <si>
    <t>Abhishek Gupta, Akhand Tiwari, Bhavana Srivastava and Sunita Rangaswami</t>
  </si>
  <si>
    <t>MicroSave Consulting (MSC) partnered with Burnmark to conceptualize the Inclusive #Fintechs Quadrant report. The report highlights 30 of the top global fintechs that are working towards financial inclusion.</t>
  </si>
  <si>
    <t>Anil Gupta, Shweta Menon, Anurag Saxena and Hafsa Nooree</t>
  </si>
  <si>
    <t>This consumer behavior research aims to investigate why this is so, examining the gender centrality in digital financial services (DFS) in Bangladesh. The study focused only on mobile financial services as the most prevalent form of DFS in Bangladesh.</t>
  </si>
  <si>
    <t>Akhand Tiwari, Bhavana Srivastava, Rahul Chatterjee and Ana Klincic Andrews</t>
  </si>
  <si>
    <t xml:space="preserve">
Digital transformation of MFIs in Bangladesh opportunities, challenges and way forward</t>
  </si>
  <si>
    <t>With the entry of FinTech firms in Bangladesh and the government’s aim to build an inclusive digital financial ecosystem, it is now imperative for the microfinance sector in Bangladesh to move towards digital transformation. UNCDF SHIFT commissioned MSC to conduct a study on the status of digitization in the microfinance sector in Bangladesh. This report examines the status of digitization in the microfinance sector in Bangladesh, technology options, and the next steps towards digital transformation.</t>
  </si>
  <si>
    <t>Bhavana Srivastava, Ravi Kant, Ishita Sharma, Sivakumar Krishnan and Sonal Agrawal</t>
  </si>
  <si>
    <t>India’s eNAM platform enables trading of primary agricultural produce and connects markets through an online platform. MSC has been supporting the central and the provincial governments in the design, policy reforms, and implementation of the eNAM program. Many of the design improvements have been accepted and implemented. The cumulative volume of electronic trade on eNAM had crossed about INR 482 billion (USD 6.5 billion) by September, 2018.</t>
  </si>
  <si>
    <t>Puneet Chopra, Vivek Gupta, Sharad Bangari, Rajnish Kumar, Amit Joshi, Kritika Shukla and Disha Bhavnani</t>
  </si>
  <si>
    <t>The state of Andhra Pradesh is recognized as a leader in using technology to improve the delivery of public services, programs and subsidies. Many of its innovations were piloted in Krishna District, which has been visited by development agencies and delegations from many countries.</t>
  </si>
  <si>
    <t>Arshi Aadil, Alan Gelb, Anurodh Giri, Anit Mukherjee, Kyle Navis and Mitul Thapliyal</t>
  </si>
  <si>
    <t>Operations assessment and impact evaluation of Program Keluarga Harapan (PKH)</t>
  </si>
  <si>
    <t>MSC did an impact evaluation of the PKH conditional cash transfer program, one of the largest social assistance programs in Indonesia and managed by the Ministry of Social Affairs.</t>
  </si>
  <si>
    <t>Babur Wasim, Astri Sri Sulastri, Agnes Salyanty, Karthick Morchan and TVS Ravi Kumar</t>
  </si>
  <si>
    <t>Bangladeshi MFIs need to reinvent themselves for women: Why digitizing MFI operations is a good idea</t>
  </si>
  <si>
    <t>Part of our Low Income Lives series, this blog explores the importance of digitization for MFIs and the impact of microfinance towards the empowerment of women in Bangladesh. We analyzed the use of DFS by women and its challenges through case studies to discover how it can accelerate their financial inclusion and empowerment. The current MFS regulations by the Bangladesh Bank forbid providers from launching any savings and credit-based products through MFS wallets. However, MSC hypothesizes that partnerships with MFIs and banks may enable MFS providers to introduce such products in the near future.</t>
  </si>
  <si>
    <t>Akhand Tiwari, Rahul Chatterjee and Ravi Kant</t>
  </si>
  <si>
    <t>Micro-entrepreneurs and occupational hazards: Why do poor people settle for low-return employment?</t>
  </si>
  <si>
    <t>In this blog, MSC attempts to decipher the reasons why the poor wish to engage in unskilled labor and petty trade instead of running a higher-skilled business. We wanted to understand the challenges that they faced and the reason behind their reluctance, considering the better earning opportunity that owning a microenterprise offered. We sought answers by scrutinizing highly detailed records of respondents from low-income households in a “financial diary” research project in central Bangladesh. We analyzed the factors that led households to their occupations and how those factors influenced overseas employment, micro-enterprise ownership, and casual employments of the poor.</t>
  </si>
  <si>
    <t>Stuart Rutherford and Rahul Chatterjee</t>
  </si>
  <si>
    <t>The strange neglect of diversity within microfinance institutions</t>
  </si>
  <si>
    <t>Microfinance was intended to be revolutionary since it promised to tackle a poor household’s inability to access money in times of need. The poor would be able to access small lump sum loans by calling upon their friends and relatives to act as guarantors. This research explores how the promise of microfinance remains unfulfilled in two respects—operations and profit. We discuss the importance of heterogeneity and diversity of performance within microfinance organizations and an MFI’s approach to identify prospective clients.</t>
  </si>
  <si>
    <t>Dan Brockington</t>
  </si>
  <si>
    <t>Something to fall back on (Managing income volatility)</t>
  </si>
  <si>
    <t>As part of the Hrishipara Daily Diaries Project, MSC tracked the fluctuating income and daily transactions of Ubaydullah, who works as a brick-breaker in Bangladesh. We observed his inconsistent income and its effects on his five-person household. In this project, we discover how the poor deal with such volatility that tosses them in and out of extreme poverty. In Ubaydullah’s case, the answer may lie in his tight rein of expenditure.</t>
  </si>
  <si>
    <t>Ambition and debt</t>
  </si>
  <si>
    <t>As part of the Hrishipara Daily Financial Diaries project, MSC interviewed rickshaw driver Abul Hossain every day. We recorded all the money that flowed into and out of his four-person household and analyzed his basic household budget, possible sources of income, overall expenditure, and daily transactions. In this blog, we will see how Abul achieved his ambitious move to a better vehicle, and how it relates to the economy and welfare of his household. We also observe the ways in which he manages considerable debts.</t>
  </si>
  <si>
    <t>Making digital credit truly responsible- Insights from analysis of digital credit in Kenya</t>
  </si>
  <si>
    <t>Based on MSC’s comprehensive study of the state of the digital credit landscape in Kenya (2019), this report highlights some positive signs and some persistent problems, as well as opportunities to improve products and consumer protection.</t>
  </si>
  <si>
    <t>Isvary Sivalingam, Olivia Obiero, Evelyne Matibe, Rahul Chatterjee, Karthick Morchan, Anup Singh and Leonard Kambona</t>
  </si>
  <si>
    <t>Experimenting with cash transfers in food subsidies – Lessons from the pilot in Nagri</t>
  </si>
  <si>
    <t>This case study discusses a unique experiment of distributing food subsidy in the Nagri block of Ranchi district. The document discusses the learnings and insights from the pilot that governments can use to inform future experimentation in food subsidy delivery.</t>
  </si>
  <si>
    <t>Anurodh Giri, Ritesh Rautela, Vikram Sharma and Sneha Sampath</t>
  </si>
  <si>
    <t>Direct Benefit Transfer in Fertilizer: Fourth round of concurrent evaluation—A nationally representative study</t>
  </si>
  <si>
    <t>NITI Aayog engaged MSC in a nationally representative study on DBT in fertilizer. This report provides details of the on-the-ground realities of DBT-F implementation and makes actionable recommendations to improve the DBT-F system further.</t>
  </si>
  <si>
    <t>Anurodh Giri, Ritesh Rautela, Saborni Poddar, Karthick Morchan, Vikram Sharma, Mitul Thapliyal and Puneet Khanduja</t>
  </si>
  <si>
    <t>First insights: Landscape of Climate and Disaster Risk Insurance (CDRI) in Asia and the Pacific</t>
  </si>
  <si>
    <t>The report presents an analysis of the current status of climate and disaster risk insurance (CDRI) in the Asia Pacific region with a greater focus on four key markets of Bangladesh, Indonesia, the Philippines, and Vietnam because of their high vulnerability to disasters</t>
  </si>
  <si>
    <t>MSC (MicroSave Consulting)</t>
  </si>
  <si>
    <t>A study to assess the nutritional gaps in Public Distribution System (PDS) beneficiary households</t>
  </si>
  <si>
    <t>MSC’s report examines the PDS food basket and the dietary intake of beneficiary households. We also suggest ways to increase the nutritional efficiency of various government programs to improve the overall nutritional outcome.</t>
  </si>
  <si>
    <t xml:space="preserve"> Puneet Khanduja, Neha Parakh, Mitul Thapliyal and Vijay Ravi</t>
  </si>
  <si>
    <t>Covid-19 and low-income households in central Bangladesh</t>
  </si>
  <si>
    <t>Income plummets in Bangladesh as a result of Covid-19 – Stuart Rutherford’s Hrishipara diaries reveal, in graphic detail, the daunting scale of the challenges facing the poor worldwide.</t>
  </si>
  <si>
    <t>Aadhaar Ideas and lessons from India</t>
  </si>
  <si>
    <t>As part of its program to facilitate exposure visits to India for governments across the globe, MSC has documented India’s journey towards financial inclusion and digital governance. The first module of this series is Aadhaar.</t>
  </si>
  <si>
    <t>Saborni Poddar</t>
  </si>
  <si>
    <t>Pradhan Mantri Jan Dhan Yojana (PMJDY) Ideas and lessons from India</t>
  </si>
  <si>
    <t>As part of its program to facilitate exposure visits to India for governments across the globe, MSC has documented India’s journey towards financial inclusion and digital governance. The first module of this series was Aadhaar. The second module of this series is PMJDY.</t>
  </si>
  <si>
    <t>Neha Parakh</t>
  </si>
  <si>
    <t>Public Financial Management System Ideas and lessons from India</t>
  </si>
  <si>
    <t>As part of its program to facilitate exposure visits to India for governments across the globe, MSC has documented India’s journey towards financial inclusion and digital governance. The first three modules of this series were Aadhaar, PMJDY, and Digital Governance. The fourth module of this series is on Public Financial Management System (PFMS).</t>
  </si>
  <si>
    <t>Digital governance Ideas and lessons from India</t>
  </si>
  <si>
    <t>As part of its program to facilitate exposure visits to India for governments across the globe, MSC has documented India’s journey towards financial inclusion and digital governance.</t>
  </si>
  <si>
    <t>Sneha Sampath</t>
  </si>
  <si>
    <t>Agent networks: Ideas and lessons from India</t>
  </si>
  <si>
    <t>As part of its program to facilitate exposure visits to India for governments across the globe, MSC has documented India’s journey towards financial inclusion and digital governance. The first four modules of this series were Aadhaar, PMJDY, Digital Governance, and PFMS. The fifth and last module is Agent Networks.</t>
  </si>
  <si>
    <t>Impact of COVID-19 pandemic on micro, small, and medium enterprises (MSMEs): India report</t>
  </si>
  <si>
    <t>MSMEs in India have been adversely affected by the lockdown announced as a measure to contain the spread of COVID-19. This report outlines
 the impact of the pandemic on MSMEs and offers policy recommendations to support their recovery.</t>
  </si>
  <si>
    <t xml:space="preserve"> Abhishek Anand, Manoj Nayak, Nitish Narain, Shobhit Mishra, Surbhi Sood, Aakash Mehrotra, Mohak Srivastava and Gayatri
</t>
  </si>
  <si>
    <t>India: Impact of COVID-19 on Business Correspondents</t>
  </si>
  <si>
    <t>This report highlights the impact of COVID-19 on business correspondent (BC) agents in India and the issues they faced while delivering financial services in the wake of the pandemic. It also offers policy recommendations to help BCs offer uninterrupted services.</t>
  </si>
  <si>
    <t>Aakash Mehrotra, Abhishek Anand, Gayatri, Manoj Nayak, Mohak Srivastava, Nitish Narain, Surbhi Sood and Shobhit Mishra</t>
  </si>
  <si>
    <t>Impact of the COVID-19 pandemic on MSMEs: Indonesia report</t>
  </si>
  <si>
    <t>16/6/2020</t>
  </si>
  <si>
    <t>The COVID-19 crisis has proven devastating for MSMEs in Indonesia, which have seen their revenues reduce to almost half. Our report analyzes the economic consequences of the pandemic on MSMEs, highlights their coping strategies, and provides policy recommendations to help them recover.</t>
  </si>
  <si>
    <t>Alfa Pelupessy, Astri Sri Sulastri, Gloria Sinaga and Raunak Kapoor</t>
  </si>
  <si>
    <t>Impact of the COVID-19 pandemic on CICO agents in Indonesia</t>
  </si>
  <si>
    <t>22/6/2020</t>
  </si>
  <si>
    <t>Large-scale movement restrictions, falling consumer demand, and rising unemployment have taken a toll on CICO agents in Indonesia. Our report analyzes the impact of the pandemic on these agents, highlights their coping strategies, and provides recommendations to help them recover.</t>
  </si>
  <si>
    <t>The role of tech-enabled formal financing in agriculture in India</t>
  </si>
  <si>
    <t>India is home to 146 million farmers, 86% of which are small and marginal farmers. Although agriculture is a key economic activity in India and employs almost 55% of the population, access to finance remains a challenge for most farmers, especially the small and marginal ones.</t>
  </si>
  <si>
    <t>Mohit Saini, Shweta Menon, Anil Gupta and Hemendra Mathur</t>
  </si>
  <si>
    <t>Coping with COVID-19</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</si>
  <si>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</si>
  <si>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Graham Wright, Akhand Tiwari and Rahul Chatterjee</t>
  </si>
  <si>
    <t>Coping with COVID-19 in Bangladesh</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</si>
  <si>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</si>
  <si>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Mimansa Khanna, Akhand Tiwari and Jakirul Islam</t>
  </si>
  <si>
    <t>Coping with COVID-19 – A demand-side view from Uganda</t>
  </si>
  <si>
    <t>MSC conducted a research study to assess what the low- and middle-income (LMI) segments in Uganda understand about COVID-19 in terms of awareness, preventive measures being taken, gender dynamics at play in their households, and the use of digital financial services during this time. We present our findings in this report.</t>
  </si>
  <si>
    <t>Doreen Ahimbisibwe and Anup Singh</t>
  </si>
  <si>
    <t>Impact of the COVID-19 pandemic on CICO agents- Kenya report</t>
  </si>
  <si>
    <t xml:space="preserve">This report highlights the impact of COVID-19 on CICO (cash-in and cash-out) agents in Kenya and the issues they have faced while delivering financial services since the onset of the pandemic. It also offers recommendations to policymakers and digital financial service providers to address key concerns and help CICO agents continue their services. </t>
  </si>
  <si>
    <t>Evelyne Matibe, Olivia Obiero, Diana Siddiqui,Anup Singh</t>
  </si>
  <si>
    <t>Inclusive FinTechs in Francophone Africa: Senegal country report</t>
  </si>
  <si>
    <t>With a vibrant startup ecosystem and growing access to investors, Dakar ranks ninth in Africa in terms of Fintech activity, according to the Global FinTech Index City Rankings 2020. The Government of Senegal is supportive and wants to enhance the growth of digital industries and strengthen the entrepreneurial ecosystem, yet FinTechs need access to funding and qualified staff.</t>
  </si>
  <si>
    <t>Inclusive FinTechs in Francophone Africa: Togo country report</t>
  </si>
  <si>
    <t>Togo has ambitious plans to embrace digitization as a lever to modernize the economy and society. To this effect, it has created innovation centers to support the startup industry and provide an environment that allows innovation and research and development. The World Bank’s Doing Business 2020 Report has rated Togo as Africa’s best reformer in 2019.</t>
  </si>
  <si>
    <t>Impact of the COVID-19 pandemic on CICO agents- Uganda report</t>
  </si>
  <si>
    <t>This report explores the impact of COVID-19 on CICO agents in Uganda. It also highlights the strategies agents adopted to stay afloat during the pandemic and provides recommendations for policymakers and financial service providers to support these agents better.</t>
  </si>
  <si>
    <t>Doreen Ahimbisibwe, Anup Singh, Aakash Mehrotra, Mohak Srivastava</t>
  </si>
  <si>
    <t>Impact of the COVID-19 pandemic on micro, small, and medium enterprises (MSMEs)- Kenya report</t>
  </si>
  <si>
    <t xml:space="preserve">This report provides a detailed country-level view of the impact of COVID-19 on micro, small, and medium enterprises in Kenya. It also highlights their coping strategies and provides recommendations for policymakers and financial service providers to support them. </t>
  </si>
  <si>
    <t>Diana Siddiqui, Evelyne Matibe, Olivia Obiero, Anup Singh</t>
  </si>
  <si>
    <t>Inclusive FinTechs in Francophone Africa Côte d’Ivoire report</t>
  </si>
  <si>
    <t>The ecosystem in Côte d’Ivoire comprises 37 FinTechs alongside 18 enablers and funding partners. Inclusive FinTechs catalyze financial inclusion by providing convenience and ease of use of products and services. They represent a new paradigm of design and implementation strategies for financial inclusion. However, they also pose new challenges.</t>
  </si>
  <si>
    <t>Inclusive FinTechs in Francophone Africa Democratic Republic of the Congo country report</t>
  </si>
  <si>
    <t>The DRC offers massive market potential for nascent technology start-ups. The political environment supports innovation, entrepreneurship, and digital services. The objective of the National Digital Plan is to drive a vibrant market and improve infrastructure to accelerate opportunities to drive financial inclusion.</t>
  </si>
  <si>
    <t>Inclusive FinTechs in Francophone Africa: Mali country report</t>
  </si>
  <si>
    <t>Mali is a frontier market for FinTechs. The ecosystem comprises 18 FinTechs, 11 enablers funding partners. The Malian Government understands the need to strengthen the entrepreneurship ecosystem. It is in the process of creating policies to utilize digital solutions. This will require investment in skills, education, and support of the startup sector backed with strong mentors.</t>
  </si>
  <si>
    <t>Inclusive FinTechs in Francophone Africa: Benin report</t>
  </si>
  <si>
    <t>The upcoming National Financial Inclusion Strategy and work around the Start-up Act in Benin is still in its early stages. However, it will help increase opportunities for FinTechs in Benin, especially if they spend time to understand the market and examine how they can add value to it by working with incumbents.</t>
  </si>
  <si>
    <t>Impact of COVID-19 on FinTechs: Indonesia report</t>
  </si>
  <si>
    <t>Indonesia has been the hotbed for FinTech innovations across the ASEAN region. However, like all other businesses, FinTechs in the country too have been struggling to cope with the Pandemic. In this study, we highlight the impact of the pandemic on FinTechs in Indonesia.</t>
  </si>
  <si>
    <t>Raunak Kapoor and Sheila Carina</t>
  </si>
  <si>
    <t>Philippines: Impact of COVID-19 on Micro, Small, and Medium Enterprises (MSMEs)</t>
  </si>
  <si>
    <t>The extended community quarantine imposed by the government to contain the spread of COVID-19 has adversely affected MSMEs in the Philippines. This report outlines the impact of the pandemic on MSMEs and provides recommendations for policymakers to support their recovery.</t>
  </si>
  <si>
    <t> Aakash Mehrotra, Gayatri, Mohak Srivastava, Nitish Narain, Shobhit Mishra and Louie Cepe</t>
  </si>
  <si>
    <t>Analysis of India’s payment system indicators in Q2 2020</t>
  </si>
  <si>
    <t>The COVID-19 pandemic pushed many users to adopt digital payments as they seek convenience and safety. MSC’s analysis of five categories of payment systems indicators in India indicates that these systems are dependable, durable, and command the mass market’s confidence.</t>
  </si>
  <si>
    <t> Akshat Pathak, Anil Gupta and Pritam Patro</t>
  </si>
  <si>
    <t>Impact of COVID-19 on FinTechs</t>
  </si>
  <si>
    <t>How has the pandemic affected Indian FinTechs? What measures have the policymakers taken? Are these measures impactful for FinTechs? What are the investor sentiments for this sector? This report, the first in a series of ongoing Covid-19 research on Indian FinTechs and the Indian FinTech ecosystem by MSC, answers these questions in the current market’s context.</t>
  </si>
  <si>
    <t> Devraj Hom Roy, Anshul Saxena, Akshat Pathak, Shweta Menon and Pritam Patro</t>
  </si>
  <si>
    <t>A paper on enhancing access to markets for Farmer Producer Organizations (FPOs)</t>
  </si>
  <si>
    <t>Though FPOs can enhance access to markets for farmers and reduce inefficiencies in agricultural value chains, most struggle to gain better market access and lack adequate opportunities. This report, based on stakeholder consultations Samunnati and MSC conducted with experts in the agriculture sector, provides recommendations to address these challenges.</t>
  </si>
  <si>
    <t> Pushkar Raj, Puneet Chopra, Karan Garg, Ganesh P.G. and Sridhar Easwaran</t>
  </si>
  <si>
    <t>Digital initiatives by Shakti Foundation for Disadvantaged Women</t>
  </si>
  <si>
    <t>The case study charts the journey of women clients of Shakti Foundation for Disadvantaged Women toward the adoption of voluntary savings products that ride on digital channels.</t>
  </si>
  <si>
    <t>Ravi Kant, Atulya Mishra and Shobhit Mishra</t>
  </si>
  <si>
    <t>The digital journey of Shakti Foundation for Disadvantaged Women: a lesson for progressive MFIs in Bangladesh</t>
  </si>
  <si>
    <t>The case study charts how Shakti Foundation for Disadvantaged Women utilized technology to address the challenge of offering a customer-centric savings product for low-income segments while managing associated risks.</t>
  </si>
  <si>
    <t>Bhavana Srivastava and Ravi Kant</t>
  </si>
  <si>
    <t>India’s LPG cooking gas subsidy reform: Lessons for policymakers in reducing costs and building acceptance for reform</t>
  </si>
  <si>
    <t>This policy brief summarizes the reforms India introduced to streamline, digitize, and transform cooking gas subsidy from an in-kind to a cash transfer program.</t>
  </si>
  <si>
    <t> Caroline Pulver, Arshi Aadil, Anurodh Giri and Mitul Thapliyal</t>
  </si>
  <si>
    <t>Reforms in fertilizer subsidy in India: The way forward</t>
  </si>
  <si>
    <t>This publication discusses the initiatives of the Government of India to increase transparency in the fertilizer distribution system. It also highlights some challenges that persist in the implementation of direct cash transfers in fertilizer and a three-step approach to resolve these challenges.</t>
  </si>
  <si>
    <t> Anurodh Giri and Ritesh Rautela</t>
  </si>
  <si>
    <t>The case of micronutrient usage in Indian agriculture</t>
  </si>
  <si>
    <t>This publication discusses the importance of soil nutrients, particularly micronutrients, and the factors that affect their availability in Indian soils. It also explores the reasons for the low use of micronutrients and provides recommendations to optimize their use to increase yields.</t>
  </si>
  <si>
    <t> Kritika Shukla, Noel Johns and Ritesh Rautela</t>
  </si>
  <si>
    <t>Awareness, Communication, and Outreach for Social Protection Schemes during COVID-19: Detailed pitchbook and case studies</t>
  </si>
  <si>
    <t>This pitch book presents a detailed analysis of key communication components for the effective implementation of social protection programs. It suggests improvements in communications using Well Made Strategy’s six-step framework and highlights case studies on best practices and the challenges faced by program recipients, implementers, and governments across the globe.</t>
  </si>
  <si>
    <t>Paper: Optimizing awareness, communication, and outreach for government payments in times of crisis</t>
  </si>
  <si>
    <t>This paper outlines the essential components of communication and outreach programs for both the supply and demand side. It quotes examples from PMKGY, the relief package launched by the Government of India amid the COVID-19 outbreak, to highlight the challenges around communication that recipients and frontline workers faced.</t>
  </si>
  <si>
    <t> Arshi Aadil and Graham Wright</t>
  </si>
  <si>
    <t>The rise of new-age BCNMs: Transformation of agent networks in India</t>
  </si>
  <si>
    <t>The business correspondent landscape in India has seen the rise of new-age BCNMs. This paper highlights the strategies of new-age BCNMs that can be used in other markets around the world.</t>
  </si>
  <si>
    <t> Sharad Bangari, Anil Gupta and Pritam Patro</t>
  </si>
  <si>
    <t>Evaluation report for e-KYC pilot in Bangladesh</t>
  </si>
  <si>
    <t>This report highlights findings from the evaluation of the e-KYC pilot in Bangladesh conducted by MSC. It captures important lessons and insights from the pilot for financial institutions and recommends necessary changes to the overall e-KYC process and guidelines.</t>
  </si>
  <si>
    <t>Saborni Poddar and Jagannath Dasgupta</t>
  </si>
  <si>
    <t>Demand analysis on remittances in West African Francophone countries: Côte d’Ivoire, Mali, and Senegal</t>
  </si>
  <si>
    <t>Countries in West Africa, with their large inflow of remittances, offer opportunities to create cash-to-account services linked to demand-driven value-added services. This report highlights barriers and opportunities in the use of remittances in formal financial services.</t>
  </si>
  <si>
    <t>Elizabeth Berthe, Leila Ferraliand Birane Cisse</t>
  </si>
  <si>
    <t>Impact of the COVID-19 pandemic on MSMEs</t>
  </si>
  <si>
    <t>Since the onset of the pandemic, large-scale social restrictions have had a direct impact on the economy and the livelihoods of more than 63 million MSMEs in Indonesia. This report is part two of a larger study on the impact of the pandemic on MSMEs in Indonesia</t>
  </si>
  <si>
    <t>Alfa Pelupessy, Astri Sri Sulastri, Gloria Sinaga and Gayatri</t>
  </si>
  <si>
    <t>Existing KYC practices in Indonesia and opportunities for implementing e-KYC to accelerate financial inclusion</t>
  </si>
  <si>
    <t>The study provides an analysis of the challenges in customer verification by banks and FinTechs. It also outlines policy recommendations to promote a public infrastructure for e-KYC.</t>
  </si>
  <si>
    <t>Agnes Salyanty, Arshi Aadil, Raunak Kapoor, Sneha Sampath and Rahmatika Febrianti</t>
  </si>
  <si>
    <t>LMI client impressions from Bangladesh and Vietnam</t>
  </si>
  <si>
    <t>Various socio-economic dimensions drive the financial needs, aspirations, and behaviors of low- and moderate-income (LMI) customers. Customers from Bangladesh and Vietnam, through these snippets, describe their challenges and how the i3 Program helped them overcome these challenges.</t>
  </si>
  <si>
    <t>Akshat Pathak, Samveet Sahoo and Ravi Kant</t>
  </si>
  <si>
    <t>Responding to COVID-19 in Indonesia</t>
  </si>
  <si>
    <t>A community side story of quick response and gradual adaptation of the low and middle income segment to the global pandemic. This is the report that highlights the insights from MSC study to understand the economic and health impact of COVID-19 on LMI Indonesians.</t>
  </si>
  <si>
    <t>Rahul Chatterjee, Agnes Salyanty and Alfa Pelupessy</t>
  </si>
  <si>
    <t>Responding to COVID-19 in Kenya- A demand-side view from Kenya</t>
  </si>
  <si>
    <t>MSC conducted research to understand how the low- and middle-income (LMI) segments cope with the COVID-19 pandemic in five countries. This report from Kenya offers a glimpse into their challenges, concerns, and new opportunities in these trying times.</t>
  </si>
  <si>
    <t>Thomas Murayi, Nancy Kiarie and Juliet Ongwae</t>
  </si>
  <si>
    <t>Impact of COVID-19 on banking agents in Bangladesh</t>
  </si>
  <si>
    <t>On 11th March, 2020, WHO declared COVID-19 a global pandemic. Given the nature and extent of the outbreak, Aspire to Innovate (a2i) Bangladesh and MSC initiated a study to understand its impact on banking agents. Based on the study, this report provides recommendations to help build resilience to the pandemic</t>
  </si>
  <si>
    <t>Samveet Sahoo, Diya Chatterjee, Sunil Bhat and Khandaker Shaoli Hassan</t>
  </si>
  <si>
    <t>SSN MFS report (Phase I): Assessment of Social Safety Net disbursements, Bangladesh</t>
  </si>
  <si>
    <t>The Aspire to Innovate (a2i) program in Bangladesh has been working with various government ministries and departments to digitize payments under the social security net (SSN). This report provides insights into MSC’s evaluation of the pilot for the digitization of SSN payments</t>
  </si>
  <si>
    <t>Samveet Sahoo, Vikram Sharma and Tasnuba Sinha</t>
  </si>
  <si>
    <t>SSN MFS report (Phase II): Assessment of Social Safety Net disbursements, Bangladesh</t>
  </si>
  <si>
    <t>The Aspire to Innovate (a2i) program in Bangladesh has been working with various government ministries and departments to digitize the social security net (SSN) payments. This report, based on the second phase of MSC’s evaluation, highlights the progress made in the digitization of SSN payments.</t>
  </si>
  <si>
    <t>Samveet Sahoo, Nabila Khurshed and Khandaker Shaoli Hassan</t>
  </si>
  <si>
    <t>Analysis of India’s payment system indicators in Q3 2020</t>
  </si>
  <si>
    <t>As the COVID-19 pandemic rages on, digital pathways offer a hopeful sign in the country’s payments landscape. This second edition of MSC’s analysis covers select payments system indicators in India during Q3 2020—with some surprising results.</t>
  </si>
  <si>
    <t>Akshat Pathak, Anil Gupta and Pritam Patro</t>
  </si>
  <si>
    <t>The Landscape of Climate and Disaster Risk Insurance (CDRI)</t>
  </si>
  <si>
    <t>MSC, with support from GIZ, conducted a landscape study to understand the status of climate and disaster risk insurance in South and Southeast Asia and Oceania. This report provides recommendations to help policymakers and financial service providers mitigate and manage losses incurred in the aftermath of disasters</t>
  </si>
  <si>
    <t>Manoj Pandey and Ishita Sharma</t>
  </si>
  <si>
    <t>Responding to COVID-19: India country report</t>
  </si>
  <si>
    <t>This report presents findings from MSC’s research on 219 households to understand how the low- and middle-income (LMI) segment in India continues to respond to the COVID-19 pandemic. It further provides recommendations for policymakers and financial service providers to help the segment cope with the crisis.</t>
  </si>
  <si>
    <t>Mohak Srivastava and Parul Tandon</t>
  </si>
  <si>
    <t>Cash-in Cash-out Cross-Country Analysis: India</t>
  </si>
  <si>
    <t>This report maps the uptake and usage of DFS in India and highlights lessons from the country’s experience around the expansion of agent networks. It further provides recommendations for financial service providers, regulators, and policymakers to boost rural CICO networks.</t>
  </si>
  <si>
    <t>Cash-In Cash-Out Cross-Country Analysis: Kenya</t>
  </si>
  <si>
    <t>This report maps the uptake and usage of DFS in Kenya and highlights lessons from the country’s experience around the expansion of agent networks. It further provides recommendations for financial service providers, regulators, and policymakers to boost rural CICO networks.</t>
  </si>
  <si>
    <t>Cash-In Cash-Out Cross-Country Analysis: Indonesia</t>
  </si>
  <si>
    <t>This report maps the uptake and usage of DFS in Indonesia and highlights lessons from the country’s experience around the expansion of agent networks. It further provides recommendations for financial service providers, regulators, and policymakers to boost rural CICO networks.</t>
  </si>
  <si>
    <t>KYC practices in Indonesia and opportunity for implementing e-KYC for accelerating financial inclusion</t>
  </si>
  <si>
    <t>The policy brief proposes recommendations to accelerate the implementation of e-KYC in Indonesia based on our previous report</t>
  </si>
  <si>
    <t>Agnes Salyanty, Arshi Aadil, Rahmatika Febrianti, Raunak Kapoor and Sneha Sampath</t>
  </si>
  <si>
    <t>Response to COVID-19 in Bangladesh</t>
  </si>
  <si>
    <t>This report discusses the knowledge, attitudes, and practices of low- and middle-income (LMI) people in Bangladesh toward COVID-19 and its impact on their lives. It also provides recommendations for policymakers to design suitable interventions that can help the LMI segment recover from the pandemic.</t>
  </si>
  <si>
    <t>Mimansa Khanna, Manoshij Banerjee and Rahul Chatterjee</t>
  </si>
  <si>
    <t>This report highlights findings from the second round of the dipstick research jointly funded by MSC and SCBF. It captures a detailed analysis of the impact of COVID-19 on micro, small, and medium enterprises (MSMEs) and their coping strategies. The report further provides recommendations for policymakers and financial service providers to support MSMEs</t>
  </si>
  <si>
    <t>Diana Siddiqui, Evelyne Matibe, Olivia Obiero and Anup Singh</t>
  </si>
  <si>
    <t>This report highlights the findings of the second round of the dipstick research jointly funded by MSC and SCBF. It captures a detailed analysis of the impact of COVID-19 on CICO agents and their coping strategies. The report further provides recommendations for policymakers and financial service providers to support their recovery.</t>
  </si>
  <si>
    <t>Impact of the COVID-19 pandemic on farmers-Kenya report</t>
  </si>
  <si>
    <t>This report highlights the findings of the dipstick research jointly funded by MSC and SCBF. It captures a detailed analysis of the impact of COVID-19 on farmers and their coping strategies. The report further provides recommendations for policymakers and financial service providers to support the farmers.</t>
  </si>
  <si>
    <t>Bridging the Credit gap for MSMEs: Gaps in access and solutions to bridge the gap</t>
  </si>
  <si>
    <t>The report focuses on gaps in access to credit for MSMEs in India and presents supply-side solutions to bridge this gap.</t>
  </si>
  <si>
    <t>Anant Jayant Natu</t>
  </si>
  <si>
    <t>Impact of the COVID-19 pandemic on low- and moderate-income (LMIs) populations and micro, small, and medium enterprises (MSMEs)</t>
  </si>
  <si>
    <t>This report provides an overview of the impact of COVID-19 on low- and moderate-income (LMIs) populations, and micro, small, and medium enterprises (MSMEs), and cash-in and cash-out (CICO) agents, in Asia and Africa, their coping strategies, and recommendations for policymakers and financial service providers to support them.</t>
  </si>
  <si>
    <t>Anup Singh, Diana Siddiqui and Graham Wright</t>
  </si>
  <si>
    <t>Impact of COVID-19 pandemic on micro, small &amp; medium enterprises (MSMEs): Bangladesh report</t>
  </si>
  <si>
    <t>The COVID-19 crisis has proven devastating for MSMEs in Bangladesh, which have seen their revenues reduce to almost half. Our report analyzes the pandemic’s economic consequences on MSMEs and highlights their coping strategies. It also provides policy recommendations to help them recover.</t>
  </si>
  <si>
    <t>Samveet Sahoo, Abhishek Anand, Nabila Khurshed and Khandaker Shaoli Hassan</t>
  </si>
  <si>
    <t>Impact of COVID-19 on routine healthcare services and ASHAs</t>
  </si>
  <si>
    <t>The report studies the effect of the COVID-19 pandemic on key elements of India’s health system framework—community demand, provision of health services, and community health workers. It also provides recommendations to better prepare the healthcare system of India to tackle shocks like the COVID-19 pandemic.</t>
  </si>
  <si>
    <t>Puneet Khanduja, Prairna Koul, Vedika Tibrewala, Noel Johns and Kushagra Harshavardhan</t>
  </si>
  <si>
    <t>Impact of the COVID-19 pandemic on CICO agents- Kenya report (round 3)</t>
  </si>
  <si>
    <t>This report covers the findings of the third round of a dipstick research funded jointly by MSC and SCBF. It captures a detailed analysis, insights, and recommendations on the impact of the COVID-19 outbreak on CICO agents in Kenya. It also highlights recommendations for policymakers and donors to support the CICO agents.</t>
  </si>
  <si>
    <t>Joyce Murithi, Diana Siddiqui and Anup Singh</t>
  </si>
  <si>
    <t>Impact of the COVID-19 pandemic on farmers- Kenya report (round 3)</t>
  </si>
  <si>
    <t>The report uncovers the findings of the third round of a dipstick research funded jointly by MSC and SCBF. It shares a detailed analysis of the impact of COVID-19 on farmers, even after the markets reopened and restrictions on movement were eased. The report further provides recommendations for the government, policymakers, and other private agencies to revive the agriculture sector</t>
  </si>
  <si>
    <t>Diana Siddiqui, Aparna Shukla and Anup Singh</t>
  </si>
  <si>
    <t>Impact of the COVID-19 pandemic on micro, small, and medium enterprises (MSMEs)- Kenya report (round 3)</t>
  </si>
  <si>
    <t>The report examines the devastating impact of COVID-19 on Kenyan MSMEs even after the restrictions on movement were relaxed and the market opened. The report shares the recommendations for stakeholders to support MSMEs in this critical time</t>
  </si>
  <si>
    <t>Optimizing groundwater usage through DBT in electricity: Lessons from Punjab-Part I</t>
  </si>
  <si>
    <t>This note discusses how free power to the agriculture sector has led to the overexploitation of groundwater in India. It highlights the case of Punjab, where the government launched Paani Bachao, Paise Kamao (Save water, earn money), an innovative pilot program for Direct Benefit Transfer in Electricity (DBTE), to address the rapidly declining water tables in the state</t>
  </si>
  <si>
    <t>Anusha Jain and Diganta Nayak</t>
  </si>
  <si>
    <t>Optimizing groundwater usage through DBT in electricity: Lessons from Punjab-Part II</t>
  </si>
  <si>
    <t>To check overexploitation of groundwater in Punjab, the state government launched an innovative pilot for Direct Benefit Transfer in Electricity (DBTE), “Paani Bachao, Paise Kamao” (Save water, earn money). This note highlights the on-ground challenges in the implementation of the pilot and the way forward.</t>
  </si>
  <si>
    <t>Analysis of India’s payment system indicators in 2020</t>
  </si>
  <si>
    <t>How has the pandemic affected cash and digital payments in India? Which instruments have seen accelerated adoption and which FinTechs have emerged as victors? This report answers these questions through the experiences of three Indian women who navigated 2020 using a diverse range of payment instruments.</t>
  </si>
  <si>
    <t>Akshat Pathak, Devraj Hom Roy and Manali Jain</t>
  </si>
  <si>
    <t>Working paper: A framework for building gender-sensitive identity systems</t>
  </si>
  <si>
    <t>One in two women in low-income countries lack official identification documents, which limits their financial, social, and political participation. This report explores the design and lifecycle of ID systems from gender and behavioral lenses and proposes a framework to make them more gender-sensitive.</t>
  </si>
  <si>
    <t>Arshi Aadil, Saloni Tandon, Sonal Jaitly, Sneha Sampath, Venkat Goli and Akhand Tiwari</t>
  </si>
  <si>
    <t>GOOTCHA—A framework to build gender-sensitive ID systems</t>
  </si>
  <si>
    <t>The World Bank estimates that around a billion people across the globe lack a “legal identity.” The gender gap in terms of people’s access to official IDs is considerable in low-income countries, where one in two women lack any form of official ID. This limits financial, social, and political participation for women.</t>
  </si>
  <si>
    <t>Impact of the COVID-19 pandemic on CICO agents: Senegal country report</t>
  </si>
  <si>
    <t>This study provides a detailed country-level view of the impact of COVID-19 on CICO agents in Senegal and the strategies they adopted to cope with the pandemic. It further provides recommendations for policymakers and financial service providers to support them.</t>
  </si>
  <si>
    <t>Abdoulaye Seck, Elizabeth Berthe and Shailey Tucker</t>
  </si>
  <si>
    <t>Impact of the COVID-19 pandemic on Program Keluarga Harapan (PKH)</t>
  </si>
  <si>
    <t>The Government of Indonesia (GoI) expanded its social protection programs, including Program Keluarga Harapan (PKH)—its conditional cash transfer program, to support the most vulnerable sections of society during the pandemic. Our report explores the impact of COVID-19 on the beneficiaries and operational implementation of PKH during the pandemic.</t>
  </si>
  <si>
    <t>Astri Sri Sulastri, Agnes Salyanty, Alfa Pelupessy, Rahmatika Febrianti and Yani Parasti Siregar</t>
  </si>
  <si>
    <t>Impact of the COVID-19 pandemic on micro, small, and medium enterprises (MSMEs): Senegal country report</t>
  </si>
  <si>
    <t>Still reeling from the effects of the pandemic, MSMEs in Senegal need targeted support. This study highlights the impact of COVID-19 on MSMEs and their coping strategies. It further provides recommendations for policymakers and financial service providers to support them.</t>
  </si>
  <si>
    <t>Elizabeth Berthe, Shailey Tucker, Mamadou DIALLO, Bocar ANNE and Babacar NDIAY</t>
  </si>
  <si>
    <t>Are pensions reaching the “last mile?” Insights into the digitization of payments —Part I</t>
  </si>
  <si>
    <t>In this blog, we provide the background and rationale for the inception of National Social Assistance Programme (NSAP), details of the various sub-schemes, digitization of pension payments, and the challenges associated with last-mile delivery. It details on the different last mile delivery challenges associated with the pension payments owing to digitization of payments</t>
  </si>
  <si>
    <t>Nikita Dhingra</t>
  </si>
  <si>
    <t>Impact of COVID-19 on CICO agents in Indonesia</t>
  </si>
  <si>
    <t>This study assesses the impact of COVID-19 on the demand for financial services through agents and agent operations. It seeks to understand the ability of cash-in cash-out (CICO) agents to support government assistance programs. The study further provides recommendations to support policy development and aid the recovery of CICO agents in Indonesia.</t>
  </si>
  <si>
    <t>Agnes Salyanty, Alfa Pelupessy, Ira Aprilianti, Louie Cepe and Sheila Carina</t>
  </si>
  <si>
    <t>Impact of COVID-19 on FinTechs: Côte d’Ivoire</t>
  </si>
  <si>
    <t>This report attempts to gauge the impact of the COVID-19 pandemic on FinTechs in Côte d’Ivoire and understand how the ecosystem adapted and evolved during 2020. It further sheds light on the measures policymakers announced to support FinTechs and their effectiveness.</t>
  </si>
  <si>
    <t>Elizabeth Berthe, Shailey Tucker and Achille Tefong</t>
  </si>
  <si>
    <t>Impact of COVID-19 on FinTechs: Senegal</t>
  </si>
  <si>
    <t>This report attempts to gauge the impact of the COVID-19 pandemic on FinTechs in Senegal and understand how the ecosystem adapted and evolved during 2020. It further sheds light on the measures policymakers announced to support FinTechs and their effectiveness.</t>
  </si>
  <si>
    <t>Elizabeth Berthe, Shailey Tucker and Cecile Voigt</t>
  </si>
  <si>
    <t>Beyond the barriers of affordability: An analysis of India’s cooking fuel support program under the COVID-19 assistance package</t>
  </si>
  <si>
    <t>As part of the relief measures announced by the Indian government to combat the COVID-19 crisis, 80 million poor women received cash transfers to purchase liquefied petroleum gas (LPG). This paper analyzes the program’s performance and the experience of beneficiaries while purchasing LPG refills from the money disbursed during and after the lockdown.</t>
  </si>
  <si>
    <t>Anurodh Giri and Arshi Aadil</t>
  </si>
  <si>
    <t>India’s food security response to COVID-19</t>
  </si>
  <si>
    <t>The case study provides a detailed account of the Government of India’s food security response to the COVID-19 pandemic through its Public Distribution System (PDS), the world’s largest food security program. It captures how the government reached its 810 million poor to provide food grains despite stringent lockdowns.</t>
  </si>
  <si>
    <t>Impact of COVID-19 on FinTechs: Vietnam</t>
  </si>
  <si>
    <t>Vietnam remains a nascent FinTech market, where payment solutions account for 98% of the share of FinTech funding in 2019. This report assesses the impact of the COVID-19 pandemic on the FinTech ecosystem of Vietnam. It also provides recommendations for relevant stakeholders to help affected FinTechs recover from the crisis.</t>
  </si>
  <si>
    <t>Truong Quyen, Anshul Saxena and Akshat Pathak</t>
  </si>
  <si>
    <t>Impact of COVID-19 on Fintech: Bangladesh</t>
  </si>
  <si>
    <t>2020 was a nightmare for Bangladesh. Even though the country responded swiftly, early-stage start-ups struggled with a lack of funding during the crisis. This study assesses the impact of COVID-19 on the FinTech ecosystem of Bangladesh. It further explores how the new digital-first policy helped FinTechs cope with the pandemic.</t>
  </si>
  <si>
    <t>Samveet Sahoo, Anshul Saxena, Khandaker Shaoli Hassan and Tohurul Hasan</t>
  </si>
  <si>
    <t>Impact of COVID-19 on FinTechs: India</t>
  </si>
  <si>
    <t>This report delves deep into the innovative strategies FinTechs used to overcome the pandemic, measures taken by the government and regulators to enable ecosystem players, and the support FinTechs received from investors and accelerators. It also explores the change in behavior and adoption of digitized products by Indian customers.</t>
  </si>
  <si>
    <t>Anshul Saxena, Tenzin Varma, Vishes Jena and Mohak Srivastava</t>
  </si>
  <si>
    <t>Five ways in which the pandemic hit women and girls the hardest</t>
  </si>
  <si>
    <t>In India, the urgency of dealing with COVID-19 has diverted attention away from serious issues that women face on all fronts, including the economic fallout of the pandemic. This report explores these issues in detail with the help of public data</t>
  </si>
  <si>
    <t>Way Forward for Delivery of Food Subsidy in India: Lessons from Unconditional Cash Transfers</t>
  </si>
  <si>
    <t>This publication discusses key findings from the assessment of unconditional cash transfers in the three union territories of Chandigarh, Dadra &amp; Nagar Haveli, and Puducherry and offers recommendations for the food subsidy program in India.</t>
  </si>
  <si>
    <t>Ritesh Rautela and Vedika Tibrewala</t>
  </si>
  <si>
    <t>Social assistance and information in the initial phase of the pandemic: Lessons from a household survey in India</t>
  </si>
  <si>
    <t>India’s early response to the COVID-19 pandemic included several measures, including a nationwide lockdown, an information campaign, and the Pradhan Mantri Garib Kalyan Yojana (PMGKY)—a major social protection package. This paper explores the implementation of PMGKY based on a household survey conducted 4-6 weeks after its launch. The study also highlights the critical need to increase the spread of smartphones across the population.</t>
  </si>
  <si>
    <t>Kritika Shukla, Anit Mukherjee, Mitul Thapliyal, Anurodh Giri, Alan Gelb and Brian Webster</t>
  </si>
  <si>
    <t>Making Elephants Dance – A case study on shared agent banking in Uganda</t>
  </si>
  <si>
    <t>14-Sept-2021</t>
  </si>
  <si>
    <t>Based on research commissioned by FSD Uganda, this report documents the need for shared agent banking and how it became operative in Uganda. The report also highlights milestones and challenges in Uganda's experience with shared agent banking and the lessons learned.</t>
  </si>
  <si>
    <t>Efficacy of India’s food security response during COVID-19</t>
  </si>
  <si>
    <t>The paper assesses the efficacy of India’s food security response during COVID-19 pandemic. It details out field level insights and also covers the lessons learned from the PDS experience during the pandemic.</t>
  </si>
  <si>
    <t>Anusha Jain and Kushagra Harshavardhan</t>
  </si>
  <si>
    <t>Efficacy of MGNREGA in mitigating the loss in income and unemployment caused by the COVID-19 pandemic</t>
  </si>
  <si>
    <t>This paper evaluates the efficacy of the Mahatma Gandhi National Rural Employment Guarantee Act (MGNREGA) in reversing the surge of unemployment in the country during COVID-19 and presents key takeaways from India’s experience in handling the livelihood crisis.</t>
  </si>
  <si>
    <t>Kritika Shukla and Vedika Tibrewala</t>
  </si>
  <si>
    <t>India responded to the COVID-19 crisis by announcing several relief measures under the Pradhan Mantri Garib Kalyan Yojana (PMGKY). As part of PMGKY, 80 million poor women enrolled under the Pradhan Mantri Ujjwala Yojana (PMUY), received cash transfers in their bank accounts to purchase liquefied petroleum gas (LPG). This paper assess the program’s efficacy and the experience of beneficiaries in receiving advance transfers into their bank accounts and purchasing LPG refills during and after the lockdown.</t>
  </si>
  <si>
    <t>A review of the effectiveness of India’s Direct Benefit Transfer system during COVID-19: Lessons for India and the world</t>
  </si>
  <si>
    <t>This paper examines the use of existing cash transfer programs and the payment infrastructure used for the timely delivery of PMGKY benefits during the COVID-19 pandemic in India. Additionally, the paper draws insights from PMGKY beneficiaries’ cash withdrawal/access preferences and experiences during the pandemic.</t>
  </si>
  <si>
    <t>Abhishek Jain, Nikita Dhingra, Noel Johns and Ritesh Rautela</t>
  </si>
  <si>
    <t>India’s gender-responsive policies during COVID-19</t>
  </si>
  <si>
    <t>Despite the Indian government’s gender-focused relief measures during the COVID-19 pandemic, women beneficiaries faced issues as they tried to access and utilize such measures. Issues with access and capability around digital communication and inherent social norms persist as two important factors that intensify the challenges that #women face in using formal financial services.</t>
  </si>
  <si>
    <t>Kritika Shukla, Rahul Chatterjee and Neeraja Sundar</t>
  </si>
  <si>
    <t>A primer on impact bonds</t>
  </si>
  <si>
    <t>Outcomes-based financing instruments like impact bonds can help India bridge some of the gaps in Sustainable Development Goals (SDG) financing.</t>
  </si>
  <si>
    <t>Vedika Tibrewala and Neeraja Sundar</t>
  </si>
  <si>
    <t>COVID-19 and FinTechs in Bangladesh—impact and resilience</t>
  </si>
  <si>
    <t>The COVID-19 pandemic had a pronounced effect on FinTechs in Bangladesh. MSC sought to evaluate the extent of this impact, given our partnering role in the DFS and FinTech ecosystem in the country. MSC conducted this landscape study on FinTechs with support from Visa in 2021. This report defines the impact of COVID-19 on FinTechs and identifies the possible way forward.</t>
  </si>
  <si>
    <t>Samveet Sahoo and Anik Muntasir Chowdhury</t>
  </si>
  <si>
    <t>A framework to design user centric social protection programs</t>
  </si>
  <si>
    <t>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t>
  </si>
  <si>
    <t>Anurodh Giri, Arshi Aadil and Damini Mohan</t>
  </si>
  <si>
    <t>Our report delves deep into the innovative strategies that FinTechs used to overcome the pandemic, measures taken by the government and regulators to enable ecosystem players, and support lent from investors and accelerators. We also highlight the change in behavior and adoption of digitized products by Indian customers at large.</t>
  </si>
  <si>
    <t>Tenzin Varma, Vishes Jena and Anshul Saxena</t>
  </si>
  <si>
    <t>RBIH whitepaper: Gender and finance in India</t>
  </si>
  <si>
    <t>MSC collaborated with the Reserve Bank Innovation Hub (RBIH) to publish a whitepaper on “Gender and Finance in India” for its Swanari program. The paper discusses the current landscape of gender and finance in India. It highlights the critical gender gaps in women’s access to and usage of financial services. The whitepaper also shares some good practices and core enablers for closing the gender gap in financial inclusion.</t>
  </si>
  <si>
    <t>Choice of Channel: Understanding how LMI women select a channel to conduct financial transactions</t>
  </si>
  <si>
    <t>Individuals choose a channel for financial transactions based on several factors beyond just the economic cost involved. The DEBIT framework is a tool that identifies these factors and helps compute comparative scores for each channel. Comparing DEBIT scores helps us understand which channel someone chooses and why.</t>
  </si>
  <si>
    <t>Akhand Tiwari, Saloni Tandon, Lakshmi Thangallapally and Jayana Jain</t>
  </si>
  <si>
    <t>“How did the new pricing strategy increase the income for Eko agents?” – Lessons from a pilot with Eko India Financial Services</t>
  </si>
  <si>
    <t>Incentives remain a critical factor besides others to steer agents’ decision-making to onboard or continue their business with a particular agent network manager (ANM). The level of compensation affects the motivation of BC agents and, in turn, the quality of service they provide through these agent outlets. This deck analyzes the journey of the FinTech platform Eko and how its new incentive structure for its large network of agents impacted their business.</t>
  </si>
  <si>
    <t>Disha Bhavnani, Manali Jain and Sunil Bhat</t>
  </si>
  <si>
    <t>A toolbox for business correspondent agents for better customer engagement</t>
  </si>
  <si>
    <t>MSC and FIA Global developed and tested a toolbox of behavioral change communication tools to help agents build awareness, and enhance uptake of government-backed insurance products by low-and moderate-income (LMI) people in India.</t>
  </si>
  <si>
    <t>Mimansa Khanna and Sombul Munshi</t>
  </si>
  <si>
    <t>“Yes I get it. Small deposits do make sense.”: Lessons from a pilot with Airtel Payments Bank on client communication</t>
  </si>
  <si>
    <t>Airtel Payments Bank had tailored its Bharosa account to suit the small savings needs of its rural clients. However, its agents could not get the required footfall at their outlets due to low client awareness levels. This deck covers a client communication concept we tested to increase product awareness of APB clients.</t>
  </si>
  <si>
    <t>Anant Tiwari and Akhand Tiwari</t>
  </si>
  <si>
    <t>Insights note, edition 2: Supply chains of informal enterprises</t>
  </si>
  <si>
    <t>Under our Voices of India’s MSMEs initiative, we at MSC are conducting a first-of-its-kind study of the informal MSME landscape in India. The study will share data-driven observations on the lived realities of India’s MSMEs, especially informal enterprises (IEs), through a series of insights notes and a state of the sector report.</t>
  </si>
  <si>
    <t>Rahul Chatterjee, Rajarshi Dutta, Sombul Munshi and Shivank Mishra</t>
  </si>
  <si>
    <t>Assessment of the implementation and usage of QRIS among small and micro-merchants in Indonesia</t>
  </si>
  <si>
    <t>This report summarizes the findings from the study conducted to understand the implementation status of the Quick Response Indonesia Standard. The study highlights key aspects that encourage QRIS use by small and medium enterprises and recommendations for increasing its adoption in the country.</t>
  </si>
  <si>
    <t>Ira Aprilianti, Louie Cepe, Rahul Chatterjee and Sneha Sampath</t>
  </si>
  <si>
    <t>National study on Pradhan Mantri Kisan Samman Nidhi Yojana</t>
  </si>
  <si>
    <t>MSC conducted a national-level study on the PM Kisan program, India’s flagship cash assistance initiative for landholding farmers. The study intended to assess the cash transfer system’s efficacy and efficiency and capture the experience of the beneficiaries in how they received and used the benefit. We covered more than 13,000 beneficiaries across 20 states.</t>
  </si>
  <si>
    <t>State Ranking Index for NFSA: Creating resilient food systems to optimize the delivery of benefits</t>
  </si>
  <si>
    <t>This report evaluates the implementation of the National Food Security Act (NFSA) and Targeted Public Distribution System (TPDS) operations and ranks the states and union territories based on the implementation status.</t>
  </si>
  <si>
    <t>Mobile money agents: Sustainability in a digital era – findings from Kenya</t>
  </si>
  <si>
    <t>This report assesses agents’ challenges, growth opportunities, risks, and coping mechanisms post-COVID-19. It further provides insights for the digital financial service players to create sustainable strategies for agents, including network maintenance and expansion.</t>
  </si>
  <si>
    <t>Women in open-air and cross-border trade in Kenya: Insights from the financial diaries research</t>
  </si>
  <si>
    <t>The Bill &amp; Melinda Gates Foundation commissioned MSC to conduct an action research program to enhance the quality and usage of digital financial services among female traders in open-air and cross-border markets in Kenya. We analyzed 6,000+ transactions in the research. Read our report to see the findings from these financial diaries research.</t>
  </si>
  <si>
    <t>Rahul Chatterjee, Diana Siddiqui and Pauline Katunyo</t>
  </si>
  <si>
    <t>Customer-centric and responsible digital credit solutions for urban and rural non-farm entrepreneurs and smallholder farmers</t>
  </si>
  <si>
    <t>MSC conducted a deep-dive analysis of the digital credit users in India, Indonesia, and Kenya to assess the impact of digital credit on their financial health. The analysis presents the insights from the assessment and recommends actionable interventions at the level of providers, regulators, and policymakers to enhance the financial health of digital credit users.</t>
  </si>
  <si>
    <t>Anup Singh, Abhishek Anand and Raunak Kapoor</t>
  </si>
  <si>
    <t>How digital payments drive financial inclusion in India</t>
  </si>
  <si>
    <t>Digital payments in India have grown phenomenally in the past decade. This report highlights how digital payments in the country grew and charts the path ahead. We look at the journey of digital payments in India, major events and entities that contributed to it, and products that revolutionized the digital payments space. We also identify barriers to the digital payments sector and analyze the future of digital financial inclusion through payments for the low- and moderate-income segments in India.</t>
  </si>
  <si>
    <t>Disha Bhavnani, Manali Jain, Vishes Jena, Akshat Pathak, Shweta Menon and Maansi Sharda</t>
  </si>
  <si>
    <t>How digital payments drive financial inclusion in India: Abridged report</t>
  </si>
  <si>
    <t>India’s digital payments landscape has transformed dramatically over the past five years. This report, published in collaboration with the National Payments Corporation of India, provides a detailed outlook on India’s journey of digital payments, factors affecting the adoption of digital payments among the LMI segment, and products that have revolutionized the space.</t>
  </si>
  <si>
    <t>Manali Jain, Vishes Jena, Disha Bhavnani, Akshat Pathak, Shweta Menon, Maansi Sharda and Pramiti Lonkar</t>
  </si>
  <si>
    <t>Lending to cash-in cash-out (CICO) agents: An untapped frontier in micro-enterprise lending</t>
  </si>
  <si>
    <t>Lending to cash-in cash-out (CICO) agents in developing countries remains a vastly underserved market despite its investment potential. This report focuses on the agent lending landscape in nine diverse low- and middle-income (LMIC) countries that represent mature and evolving markets to provide insights into the larger global opportunity.</t>
  </si>
  <si>
    <t>Akhand Tiwari, Anup Singh, Raunak Kapoor, Edward Obiko, Gregory Ilukwe, Manoj Nayak and Zeeshan Ali</t>
  </si>
  <si>
    <t>DBT diagnostic study: Female beneficiaries’ experience of receiving DBT</t>
  </si>
  <si>
    <t>The presentation reveals evidence from India on female beneficiaries’ experience of receiving G2P (DBT) in India. Almost all women reported that G2P programs benefited both them and their households. Yet a few lacked a positive outlook on G2P transfers, as they faced hurdles when they tried to move outside their homes independently and did not have agency over the G2P payments.</t>
  </si>
  <si>
    <t>Can G2P unlock women’s economic empowerment? Evidence from Asia and Africa</t>
  </si>
  <si>
    <t>The presentation presents evidence from Asia and Africa on the role of G2P in enhancing women’s economic empowerment. G2P programs have an overwhelmingly positive impact on the household and women’s agency. Governments should utilize gender-disaggregated data and remain sensitive to social norms to improve G2P policy design.</t>
  </si>
  <si>
    <t>Mobile money agents: Sustainability in the digital era—findings from Mozambique</t>
  </si>
  <si>
    <t>This report assesses pressing challenges that affect Mozambican mobile money agents: poor liquidity management, low working capital, and network issues. The insights from this report will inform agent network ecosystem players in Mozambique to create sustainable strategies to maintain and expand agent networks.</t>
  </si>
  <si>
    <t>Edward Obiko, Sophie Teyssier and Gregory Ilukwe</t>
  </si>
  <si>
    <t>Impact of climate change on smallholder farmers and their coping strategies</t>
  </si>
  <si>
    <t>Smallholder farmers face many risks from climate hazards like flooding. We identified seven factors critical to building their resilience to climate change. Strategies like emergency funds, relocation, and borrowing can help them recover quickly from disasters and prepare for the future.</t>
  </si>
  <si>
    <t>Account inactivity in India—is there a problem?</t>
  </si>
  <si>
    <t>MSC dispels some myths on the issue of high account dormancy in India compared to other countries.</t>
  </si>
  <si>
    <t>Akhand Tiwari and Graham Wright</t>
  </si>
  <si>
    <t>Decoding government support to women entrepreneurs in India</t>
  </si>
  <si>
    <t>MSC collaborated with NITI Aayog’s Women Entrepreneurship Platform (WEP) to publish this report, which maps 70 central schemes and 433 state schemes across 28 states in India. The report identifies scheme-based support available across six essential needs of entrepreneurs and shares some best practices implemented by state governments to improve access and uptake of schemes.</t>
  </si>
  <si>
    <t>Choice of channel: Understanding how low- and moderate-income women in Kenya choose channels for financial transactions</t>
  </si>
  <si>
    <t>MSC unpacked women’s choice of channels for financial transactions in India, Bangladesh, Kenya, and Indonesia. The result is a tool – the DEBIT framework. This is the report from our DEBIT study in Kenya.</t>
  </si>
  <si>
    <t>Women risk and consumer protection in online leading platforms in Indonesia</t>
  </si>
  <si>
    <t>The financial technology (FinTech) industry has flourished amid the Indonesian digital economy’s significant growth. FinTech companies, which are regulated by Indonesia’s Financial Services Authority (OJK), conduct activities such as digital payments, online loans, and financial planning. Among these, online lending is claimed to have grown rapidly by 2020.</t>
  </si>
  <si>
    <t>Unlocking the potential of Farmer Producer Companies in Bihar: Insights from a diagnostic study</t>
  </si>
  <si>
    <t>The formation of Farmer Producer Companies (FPCs) has gained significant momentum in Bihar. However, stakeholders do not fully understand their capacity, functioning, and challenges. MSC studied 35 FPCs across 10 districts in Bihar state to address this gap. The study yielded critical insights into FPC operations, management, and sustainability.</t>
  </si>
  <si>
    <t>Navin Bhushan, Vikash Kumar and Amit Shahi</t>
  </si>
  <si>
    <t>Voices of India’s MSMEs: Insights notes from the diaries access to finance</t>
  </si>
  <si>
    <t>The third edition discusses insights into the financial lives of IEs and how they access finance. The note unfolds the trends in incomes, expenses, and savings of IEs and their overall financial behavior.</t>
  </si>
  <si>
    <t>Rahul Chatterjee, Rajarshi Dutta, Kanishkaa Chopra and Anjali Lalchandani</t>
  </si>
  <si>
    <t>Climate Resilient Agriculture (CRAg) Whitepaper</t>
  </si>
  <si>
    <t>The impact of conflict, the pandemic, and climate change on food security highlights the need for adaptation in global agri-food systems. Our new whitepaper examines how stakeholders can use and finance digital technology to address smallholder farmers’ challenges.</t>
  </si>
  <si>
    <t>Money Purse Handbook</t>
  </si>
  <si>
    <t>With Anniyam’s digital platform MoneyPurse, community-based institutions like SHGs can easily digitize their operations and transactions. This can have a significant impact on their efficiency and accountability. This handbook examines the potential of such digital transformations for last-mile financial inclusion institutions like SHGs. It also explains how Anniyam has used Digital Public Infra to build a user-friendly and reliable system to facilitate this process.</t>
  </si>
  <si>
    <t>Disha Bhavnani and Pramiti Lonkar</t>
  </si>
  <si>
    <t>Cash-in and cash-out (CICO) agent use cases: Opportunities for diversification</t>
  </si>
  <si>
    <t>CICO agents in developing countries, including India, Kenya, Bangladesh, and Indonesia, face a slew of sustainability challenges. These include competition, low margins, reduced commissions, and user-initiated DFS transactions. MSC proposes a dynamic use case mix for agent sustainability that uses a seven-factor analysis to curate diverse and dynamic use cases.</t>
  </si>
  <si>
    <t>Decoding the practices of CICO agents in Indonesia</t>
  </si>
  <si>
    <t>MSC’s Agent Diaries pilot research in Indonesia uncovered nuanced insights into how agents manage their business, profitability, and gender dynamics.</t>
  </si>
  <si>
    <t>The six village story – India: An assessment of the real gap in financial inclusion</t>
  </si>
  <si>
    <t>MSC conducted The Real Gap study with 2,862 individuals from 958 households across six villages. The study intended to unpack the on-ground status of financial inclusion. It used a complete enumeration method for data collection and covered 150-200 households across each of the six selected villages.</t>
  </si>
  <si>
    <t>Gayatri Pandey, Mimansa Khanna, Priyal Advani and Shivank Mishra</t>
  </si>
  <si>
    <t>Decoding the extent and exposure of financial fraud among DFS customers</t>
  </si>
  <si>
    <t>The publication decodes the extent and exposure of financial fraud among digital financial services’ (DFS) customers. It offers insights and policy recommendations from MSC’s evaluation.</t>
  </si>
  <si>
    <t>Arshi Aadil, Gayatri Ahuja, Ritika Sah and Shrutkirti Dhumal</t>
  </si>
  <si>
    <t>Building an ecosystem of collections through BBPS</t>
  </si>
  <si>
    <t>Digital payments in India have surged, projected to exceed $10 trillion by 2026. A key contributor is the digitization of bill payments and collections, with BBPS aiming to be India's primary collections platform, offering secure and standardized solutions. MSC explores BBPS's journey and future potential in this white paper.</t>
  </si>
  <si>
    <t>Disha Bhavnani, Pramiti Lonkar and Akshat Pathak</t>
  </si>
  <si>
    <t>Conversational Payments on UPI: Unlocking new frontiers for next-generation payments</t>
  </si>
  <si>
    <t>India stands at the forefront of developing AI capabilities in payment services—FSPs in India have invested more than USD 3.2 billion to create AI-driven solutions. This white paper introduces NPCI’s “Conversational Payments on UPI” solution and discusses how it can provide users with a seamless payment experience. We also explore factors that could influence the adoption of conversational payments in India and opportunities for financial service providers to offer conversational payments-based solutions.</t>
  </si>
  <si>
    <t>Mitali, Shweta Menon, Pramiti Lonkar and Akshat Pathak</t>
  </si>
  <si>
    <t>Women and credit</t>
  </si>
  <si>
    <t>MSC partnered with SEWA Bharat to research women entrepreneurs’ credit journey and experiences. The report “Women and Credit: Access to Credit for Micro and Small Female Entrepreneurs in India” delves into micro and small women entrepreneurs’ credit journey and explores demand and supply-side factors. The study shares insights on credit requirements, experiences, challenges, and key credit success determinants for individual and collective women-led enterprises. It also shares the supply-side experiences of bankers and other organizations and some good practices supply-side stakeholders implement to mitigate and distribute credit risk.</t>
  </si>
  <si>
    <t>Sonal Jaitly, Lakshmi Thangallapally and Sheetal Prasad</t>
  </si>
  <si>
    <t>Mentorship for Women Entrepreneurs – A highway to growth</t>
  </si>
  <si>
    <t>MSC and the Women Entrepreneurship Platform (WEP) researched women entrepreneurs’ awareness, access, experience, and perceptions of the value derived from mentorship. The report “Mentorship for Women Entrepreneurs—A Highway to Growth” provides essential insights into the need, design, and perceived value of entrepreneurial mentorship for women-led businesses. It offers a glimpse of the current mentorship landscape in India and its skewed geographical and gender focus. The report also offers key recommendations to enhance the nationwide availability of effective mentorship for women entrepreneurs.</t>
  </si>
  <si>
    <t>Sonal Jaitly, Poulomi Ghosh, Sheetal Prasad and Mann Soni</t>
  </si>
  <si>
    <t>The use of digital platforms for business—insights from Women’s Business Diaries in Bangladesh</t>
  </si>
  <si>
    <t>This insights note explains how female business owners in Bangladesh use digital platforms and the underlying reasons behind that.</t>
  </si>
  <si>
    <t>Rahul Chatterjee, Shrutkirti Dhumal and Kunal Sharma</t>
  </si>
  <si>
    <t>Voices of India’s MSMEs: Insights notes from The Diaries – Edition 1</t>
  </si>
  <si>
    <t>The first edition discusses insights into the business finances of informal enterprises and their adoption of digital technology for business.</t>
  </si>
  <si>
    <t>Rahul Chatterjee and Rajarshi Dutta</t>
  </si>
  <si>
    <t>Smallholder farmers’ climate-resilience index</t>
  </si>
  <si>
    <t>The Smallholder Farmers’ Climate-Resilience Index represents MSC’s quantitative methodology to gauge Bihar’s smallholders’ resilience against the impacts of climate hazards. The study seeks to inform the strategies of development agencies dedicated to enhancing smallholder farmers’ resilience.</t>
  </si>
  <si>
    <t>Graham Wright, Partha Ghosh and Kunal Sharma</t>
  </si>
  <si>
    <t>Strengthening the care economy: Benefits for developing countries</t>
  </si>
  <si>
    <t>A robust care economy is crucial for developing nations as it promotes gender equality and drives inclusive economic growth. Through an increased number of women in the workforce and improved training, wages, and working conditions in the care industry, governments and the private sector can create a stronger care economy. MSC has worked with a range of stakeholders, simplified childcare models, and provided recommendations to accelerate the development of a vibrant care economy.</t>
  </si>
  <si>
    <t>Atulya Mishra, Sonal Jaitly, Mann Soni and Sheetal Prasad</t>
  </si>
  <si>
    <t>India’s digital inclusion story: Lessons from the synergy of digital connectivity and DPIs</t>
  </si>
  <si>
    <t>India’s digital revolution has been driven by collaboration between public and private sectors, fostering innovation and improving service delivery. The Department of Telecommunications and Ministry of Communications has played a crucial role in facilitating digital connectivity. India’s Digital Public Infrastructure (DPI) programs are now a benchmark for developing resilient and inclusive digital service delivery models. These programs can advance financial and digital inclusion, especially for economically disadvantaged individuals, and offer lessons for addressing socioeconomic issues.</t>
  </si>
  <si>
    <t>CGAP Strengthening climate resilience and adaptation through financial services</t>
  </si>
  <si>
    <t>The study explored pathways to enhance the role of financial services in adaptation strategies and strengthen the resilience of the communities against climate change.</t>
  </si>
  <si>
    <t>Partha Ghosh, Aarjan Dixit, Koumudee Thakur, M.K.M. Wahid Uddin Robin and Syeda Sharmin Jahan (Pallabi)</t>
  </si>
  <si>
    <t>AgriStack – A DPI for farmers and the agriculture ecosystem</t>
  </si>
  <si>
    <t>Amidst challenges such as climate change, population growth, and resource scarcity, digital tools offer innovative solutions for enhancing productivity, sustainability, and the livelihoods of millions of farmers in India. There are several initiatives underway in India to modernize agriculture through technological innovations and policy reforms. One such initiative introduced by the government to transform the agriculture sector in India is “AgriStack.” This initiative combines technology and digital databases to offer comprehensive support across the agricultural value chain, transforming how farming operates in India.</t>
  </si>
  <si>
    <t>White paper: Elevating the voices of affected people in climate adaptation</t>
  </si>
  <si>
    <t>MSC’s whitepaper with CGAP and CIFAR Alliance provides insights on elevating the voices of affected people in climate adaptation.</t>
  </si>
  <si>
    <t>Wendy Chamberlin and Graham Wright</t>
  </si>
  <si>
    <t>Frequently Asked Questions (FAQs) on SHG Bank Linkage</t>
  </si>
  <si>
    <t>The SHG Bank Linkage FAQs booklet serves as a comprehensive guide for Self-Help Group (SHG) members, organizational staff, and banking officials engaged in the SHG bank linkage process.</t>
  </si>
  <si>
    <t>White paper: Enabling and financing locally-led adaptation</t>
  </si>
  <si>
    <t>Current global spending on climate adaptation falls significantly short of the required amount, and only a fraction reaches developing countries and locally-led initiatives. This underscores the urgent need for localized adaptation strategies that resonate with communities’ experiences. Despite growing recognition, efforts have been sparse to use digital technologies or engage the private sector to finance locally-led initiatives. This whitepaper explores the importance of locally-led adaptation, barriers to its implementation, characteristics of successful initiatives, and strategies to finance and scale them up.</t>
  </si>
  <si>
    <t>MSC and CIFAR ALLIANCE</t>
  </si>
  <si>
    <t>Impact of extreme heat on migrant workers and MSMEs in Delhi-NCR</t>
  </si>
  <si>
    <t>This study seeks to understand the vulnerabilities and challenges informal workers and MSMEs face with regard to extreme heat.</t>
  </si>
  <si>
    <t>The DIGIDHAN Mission’s impact on India’s digital payments ecosystem</t>
  </si>
  <si>
    <t>The report unveils the pivotal role of the DIGIDHAN Mission to increase India’s digital payments by 11 times from 2017 to 2023, with an emphasis on innovations, stakeholder collaboration, and significant advancements toward a digital economy.</t>
  </si>
  <si>
    <t>Maansi Sharda, Shweta Menon, Vishes Jena, Gautam Bajaj and Megha Anand</t>
  </si>
  <si>
    <t>Indigenous Financial Service research in Kenya, Ghana, and Togo</t>
  </si>
  <si>
    <t>This report delves into indigenous financial services (IFS) in Kenya, Ghana, and Togo. It highlights the pivotal role IFS play to advance financial inclusion for micro and small enterprises (MSEs).</t>
  </si>
  <si>
    <t>Nicholas Mungai, Felicien Lokossou, Kim Kariuki and Shalom Mbugua</t>
  </si>
  <si>
    <t>Tracing a path for online selling for Women-Led Businesses in India</t>
  </si>
  <si>
    <t>Women’s participation in the economy is essential for sustainable economic development, gender equality, and poverty alleviation. Our report talks about the unique challenges women entrepreneurs face and the way they navigate the marketplace’s digitization. Our analysis seeks to guide strategic decisions and policy development to enhance WLBs’ presence in the digital market.</t>
  </si>
  <si>
    <t>David Mathew, Disha Bhavnani and Mitali</t>
  </si>
  <si>
    <t>Understanding Users’ Experience with Digital Lending Applications (DLAs) in India</t>
  </si>
  <si>
    <t>The Fintech Association for Consumer Empowerment (FACE) and MicroSave Consulting (MSC) published a survey on user experiences with digital lending applications (DLAs) in India. The survey found that while 70% of users felt confident verifying loan apps, many struggled to recognize illegal lending apps and proper verification methods, exposing them to fraud. Users often prioritized partnerships with NBFCs/Banks, reviews, and ratings, neglecting data-sharing metrics. Social media advertising plays a significant role in influencing digital loan purchases, with family and friends being key decision-makers. Female users had a better understanding of loan products than male users, and 76% of users found DLAs beneficial, while 11% had negative experiences.</t>
  </si>
  <si>
    <t>Neha Mallick, Mohak Srivastava, Vineet Anand, Surbhi Sood and FACE</t>
  </si>
  <si>
    <t>Smart payments playbook: A guidebook to implement smart payments in the government payments ecosystem</t>
  </si>
  <si>
    <t>The smart payments playbook is a guidebook to implement the smart payments solution in the government payments ecosystem. It includes G2G, G2B, and G2P payments. The playbook is useful for government officials, technology specialists, development professionals, consultants, think tanks, and public policy experts who want to implement digital solutions for project management and fund transfer challenges.</t>
  </si>
  <si>
    <t>Rasika Chopra, Vikram Sharma, Kunj Daga, Diganta Nayak, Subhash Singh, Ritika Singh, Pranav Mehta and Sidharth Abbi</t>
  </si>
  <si>
    <t>State of the agent network in Indonesia: Agent Network Accelerator (ANA) Research – 2023</t>
  </si>
  <si>
    <t>The State of the agent network, Indonesia 2023 report is a result of the third phase of the Agent Network Accelerator (ANA) research in Indonesia. It involved 2,644 agents nationwide and is the largest-ever survey of DFS agents in Indonesia. The report is a vital benchmark to compare the network’s growth since the last research in 2017.</t>
  </si>
  <si>
    <t>Raunak Kapoor, Manoj Nayak, Sneha Sampath, Singgih Pangestu and Bianda Kanani</t>
  </si>
  <si>
    <t>Women’s informal employment in the digital economy: The Future of Work research</t>
  </si>
  <si>
    <t>This report, by MSC and the Ministry of Women Empowerment and Child Protection (MoWECP), examines how digital trends that disrupt informal work impact women. It is based on a survey of 400 female workers across nine Indonesian provinces. The report identifies key barriers and provides actionable recommendations to improve female labor force participation through better digital financial access, skill training, social protection, and childcare services.</t>
  </si>
  <si>
    <t>Jilan Jauhara, Manoj Nayak, Nadia Fairuza Azzahra, Putu Monica Christy and Rhifa Ayudhia</t>
  </si>
  <si>
    <t>Empowering female agents bridging the gender gap in Bangladesh’s financial sector</t>
  </si>
  <si>
    <t>Bangladesh closed 69% of its gender gap—a testament to the country’s progress in women’s empowerment. Financial inclusion remains critical, with female agents vital to bridge gaps and foster economic growth.</t>
  </si>
  <si>
    <t>Md Farista Andalib</t>
  </si>
  <si>
    <t>SATHI: A flag-bearer for women’s financial inclusion</t>
  </si>
  <si>
    <t>Aspire to Innovate’s SATHI Network, launched in 2022, promotes rural women’s financial inclusion and entrepreneurship. It partners with banks and MFS providers to enhance financial literacy with more than 300 members.</t>
  </si>
  <si>
    <t>Samveet Sahoo and Shahrukh Ahmed Latif</t>
  </si>
  <si>
    <t>SATHI Evaluation report</t>
  </si>
  <si>
    <t>The SATHI Network fosters financial inclusion for rural women through entrepreneurship and financial literacy in Bangladesh. MSC’s evaluation highlights increased income, savings, and resilience among members despite technical and competitive challenges.</t>
  </si>
  <si>
    <t>Putting agents to use: Insights from a multicountry research on customer’s usage of CICO agents</t>
  </si>
  <si>
    <t>CICO agents have revolutionized financial access in underserved regions, but their role and quality of services need to evolve. Explore our report to discover strategies for enhancing customer retention among CICO agents.</t>
  </si>
  <si>
    <t>Nikhita Jindal, Surbhi Sood, Samveet Sahoo, Edward Obiko and Vineet Anand</t>
  </si>
  <si>
    <t>Financial Freedom at the Last Mile: The Sathi Network</t>
  </si>
  <si>
    <t>The Sathi Network empowers marginalized women in rural areas through the provision of trusted financial services through female agents across Bangladesh for greater financial inclusion. Read how Neela, Rahela, Fahmida, and Fahima—four women in Bangladesh, promote financial literacy and build sustainable businesses</t>
  </si>
  <si>
    <t>Samveet Sahoo, Shahrukh Ahmed Latif, Md Farista Andalib and Ihsan Mahboob Hoq</t>
  </si>
  <si>
    <t>49% of women-owned micro units wouldn’t be able to survive at all amid sudden revenue loss: Study</t>
  </si>
  <si>
    <t>The report aims to unpack the concept of financial health specifically in the context of wMBs. It does so by starting to look at the drivers that influence the growth and resilience of wMBs and forms a framework to identify a financially healthy wMB. The report is informed by insights from the ground – women entrepreneurs themselves, Enterprise Support Organizations and Financial Institutions.</t>
  </si>
  <si>
    <t>Unlocking face authentication playbook</t>
  </si>
  <si>
    <t>This playbook is a reference guide that will help introduce audiences to face authentication as a modality and provide an overview of its adoption along with prevalent use cases.</t>
  </si>
  <si>
    <t>Insights to innovations: Designing financial services for women entrepreneurs</t>
  </si>
  <si>
    <t>For a comprehensive understanding of the challenges and opportunities in women’s financial inclusion in Bangladesh, please refer to the report.</t>
  </si>
  <si>
    <t>Akhand Tiwari, Ayushi Misra, Mohak Srivastava, Kunal Sharma and Sadia Shahnaz</t>
  </si>
  <si>
    <t>Impact of digital platforms on microenterprises: Bangladesh country findings</t>
  </si>
  <si>
    <t>Digital platform usage patterns by microenterprises in Bangladesh vary across sectors, and different factors influence platform usage and payment preferences. Read this country pullout document for detailed insights and recommendations to boost the inclusive growth of microenterprises through digital platforms.</t>
  </si>
  <si>
    <t>Md Farista Andalib and Samveet Sahoo</t>
  </si>
  <si>
    <t>Beyond fish curries a celebration of Bihar’s traditional fish recipes</t>
  </si>
  <si>
    <t>This fish recipe book highlights Bihar’s rich culinary traditions, promoting nutritious fish-based diets to enhance livelihoods and local economies. Developed under JSPVAT with support from BMGF, MSC, and WorldFish, it fosters sustainable aquaculture practices.</t>
  </si>
  <si>
    <t>Empowering low-and moderate-income (LMI) consumers in the digital era: Building trust and capacity for sustained use of digital financial services (DFS)</t>
  </si>
  <si>
    <t>This presentation delves into the challenges LMI customers face when they use digital financial services (DFS).</t>
  </si>
  <si>
    <t>Mind the gap: Closing the loopholes in consumer protection in digital financial services</t>
  </si>
  <si>
    <t>Financial fraud has grown significantly, with losses nearing USD 42 billion in 2024 alone. This report explores the impact of such fraud on low- to moderate-income (LMI) individuals in developing countries, focusing on Bangladesh, India, and Kenya.</t>
  </si>
  <si>
    <t>Nikhita Jindal, Surbhi Sood and Vineet Anand</t>
  </si>
  <si>
    <t>Frauds—the Achilles’ heel of AePS transactions?</t>
  </si>
  <si>
    <t>Digital payments’ growth has increased instances of fraud, which disproportionately impacts LMI users. This note highlights some common types of AePS fraud and their impact and suggests measures to combat fraud.</t>
  </si>
  <si>
    <t>Shweta Menon, Mitali, David Mathew, Gayatri Pandey and Nikhita Jindal</t>
  </si>
  <si>
    <t>Evaluating the WASH Action Group Indicator Framework: A brief on the practices of investors and their partners</t>
  </si>
  <si>
    <t>The WASH Action Group (AG) Indicator Framework provides a structured and comprehensive approach for evaluating the impact of WASH investments.</t>
  </si>
  <si>
    <t>State of India’s Informal Sector: A Deep Dive into Enterprises, Statistics, and Segments</t>
  </si>
  <si>
    <t>The report explores the intricate dynamics of India’s informal MSME sector. It segments enterprises using insights derived from a dataset of over 10,000 informal enterprises and 50 financial diaries. The recommendations seek to advance the unique journeys of informal enterprises toward prosperity and growth.</t>
  </si>
  <si>
    <t>Anjali Lalchandani, Rajarshi Dutta and Rukmini Srinivasan</t>
  </si>
  <si>
    <t>Advancing green MSMEs: Insights from the talk on FinTech’s role in supporting green MSMEs in Indonesia</t>
  </si>
  <si>
    <t>This FinTech talk insights report highlights how financial technology and services can support Indonesia’s green MSMEs. It emphasizes the need for supportive policies, a committed private sector, and tailored financial solutions.</t>
  </si>
  <si>
    <t>Kinanti Naura</t>
  </si>
  <si>
    <t>Study to assess the working capital needs of women’s collective enterprises</t>
  </si>
  <si>
    <t>Addressing the working capital needs of women-led collectives enhances their economic potential. Discover how tailored financial products and bridge institutions empower their growth and sustainability in agriculture and artisan enterprises.</t>
  </si>
  <si>
    <t>Offering support whereit matters most: Insights from assessing ecosystem needs and their impact on women entrepreneurs</t>
  </si>
  <si>
    <t>Women entrepreneurs in Bangladesh struggle to meet critical business ecosystem needs. Awareness is low, access is uneven, and effectiveness varies. Strengthening gender-inclusive programs, improving financial access, and increasing outreach are key to fostering sustainable business growth and economic resilience.</t>
  </si>
  <si>
    <t>Ayushi Misra, Kunal Sharma, Mohak Srivastava, Parul Tandon, Abdullah Al-Rafi and Sadia Shahnaz</t>
  </si>
  <si>
    <t>Enabling digital inclusion: Lessons learned from a field experiment to encourage women entrepreneurs to adopt digital tools</t>
  </si>
  <si>
    <t>Many women entrepreneurs in Bangladesh have access to digital financial tools but rarely use them. MSC (MicroSave Consulting) intended to explore the reason for this low usage and implemented a digital training program for women entrepreneurs in Bangladesh, under the Women’s Business Diaries initiative. The structured intervention led to 79% of non-users adopting MFS.</t>
  </si>
  <si>
    <t>Kunal Sharma, Sadia Shahnaz, Mohak Srivastava and Ayushi Misra</t>
  </si>
  <si>
    <t>Her Digital Gateway: How women in India access and use smartphones</t>
  </si>
  <si>
    <t>Our latest report, “Her Digital Gateway: How women in India access and use smartphones,” unpacks how women use smartphones—from communication to financial transactions—and what it takes to make DFS more accessible, intuitive, and relevant.</t>
  </si>
  <si>
    <t>Pramiti Lonkar, Disha Bhavnani, Kritika Shukla and Aarcha PB</t>
  </si>
  <si>
    <t>From Borrowers to Builders—Women’s Role in India’s Financial Growth Story</t>
  </si>
  <si>
    <t>This report provides insights into women as a diverse customer segment. It offers a comprehensive analysis of women’s participation in the retail credit market and explores key trends in credit uptake, loan preferences, regional variations, and self-monitoring.</t>
  </si>
  <si>
    <t>Breaking barriers: A study on female cash-in cash-out (CICO) agents and their potential to drive financial inclusion</t>
  </si>
  <si>
    <t>The study highlights the critical role of female cash-in cash-out (CICO) agents in financial inclusion, outlines key barriers they face, and offers strategies to support them across their business lifecycle.</t>
  </si>
  <si>
    <t>Mitali, Gayatri Pandey, Neha Mallick, Brenda Oyugi, Shweta Menon and Gregory Ilukwe</t>
  </si>
  <si>
    <t>Enabling an Open-Source AI Ecosystem as a Building Block for Public AI</t>
  </si>
  <si>
    <t>This policy brief urges the G7 to make open-source AI a core part of the global digital infrastructure. Governments can expand access to open data, fund sustainable AI projects, and invest in local talent to ensure AI development remains competitive and ethical. Read on to explore how smart policy can unlock AI for everyone.</t>
  </si>
  <si>
    <t>Anshul Pachouri</t>
  </si>
  <si>
    <t>Advancing climate adaptation planning</t>
  </si>
  <si>
    <t>People from India’s particularly vulnerable tribal groups have to fight an increasingly uphill battle to survive amid the growing threat of climate change, which endangers their livelihoods and health. MSC’s study reveals how extreme weather has overwhelmed traditional coping strategies and how community-led adaptation can emerge as an essential way for these people to achieve long-term resilience.</t>
  </si>
  <si>
    <t>Koumudee Thakur, Priyal Advani and Aarjan Dixit</t>
  </si>
  <si>
    <t>Toolkits on locally-led adaptation for communities and MSMEs</t>
  </si>
  <si>
    <t>MSC’s toolkits on locally-led adaptation for communities and MSMEs help assess climate risks, develop actionable plans, and are designed for use by diverse stakeholders engaged in climate adaptation.</t>
  </si>
  <si>
    <t>How can local bank branches in Bangladesh drive Bangla-QR’s adoption?</t>
  </si>
  <si>
    <t>Our research in Bangladesh reveals a critical gap: Local bank branch officials lack the necessary technology, skills, and insights to support digital payment processes. Learn more.</t>
  </si>
  <si>
    <t>Anik Muntasir Chowdhury and M.K.M. Wahid Uddin Robin</t>
  </si>
  <si>
    <t>From UPI to ULI (Unified lending interface): India’s next digital infrastructure imperative</t>
  </si>
  <si>
    <t>India’s MSMEs face a massive credit gap due to fragmented data systems, lengthy paperwork, and limited digital access. The proposed Unified Lending Interface (ULI) aims to bridge this gap by centralizing data, automating verification, and simplifying credit access—unlocking faster, inclusive financing and powering India’s next wave of economic growth.</t>
  </si>
  <si>
    <t>Anil Gupta, Disha Bhavnani and David Hulme</t>
  </si>
  <si>
    <t>Toward a trusted digital nation: A multicountry analysis on data protection in Africa and Asia</t>
  </si>
  <si>
    <t>“Towards a Trusted Digital Nation” by MicroSave Consulting offers a comparative analysis of data protection laws across Asia and Africa, identifying enforcement gaps and proposing reforms to foster secure, inclusive, and trust-driven digital ecosystems in emerging economies.</t>
  </si>
  <si>
    <t>Vineet Anand, Surbhi Sood and Shrabasti Dhar</t>
  </si>
  <si>
    <t>Smart payments for smarter business with governments</t>
  </si>
  <si>
    <t>“Raju contractor’s road to ruin… or maybe not?” is a lighthearted cartoon that sheds light on the real-life challenges small contractors struggle with when they access government funds. The story reveals the bottlenecks in public payment systems. Raju leads a bumpy journey, from delayed approvals, missing paperwork, and bureaucratic hurdles, to a breakthrough with smart payment solutions. The turning point arrives with digital payment solutions. Raju’s narrative charts an inspiring story of how digital tools can streamline fund transfers to improve transparency, enhance efficiency, and promote accountability within government payments.</t>
  </si>
  <si>
    <t>Before and after smart payments: A tale from Odisha</t>
  </si>
  <si>
    <t>This cartoon captures the everyday struggles of daily wage workers who construct community infrastructure under employment guarantee programs, yet face delayed wages and bureaucratic bottlenecks. Through the introduction of a smart payment solution, the story shows how digital tools can bring timely disbursements, transparency, and trust to empower communities and make public works truly work for the people.</t>
  </si>
  <si>
    <t>Building the resilience of BURO Bangladesh’s customers to the impacts of climate change</t>
  </si>
  <si>
    <t>MSC’s research with BURO Bangladesh explored climate change impacts on agri-allied customers in four vulnerable regions, their coping strategies, financial service usage, and product needs. We also provided recommendations for BURO and MFIs to enhance customer resilience.</t>
  </si>
  <si>
    <t>Shahrukh Ahmed Latif, Srilasya Nookala, Koumudee Thakur, Raiyana Tasneem Aarshee and Aminur Rahman</t>
  </si>
  <si>
    <t>Building trust through design: Eliminating dark patterns in digital financial services</t>
  </si>
  <si>
    <t>It highlights deceptive designs in digital finance that exploit vulnerable users. Why it matters: This exploitation undermines trust in digital financial services, and is a call to action for ethical, transparent practices to protect consumers and ensure true financial inclusion.</t>
  </si>
  <si>
    <t>Priyal Advani, Srinivas Balakrishnan and Surbhi Sood</t>
  </si>
  <si>
    <t>Assessment of market systems for MSME digitalization and device financing for youth women-inclusive MSMEs in Uganda</t>
  </si>
  <si>
    <t>This report explores digitalization and device financing for MSMEs led by youth and women in Uganda. It highlights barriers, opportunities, and actionable recommendations to enhance financial inclusion, economic resilience, and sustainable growth.</t>
  </si>
  <si>
    <t>Scoping study to support the Bangladesh Bank to scale digital transactions in Bangladesh</t>
  </si>
  <si>
    <t>The study finds that while Bangladesh has a strong DFS infrastructure, most transactions remain cash-based. Adoption differs by occupation, with traders and salaried workers leading. Barriers include high fees, low digital literacy, trust issues, and limited merchant acceptance.</t>
  </si>
  <si>
    <t>Md Farista Andalib, Anik Muntasir Chowdhury, Samveet Sahoo and Akhand Tiwari</t>
  </si>
  <si>
    <t>Microfinance for Climate Resilience- Voices from the Field</t>
  </si>
  <si>
    <t>25 million people in Bangladesh rely on land &amp; water for their livelihoods. Climate change makes survival harder every day, with unforeseen climate disasters. MSC partnered with BURO to understand how people cope and what need to build resilience.</t>
  </si>
  <si>
    <t>Bancassurance in Bangladesh: How we can harness the distribution potential to grow inclusive insurance</t>
  </si>
  <si>
    <t>Bancassurance in Bangladesh offers a transformative opportunity to expand insurance access through trusted banks. This note highlights regulatory enablers, inclusive products, and climate-smart solutions, while outlining MSC’s role in scaling an equitable, digital- ready ecosystem and resilient insurance access.</t>
  </si>
  <si>
    <t>Alvina Zafar and Vineet Sinha</t>
  </si>
  <si>
    <t>S.No</t>
  </si>
  <si>
    <t>Blog Title</t>
  </si>
  <si>
    <t>Outside Link</t>
  </si>
  <si>
    <t>Financial Inclusion Just Became More Inclusive…Maybe</t>
  </si>
  <si>
    <t>Direct Benefits—All Eyes on India</t>
  </si>
  <si>
    <t>Paint by Numbers: Profiles of Bank Agents in India</t>
  </si>
  <si>
    <t>Microinsurance—Is It Working Yet?</t>
  </si>
  <si>
    <t>Mobile Money: Rosy vs Real</t>
  </si>
  <si>
    <t>Basing product development on mental models and metaphors</t>
  </si>
  <si>
    <t>Ignacio Mas and Premasis Mukherjee</t>
  </si>
  <si>
    <t>Nothing Wrong Calling Financial Education “Product Marketing”</t>
  </si>
  <si>
    <t>Angela Wambugu and Akhand Tiwari</t>
  </si>
  <si>
    <t>Understanding Complex Human Financial Behaviour: Alternative Approaches</t>
  </si>
  <si>
    <t>Premasis Mukherjee and Ignacio Mas</t>
  </si>
  <si>
    <t>What If Six Billion People Had Smartphones?</t>
  </si>
  <si>
    <t>Robin</t>
  </si>
  <si>
    <t>Rethinking Microfinance, This Time with Rules</t>
  </si>
  <si>
    <t>MSC Team</t>
  </si>
  <si>
    <t>Why Is the Chicken Afraid to Cross the Road?</t>
  </si>
  <si>
    <t>The Aadhaar way</t>
  </si>
  <si>
    <t>Amir Hamza Syed</t>
  </si>
  <si>
    <t>http://southasia.oneworld.net/peoplespeak/the-aadhaar-way#.UcF4rOexWSq</t>
  </si>
  <si>
    <t>Naming Sub-Accounts to Trigger Intuition (and Fun) Around Customer Intentions</t>
  </si>
  <si>
    <t>Ignacio Mas</t>
  </si>
  <si>
    <t>The Need for Intuition Rather than Simplicity Around Account Features</t>
  </si>
  <si>
    <t>Research with a Roll of the Dice</t>
  </si>
  <si>
    <t>Akhilesh and Akhand</t>
  </si>
  <si>
    <t>Financial Services That Poor People Want</t>
  </si>
  <si>
    <t>Why Do (Some) MNOs Sprint and (Most) Banks Limp?</t>
  </si>
  <si>
    <t>How to Improve Small Business and Its Very Small Success Rate</t>
  </si>
  <si>
    <t xml:space="preserve">“Why Rob Agents? Because That’s Where the Money Is” </t>
  </si>
  <si>
    <t>Virtual Money is Virtually Ageless</t>
  </si>
  <si>
    <t>Great Business for Banks – So Why Are They Slow To Build Agency Banking?</t>
  </si>
  <si>
    <t>What about exploring situations?</t>
  </si>
  <si>
    <t>Akhand Tiwari</t>
  </si>
  <si>
    <t>Reducing the vulnerability of grass-roots people in Papua New Guinea: Delivering microinsurance in a particularly challenging environment</t>
  </si>
  <si>
    <t xml:space="preserve">Oliver Ullrich </t>
  </si>
  <si>
    <t>The Aadhaar story in East Godavari</t>
  </si>
  <si>
    <t>http://ibnlive.in.com/group-blog/the-india-blog/3588/the-aadhaar-story-in-east-godavari/64645.html</t>
  </si>
  <si>
    <t xml:space="preserve">Mobile Phones and Money: Less Technology at a Much Lower Cost
</t>
  </si>
  <si>
    <t>Mukesh Sadana</t>
  </si>
  <si>
    <t>Solving Indonesia’s Sanitation Woes</t>
  </si>
  <si>
    <t>TVS Ravi</t>
  </si>
  <si>
    <t>Harnessing the potential of Aadhaar via digitisation</t>
  </si>
  <si>
    <t>http://southasia.oneworld.net/peoplespeak/harnessing-the-potential-of-aadhar-via-digitisation</t>
  </si>
  <si>
    <t>Financial Inclusion: Success Is in the Details</t>
  </si>
  <si>
    <t>Swati Mehta</t>
  </si>
  <si>
    <t>Financial Education – Time for a Re-think?</t>
  </si>
  <si>
    <t>Graham A.N. Wright, Angela Wambugu, Julie Zollmann and Daryl Collins</t>
  </si>
  <si>
    <t>Can India Achieve Financial Inclusion Without the Mobile Network Operators?</t>
  </si>
  <si>
    <t>More Small Business Loans — and Why They Matter</t>
  </si>
  <si>
    <t>Financial Capability via Listening and Learning</t>
  </si>
  <si>
    <t>Akhand Tiwari, Robin</t>
  </si>
  <si>
    <t>Follow the Money Approach: Introducing a powerful strategy tool for your mobile money / banking initiatives (Part I)</t>
  </si>
  <si>
    <t>Krishna Thacker</t>
  </si>
  <si>
    <t>Why M-Wallets Won’t Work… Yet!</t>
  </si>
  <si>
    <t>Ritesh Dhawan</t>
  </si>
  <si>
    <t>Follow the Money Approach: Introducing a powerful strategy tool for your mobile money / banking initiatives (Part II)</t>
  </si>
  <si>
    <t>Responsible Digital Finance</t>
  </si>
  <si>
    <t>Veena Yamini A.</t>
  </si>
  <si>
    <t>A Government to Person (G2P) Payment Delivery Agent in India: At Heart and In Practice</t>
  </si>
  <si>
    <t>Beyond making payments: Managing payments</t>
  </si>
  <si>
    <t>Bill Payments —The Secret to Sustainability?</t>
  </si>
  <si>
    <t>AnnByrd Platt and Nitin Garg</t>
  </si>
  <si>
    <t>The Mor Committee Report – Will Payments Banks Be Revolutionary or Evolutionary?</t>
  </si>
  <si>
    <t>A Big Step Forward in India’s Financial Inclusion Deliberations</t>
  </si>
  <si>
    <t>Daniel Radcliffe and Rodger Voorhies</t>
  </si>
  <si>
    <t>(This guest post is originally published at IFMR Trust). http://www.ifmr.co.in/blog/2014/01/29/a-big-step-forward-in-indias-financial-inclusion-deliberations/</t>
  </si>
  <si>
    <t>The Mor Committee Report – The Demand Side Conundrum</t>
  </si>
  <si>
    <t>The Mor Committee — The role of Non Bank Financial Companies</t>
  </si>
  <si>
    <t>The Mor Committee – Giving Credit Where Credit Is Due (Part-II) Priority Sector Lending (PSL) and Credit Pricing</t>
  </si>
  <si>
    <t>The Mor Committee Has Delivered Its Report – What Will The Report Deliver? (Part-I)</t>
  </si>
  <si>
    <t>The Mor Committee Has Delivered Its Report – What Will The Report Deliver? (Part-II)</t>
  </si>
  <si>
    <t>Mor Committee Report – Is There a Take Away for Insurance Industry?</t>
  </si>
  <si>
    <t>Premasis Mukherjee</t>
  </si>
  <si>
    <t>The Ambitious Mor Committee Report – Challenging Indian Norms</t>
  </si>
  <si>
    <t>Mor Committee Report: Is Cash-out the Answer Everyone is Looking For?</t>
  </si>
  <si>
    <t>Pawan Bakhshi</t>
  </si>
  <si>
    <t>Introducing a Catalogue of Product Functionalities and Innovations in Mobile Money</t>
  </si>
  <si>
    <t>Mor Committee Report: Will DBT be the Way to Financial Inclusion?</t>
  </si>
  <si>
    <t>Lokesh Kumar</t>
  </si>
  <si>
    <t>District Readiness for G2P Payments: Ready or Not…Well, Still Mostly ‘Not’ Part – I</t>
  </si>
  <si>
    <t>Ritesh Rautela and Lokesh Kumar</t>
  </si>
  <si>
    <t>District Readiness for G2P Payments: Ready or Not…Well, Still Mostly ‘Not’ Part – II</t>
  </si>
  <si>
    <t>Why Is Financial Inclusion in India Not Improving? New Numbers, New Approaches</t>
  </si>
  <si>
    <t>Mobile Money - What lurks behind all the numbers?</t>
  </si>
  <si>
    <t>Nishant Kumar</t>
  </si>
  <si>
    <t>Why Mobile Wallets Might Work for ASHA – And Many Others</t>
  </si>
  <si>
    <t>Amit Maheshwari and Vartika Shukla</t>
  </si>
  <si>
    <t>Beware the OTC Trap</t>
  </si>
  <si>
    <t>Beware the OTC Trap: Are Stakeholders Satisfied?</t>
  </si>
  <si>
    <t>Beware the OTC trap: Is there a way out?</t>
  </si>
  <si>
    <t>Expanding Access to Finance for Small Businesses in India: A Critique of the Mor Committee’s Approach Part 1. Background and the Supply Gap</t>
  </si>
  <si>
    <t>Anup Singh, Abhay Pareek and Raunak Kapoor</t>
  </si>
  <si>
    <t>Expanding Access to Finance for Small Businesses in India: A Critique of the Mor Committee’s Approach Part 2. Why Are The Banks Not Financing Small Businesses?</t>
  </si>
  <si>
    <t>Government Subsidy in Microinsurance: A Necessary Trend?</t>
  </si>
  <si>
    <t>Sunil Bhat and Premasis Mukherjee</t>
  </si>
  <si>
    <t>Expanding Access to Finance for Small Businesses in India: A Critique of the Mor Committee’s Approach Part 3. Assessing Access to Finance for Small Businesses?</t>
  </si>
  <si>
    <t>Who Is The User In “User-Centred Design”?</t>
  </si>
  <si>
    <t>Whose Cash Is It Anyway? Several Agent Solutions to Cash Security</t>
  </si>
  <si>
    <t>Amit Maheshwari and Anurodh Giri</t>
  </si>
  <si>
    <t>Challenges to Agency Business – Evidence from Tanzania and Uganda (Part- I)</t>
  </si>
  <si>
    <t>Financial Inclusion and New Product Development — What Should Guide Us?</t>
  </si>
  <si>
    <t>Aadhaar based e-KYC Service – The much needed change catalyst for financial inclusion!</t>
  </si>
  <si>
    <t>Challenges to Agency Business – Evidence from Tanzania and Uganda (Part- II)</t>
  </si>
  <si>
    <t>NBFC-MFIs As Business Correspondents – Who Benefits? (Part-I)</t>
  </si>
  <si>
    <t>Abhishek Anand, Rajarshi Barua and Manoj Sharma</t>
  </si>
  <si>
    <t>NBFC-MFIs As Business Correspondents – Who Benefits? (Part-II)</t>
  </si>
  <si>
    <t>NBFC-MFIs As Business Correspondents – What Will It Take?</t>
  </si>
  <si>
    <t>Rajarshi Barua, Denny George, Abhishek Anand and Manoj Sharma</t>
  </si>
  <si>
    <t>Building and Sustaining Agent Networks – Evidence from Indonesia</t>
  </si>
  <si>
    <t>Ghiyazuddin A. Mohammad and Grace Retnowati</t>
  </si>
  <si>
    <t>Innovation Overkill: Why Product Innovation in Financial Inclusion isn’t Always the Right Move</t>
  </si>
  <si>
    <t>Several Times Bitten: Still Not Shy?</t>
  </si>
  <si>
    <t>Mobile financial services: Is there room for the small, the independent, the different, the nichy, the innovative?</t>
  </si>
  <si>
    <t xml:space="preserve">The OTC Trap – Impact on the Business Case for Uganda’s Mobile Network Operators </t>
  </si>
  <si>
    <t>Isaac Holly Ogwal</t>
  </si>
  <si>
    <t>Survival of the Fittest: The Evolution of Frauds in Uganda’s Mobile Money Market (Part-I)</t>
  </si>
  <si>
    <t>Survival of the Fittest: The Evolution of Frauds in Uganda’s Mobile Money Market (Part-II)</t>
  </si>
  <si>
    <t>Does the new inclusion scheme risk adding a Rs. 1,000 billion subsidy burden?</t>
  </si>
  <si>
    <t>Puneet Chopra</t>
  </si>
  <si>
    <t>treb</t>
  </si>
  <si>
    <t>Anand Raman</t>
  </si>
  <si>
    <t>What Is Driving Agent Churn In The Mature East African Markets?</t>
  </si>
  <si>
    <t>Customer Service – More Than Just Smiles</t>
  </si>
  <si>
    <t>Graham A.N. Wright, David Cracknell and Lisa Parrott</t>
  </si>
  <si>
    <t>How to Make Financial Education Better…Maybe</t>
  </si>
  <si>
    <t>Nishant Kumar, Nitish Narain and Akhand Tiwari</t>
  </si>
  <si>
    <t>Communication – The Achilles Heel of Direct Benefit Transfers – Part 1</t>
  </si>
  <si>
    <t>Lokesh Kr. Singh and Reema Arora</t>
  </si>
  <si>
    <t>Draft Branchless Banking Regulations in Indonesia – A Review</t>
  </si>
  <si>
    <t>Ghiyazuddin Mohammad, Grace Retnowati</t>
  </si>
  <si>
    <t>Communication – The Achilles Heel of Direct Benefit Transfers – Part 2</t>
  </si>
  <si>
    <t>Mobile Money and Microfinance: A Match Made in Heaven or Marriage Gone Awry?</t>
  </si>
  <si>
    <t>Lokesh Kr. Singh, Nishant Kumar</t>
  </si>
  <si>
    <t>Financial Inclusion Histories</t>
  </si>
  <si>
    <t>Disruption is Simmering in Kenya</t>
  </si>
  <si>
    <t xml:space="preserve">Mohit Saini, Ritesh Dhawan </t>
  </si>
  <si>
    <t>Market Readiness for Mobile Money Interoperability</t>
  </si>
  <si>
    <t>Puneet Chopra, Sonum Puri</t>
  </si>
  <si>
    <t>How Many Accounts Does A Man Have To Open To Be Financially Included?</t>
  </si>
  <si>
    <t>Sakshi Chadha</t>
  </si>
  <si>
    <t>Keeping the Channel Happy for Quick Scale-up: A Case from the Mumbai Remittance Market</t>
  </si>
  <si>
    <t>Ritesh Dhawan, Sakshi Chadha</t>
  </si>
  <si>
    <t>Lessons from Informal Financial Systems: Indonesian Perspective</t>
  </si>
  <si>
    <t>Ghiyazuddin Mohammad and Rahmi Yunaningsih</t>
  </si>
  <si>
    <t>Over The Counter Transactions – Liberation Or A Trap? – Part I</t>
  </si>
  <si>
    <t>Over The Counter Transactions – Liberation Or A Trap? Part II</t>
  </si>
  <si>
    <t>Over The Counter Transactions – Liberation Or A Trap? Part III</t>
  </si>
  <si>
    <t>So Many Steps Forward … And Now One Big Step Back …</t>
  </si>
  <si>
    <t>Puneet Chopra, Lokesh Kumar and Graham Wright</t>
  </si>
  <si>
    <t>The “I Don’t Have Enough Float” Quandary!</t>
  </si>
  <si>
    <t>Jacqueline Jumah</t>
  </si>
  <si>
    <t>Top blogs 2014</t>
  </si>
  <si>
    <t>Agriculture Finance Isnt Risky</t>
  </si>
  <si>
    <t xml:space="preserve">Justus Njeru </t>
  </si>
  <si>
    <t>“Clients Should Be At The Centre Of Your Business” – So What’s New?</t>
  </si>
  <si>
    <t>Bending the Rules for Better Customer Service is probably a Good Thing</t>
  </si>
  <si>
    <t>Doreen Ahimbisibwe</t>
  </si>
  <si>
    <t>Should Microfinance Go Digital?</t>
  </si>
  <si>
    <t>Nitish Narain and Sonal Agrawal</t>
  </si>
  <si>
    <t>Two More Revolutions Underway in Kenya</t>
  </si>
  <si>
    <t> Graham Wright</t>
  </si>
  <si>
    <t xml:space="preserve">Can “Behavioural Science” Bell Scheme Design Cat? 
Insights from Exploratory Research on the Public Distribution System in India
</t>
  </si>
  <si>
    <t>Lokesh Kumar and Ankush Khanna</t>
  </si>
  <si>
    <t>What’s Undermining India’s Financial Inclusion Progress?</t>
  </si>
  <si>
    <t>Pawan Bakhshi, Manoj Sharma and Graham A.N. Wright</t>
  </si>
  <si>
    <t>Over the Counter (OTC) in Pakistan: Why It Works</t>
  </si>
  <si>
    <t>MSC and Muhammad Haroon</t>
  </si>
  <si>
    <t>Over the Counter (OTC) in Pakistan: The Challenges and the Way Forward</t>
  </si>
  <si>
    <t>Can Self-Service Channels Be The Next Frontier Of Financial Inclusion?</t>
  </si>
  <si>
    <t>Puneet Chopra, Raunak Kapoor and Richa Valechha</t>
  </si>
  <si>
    <t>In Our Digital Financial Service We Trust?</t>
  </si>
  <si>
    <t>Solving Customer Service Issues in Digital Finance – Can Do, Must Do</t>
  </si>
  <si>
    <t>Thoughts on DFS in “Europe Minus Infrastructure” – DRC!</t>
  </si>
  <si>
    <t>Hannah Siedek</t>
  </si>
  <si>
    <t>The Race Begins: Payment Bank Licenses</t>
  </si>
  <si>
    <t>Ritesh Dhawan and Anil Gupta</t>
  </si>
  <si>
    <t>Cooperation or Competition</t>
  </si>
  <si>
    <t>Ritesh Dhawan, Vartika Shukla and Anil Gupta</t>
  </si>
  <si>
    <t>Designing an Effective User Interface for USSD: Part1</t>
  </si>
  <si>
    <t> Mohit Saini and Aakanksha Thakur</t>
  </si>
  <si>
    <t>Designing an Effective User Interface for USSD: Part2</t>
  </si>
  <si>
    <t>Small Finance Banks – Are You Ready? The Opportunities and Challenges</t>
  </si>
  <si>
    <t>Nitish Narain, Raj Kumar and Nitin Malik</t>
  </si>
  <si>
    <t>Digital Financial Inclusion In India – A Long Road To Take-Off?</t>
  </si>
  <si>
    <t>Graham Wright</t>
  </si>
  <si>
    <t>Reducing Friction To Succeed</t>
  </si>
  <si>
    <t>Training, Monitoring &amp; Support – Necessary Or An Opportunity To Cut Costs?</t>
  </si>
  <si>
    <t>Are the $2 Billion Annual Savings Arising from PAHAL Real?</t>
  </si>
  <si>
    <t>Lokesh Kumar, Mukesh Sadana and Manoj Sharma</t>
  </si>
  <si>
    <t>Making Digital Money More Relevant, More Often – Part 1</t>
  </si>
  <si>
    <t> Ignacio Mas and Vartika Shukla</t>
  </si>
  <si>
    <t>Making Digital Financial Services Relevant – Part 2</t>
  </si>
  <si>
    <t> Denny George and Ignacio Mas</t>
  </si>
  <si>
    <t>Making Digital Financial Services Relevant – Part 3</t>
  </si>
  <si>
    <t>Anil Gupta, Ignacio Mas and Anupam Varghese</t>
  </si>
  <si>
    <t>Embracing A Market-led Approach To Developing Product Concepts</t>
  </si>
  <si>
    <t>Graham Wright, Akhand Tiwari and Bhavana Srivastava</t>
  </si>
  <si>
    <t>Re-thinking MFI Operations using Mobile Technology</t>
  </si>
  <si>
    <t>Jitendra Balani and TVS Ravi</t>
  </si>
  <si>
    <t>Role of Bank Mitrs in Direct Benefit Transfer Ecosystem: Are Banks and Government Ignoring Their Brand Ambassadors?</t>
  </si>
  <si>
    <t>Arshi Aadil, Lokesh Kumar and Mukesh Sadana</t>
  </si>
  <si>
    <t>Top Blogs in Financial Inclusion – Pick your favourite</t>
  </si>
  <si>
    <t>Our Top Picks in 2015</t>
  </si>
  <si>
    <t>The Ebb and Flow of Customer-Centricity in Financial Inclusion Part 1 – Why Being Customer-Centric is a Supply Side Strategy</t>
  </si>
  <si>
    <t>Graham Wright and Evelyn Stark</t>
  </si>
  <si>
    <t>The Ebb and Flow of Customer-Centricity in Financial Inclusion Part 2 – Beyond the Basics</t>
  </si>
  <si>
    <t>The Ebb and Flow of Customer-Centricity in Financial Inclusion Part 3 – What Happened and Where Are We Today?</t>
  </si>
  <si>
    <t>Time for Action! Customer Service, Protection and Trust in Indian Digital Financial Services</t>
  </si>
  <si>
    <t>Soumya Harsh Pandey and Graham Wright</t>
  </si>
  <si>
    <t>Over the Counter (OTC) Money Transfer in India: The Remittance Silver Bullet for Migrants</t>
  </si>
  <si>
    <t>Mohit Saini and Prabir Barooah</t>
  </si>
  <si>
    <t>Over the Counter (OTC) Money Transfer in India: Mapping the Customer Experience (CX)</t>
  </si>
  <si>
    <t>Real and Perceived Risk in Indian Digital Financial Services</t>
  </si>
  <si>
    <t>Customer Protection in Indian Digital Financial Services: Part 1: Recourse</t>
  </si>
  <si>
    <t>Customer Protection in Indian Digital Financial Services: Part 2: Transparency and Privacy</t>
  </si>
  <si>
    <t>Payment Systems in India and Current Status: A Perspective</t>
  </si>
  <si>
    <t>Graham Wright and Anil Gupta</t>
  </si>
  <si>
    <t>e-KYC and the India Stack – A Transformative Blueprint for Emerging Markets</t>
  </si>
  <si>
    <t>Puneet Chopra, Paresh Rajde, Vivek Gupta, Priyank Mishra and Akshat Pathak</t>
  </si>
  <si>
    <t>Understanding Gender Dynamics in Agent Banking</t>
  </si>
  <si>
    <t>Ritesh Dhawan, Vikram Sharma, Nancy Kiarie and Nimesh Soni</t>
  </si>
  <si>
    <t>Predictions for Regulators of Digital Financial Services</t>
  </si>
  <si>
    <t>Predictions for Regulators of Digital Financial Services (microsave.net)</t>
  </si>
  <si>
    <t>Aakanksha Thakur, Samveet Sahoo, Prabir Barooah and Grace Njoroge</t>
  </si>
  <si>
    <t>Where Are Women Agents in Indian DFS?</t>
  </si>
  <si>
    <t>Dorcas Muthoni, Kritika Shukla, Mohit Saini, Piyush Singh and Priya Garg</t>
  </si>
  <si>
    <t>Delivering Quality in Financial Services – Redefining Customer Service</t>
  </si>
  <si>
    <t>Guiding Financial Institution Strategy: Working on Small Data</t>
  </si>
  <si>
    <t>Democratising Financial Services</t>
  </si>
  <si>
    <t>Puneet Chopra, Paresh Rajde, Partha Ghosh, Vivek Anand and Samveet Sahoo</t>
  </si>
  <si>
    <t>PMJDY: Milestones Reached, Yet Miles to Go – Customer Side Story Part 1</t>
  </si>
  <si>
    <t>Sakshi  Chadha and anurodh Giri</t>
  </si>
  <si>
    <t>PMJDY: Milestones Reached, Yet Miles To Go – Customer Side Story Part 2</t>
  </si>
  <si>
    <t>PMJDY Bank Mitr Assessment: The Supply-Side Story</t>
  </si>
  <si>
    <t>Customer Vulnerability, Trust and Risk in Indian Digital Financial Services</t>
  </si>
  <si>
    <t>Financial Capability and Indian Digital Financial Services</t>
  </si>
  <si>
    <t>Burgeoning ‘Typhoons’ in Digital Financial Services</t>
  </si>
  <si>
    <t>India Post – Initiatives to Facilitate G2P Payments</t>
  </si>
  <si>
    <t>Ritesh Rautela</t>
  </si>
  <si>
    <t>Low Preference for Cash Transfer in TPDS – What Affects Beneficiary Behaviour?</t>
  </si>
  <si>
    <t>Arshi Aadil and Ritesh Rautela</t>
  </si>
  <si>
    <t>JAM – Using (Jan Dhan) Bank Accounts, Aadhaar and Mobiles to create new products and services, and new ways of doing things</t>
  </si>
  <si>
    <t> Rajesh Aggarwal</t>
  </si>
  <si>
    <t>Offline Payment Acceptance: A Puzzle and an Opportunity</t>
  </si>
  <si>
    <t>Anil Gupta and Manoj Sharma</t>
  </si>
  <si>
    <t>Open Application Programming Interfaces (API): Purpose and Possibilities</t>
  </si>
  <si>
    <t> Abhinav Sinha, Piyush Singh, Priya Garg and Anil Gupta</t>
  </si>
  <si>
    <t>Can Payments Banks Survive?</t>
  </si>
  <si>
    <t>Leveraging Fintech to Achieve Financial Inclusion in Indonesia</t>
  </si>
  <si>
    <t>Ghiyazuddin Mohammad and John Owens</t>
  </si>
  <si>
    <t>Will Mobile Network Operators Make It As Payments Banks?</t>
  </si>
  <si>
    <t>Top Blogs from 2016</t>
  </si>
  <si>
    <t>Key New Year Resolutions for the Success of Digital Financial Services</t>
  </si>
  <si>
    <t>Learning from (and about) India´s Emerging Digital Money Grid</t>
  </si>
  <si>
    <t>Do Financial Service Providers Really Understand Savings Group Members?</t>
  </si>
  <si>
    <t>George Muruka and Ian Robinson</t>
  </si>
  <si>
    <t>Designing User-Friendly USSD Interface for Digital Financial Services</t>
  </si>
  <si>
    <t>Mohit Saini</t>
  </si>
  <si>
    <t>Demand and Supply Side Challenges and Potential Opportunities for Agency Banking in Uganda</t>
  </si>
  <si>
    <t>Samson Odele and Suzanne Okao</t>
  </si>
  <si>
    <t>Lessons from Orality for Digital Financial Services Development</t>
  </si>
  <si>
    <t>Brett Hudson Matthews, Akhand Tiwari and Vivek Anand</t>
  </si>
  <si>
    <t>Learnings from Cash Economy for DFS Providers</t>
  </si>
  <si>
    <t>Brett Hudson Matthews and Richa</t>
  </si>
  <si>
    <t>The Four Zones: A Missing Chapter in the Financial Inclusion Guidebook</t>
  </si>
  <si>
    <t>Akhand Tiwari and Saborni Poddar</t>
  </si>
  <si>
    <t>Can instant messenger disrupt the digital payments market in India?</t>
  </si>
  <si>
    <t>Anil Kumar Gupta, Mohit Saini and Prabir</t>
  </si>
  <si>
    <t>How Smart are Smartphone Lending Apps in Kenya?</t>
  </si>
  <si>
    <t>Mercy and Vera Bersudskaya</t>
  </si>
  <si>
    <t>Redefining Retail Banking – Agency and Beyond</t>
  </si>
  <si>
    <t>Addressing the Soil Health Crisis in India</t>
  </si>
  <si>
    <t>Akhand and Abhishek Gupta</t>
  </si>
  <si>
    <t>Digital Credit – Have We Not Been Here Before With Microfinance?</t>
  </si>
  <si>
    <t>Setting Digital Credit Right – Is it Time For a Major Re-think?</t>
  </si>
  <si>
    <t>22/08/2017</t>
  </si>
  <si>
    <t>Hayden Simmons</t>
  </si>
  <si>
    <t>How Can Providers Make Digital Credit More Profitable?</t>
  </si>
  <si>
    <t>Give us Some Credit! Meet the Digital Borrowers in Kenya</t>
  </si>
  <si>
    <t>Zeituna Mustafa, Mercy Wachira and William Nanjero</t>
  </si>
  <si>
    <t>Three Areas DFS Providers Prioritise to Enhance Agent Networks</t>
  </si>
  <si>
    <t>28/08/2017</t>
  </si>
  <si>
    <t>Nancy Kiarie and Vera Bersudskaya</t>
  </si>
  <si>
    <t>More Than Hygiene – Improving Agent Network Performance to Maximise Profitability</t>
  </si>
  <si>
    <t>30/08/2017</t>
  </si>
  <si>
    <t>Graham Wright and Vera Bersudskaya</t>
  </si>
  <si>
    <t>Liquidity – Solving Agents’ Perennial Problem</t>
  </si>
  <si>
    <t>Nancy Kiarie and Graham Wright</t>
  </si>
  <si>
    <t>A Strategic Approach for Next-Generation DFS Agent Networks</t>
  </si>
  <si>
    <t> William Nanjero, Jacqueline Jumah and Isaac Ondieki</t>
  </si>
  <si>
    <t>Interoperability – A Regulatory Perspective</t>
  </si>
  <si>
    <t> David Cracknell and Venkata N. Atluri</t>
  </si>
  <si>
    <t>Progress and Challenges with KYC and Digital ID</t>
  </si>
  <si>
    <t>Venkata N. Atluri and David Cracknell</t>
  </si>
  <si>
    <t>Mobile Banking Stumbles on Challenges in the Ugandan Market</t>
  </si>
  <si>
    <t>Why Most Agents Networks Will Fail</t>
  </si>
  <si>
    <t>Mike Mcaffery</t>
  </si>
  <si>
    <t>Have the Portfolio Diversification Strategies of Kenyan Microfinance Banks Failed?</t>
  </si>
  <si>
    <t>13/9/2017</t>
  </si>
  <si>
    <t>Joyce Murithi and Wanjiku Kiarie</t>
  </si>
  <si>
    <t>Direct Benefit Transfer (DBT) in Fertiliser – Towards an Efficient Fertiliser Distribution System</t>
  </si>
  <si>
    <t>Foresight in a FinTech Forest – Financial Technology Drives a Digital Banking Response</t>
  </si>
  <si>
    <t>Can Fintech Really Deliver On Its Promise For Financial Inclusion?</t>
  </si>
  <si>
    <t>Smart Electronic Ticketing for Public Transport</t>
  </si>
  <si>
    <t>Shailendra Prasad, Puneet Chopra, Pushkar Raj, Amit Kumar, Praneel Priteshand Krishnan Narasimhan</t>
  </si>
  <si>
    <t>A First Look at Indonesia’s Emerging Agent Network</t>
  </si>
  <si>
    <t>Raunak Kapoor and Vera Bersudskaya</t>
  </si>
  <si>
    <t>The Clear Blue Water on the Other Side of the Digital Divide</t>
  </si>
  <si>
    <t>http://blog.microsave.net/state-of-play-insights-on-the-evolution-of-pakistans-mobile-money-agent-network/</t>
  </si>
  <si>
    <t>Vera Bersudskaya and Sidra Butt Mughal</t>
  </si>
  <si>
    <t>The Unrealised Potential of Mobile Wallets in Pakistan</t>
  </si>
  <si>
    <t>Imran Khan and Sidra Butt Mughal</t>
  </si>
  <si>
    <t>Chartbuster Fintech Blogs from our Library – 2017</t>
  </si>
  <si>
    <t xml:space="preserve">MSC </t>
  </si>
  <si>
    <t>Is India Ready to Phase-out Subsidised Kerosene?</t>
  </si>
  <si>
    <t>Ritesh Rautela,Vijay Ravi</t>
  </si>
  <si>
    <t>Third-Party Agent Network Managers: The Missing Element in Indonesia’s DFS Sector</t>
  </si>
  <si>
    <t>Raunak Kapoor and TVS Ravi</t>
  </si>
  <si>
    <t>DFS Customer Development Opportunities in Nigeria</t>
  </si>
  <si>
    <t>Jacqueline Jumah and Irene Wagaki</t>
  </si>
  <si>
    <t>Myths Busted, New Evidence Generated: ANA India Wave II Study has a Lot to Tell – Stay Tuned</t>
  </si>
  <si>
    <t>Vivek Khanna and Bhavana Srivastava</t>
  </si>
  <si>
    <t>Catalysing Digital Financial Services Through School Fees Payments</t>
  </si>
  <si>
    <t> Isaac Holly, Krishnan Narasimhan, Vivek Gupta, Priyank Mishra, Amit Joshi and Puneet Chopra</t>
  </si>
  <si>
    <t>Crafting a Visual Identity for MI4ID</t>
  </si>
  <si>
    <t>Abhishek Gupta, Rahul Ganguly</t>
  </si>
  <si>
    <t>Triple Burden of Malnutrition in India – Are We Doing Enough?</t>
  </si>
  <si>
    <t>Puneet Khanduja, Aishwarya Singh,Mitul Thapliyal</t>
  </si>
  <si>
    <t>Indian DFS landscape is changing: Insights from State of the Agent Network India, 2017 (ANA) Wave II Research</t>
  </si>
  <si>
    <t>4/31/2018</t>
  </si>
  <si>
    <t>Aakash Mehrotra, Morchan Karthick and Vivek Khanna</t>
  </si>
  <si>
    <t>India Needs More Women Business Correspondent Agents</t>
  </si>
  <si>
    <t>Rahul Chatterjee, Mimansa Khanna and Bhavana Srivastava</t>
  </si>
  <si>
    <t>The Agent Profitability Conundrum in India – Time for Differentiated Agents?</t>
  </si>
  <si>
    <t>Morchan Karthick, Manoj Sharma and Graham Wright</t>
  </si>
  <si>
    <t>The Potential for Technology-backed Remittance Solutions in Malaysia</t>
  </si>
  <si>
    <t>Akshat Pathak, Priya Garg and Shreya Gupta</t>
  </si>
  <si>
    <t>Lessons from the Digitisation of Government to Person (G2P) Programmes in India</t>
  </si>
  <si>
    <t>Anurodh Giri, Arshi Aadil, Mitul Thapliyal and Ritesh Rautela</t>
  </si>
  <si>
    <t>Indonesia’s experiment with digitising food subsidy payments: The story so far</t>
  </si>
  <si>
    <t>Astri Sri Sulastri, Alfa Gratia Pelupessy and TVS Ravi</t>
  </si>
  <si>
    <t>The white spaces of the digital divide: 3G+ haves and have-nots</t>
  </si>
  <si>
    <t>Vivek Gupta, Anil Gupta, Mitul Thapliyal and Graham Wright</t>
  </si>
  <si>
    <t>Mobile internet access – the next frontier for ‘Tech’</t>
  </si>
  <si>
    <t>Manoj Sharma and Graham Wright</t>
  </si>
  <si>
    <t>Fintechs for LMI segments – What’s the intricate puzzle?</t>
  </si>
  <si>
    <t>Mohit and Tanvi</t>
  </si>
  <si>
    <t>Digital consumer credit: nano loans, macro problems</t>
  </si>
  <si>
    <t>Graham Wright and Martin Holtmann</t>
  </si>
  <si>
    <t>Fintechs for LMI segments – Demystifying myths and delving into realities</t>
  </si>
  <si>
    <t>Mohit and Meenal</t>
  </si>
  <si>
    <t>Fintechs for LMI segments – Tapping the untapped</t>
  </si>
  <si>
    <t>Consumer Protection in the Digital Age</t>
  </si>
  <si>
    <t>Graham Wright, Nitish Narain and Manoj Nayak</t>
  </si>
  <si>
    <t xml:space="preserve">
UNHCR Cash-Based Intervention in Meheba refugee settlement in Zambia: The Journey to Digitization</t>
  </si>
  <si>
    <t>Ali Akram, Veena Krishnamoorthy</t>
  </si>
  <si>
    <t>India’s enabling triangle for financial inclusion</t>
  </si>
  <si>
    <t>Graham Wright and Manoj Sharma</t>
  </si>
  <si>
    <t>Aadhaar verdict – SC strikes the right balance between delivery of benefits and privacy</t>
  </si>
  <si>
    <t>Mitul Thapliyal</t>
  </si>
  <si>
    <t>RuPay cards – A long road ahead</t>
  </si>
  <si>
    <t>Aishwarya Singh, Mitul Thapliyal and Nishant Saindane</t>
  </si>
  <si>
    <t>Winter is coming: Key lessons on digital transformation for financial institutions</t>
  </si>
  <si>
    <t>Anup Singh, Christine Gachui and Zeituna Mustafa</t>
  </si>
  <si>
    <t>Blankets and wine for financial inclusion – Beyond digital access</t>
  </si>
  <si>
    <t>Edward Obiko and Peter Charagu</t>
  </si>
  <si>
    <t>Winter is coming: Managing the digital onslaught</t>
  </si>
  <si>
    <t>Winter is coming: Digital disruption and its impact on the financial services industry</t>
  </si>
  <si>
    <t>Why do so Few Fintechs Focus on the Mass Market?</t>
  </si>
  <si>
    <t>Mohit Saini, Charvi Gandotra and Graham Wright</t>
  </si>
  <si>
    <t>WhatsApp with Agent Monitoring and Support?</t>
  </si>
  <si>
    <t>Edward Obiko and Dorcas Muthoni</t>
  </si>
  <si>
    <t>UNHCR Cash-Based Intervention in Meheba refugee settlement in Zambia: The Journey to Digitization</t>
  </si>
  <si>
    <t>Venkat Attaluri, Ali Akram and Veena Krishnamoorthy</t>
  </si>
  <si>
    <t>The Digital Transformation: Four Opportunities and Three Threats for Traditional Financial Institutions</t>
  </si>
  <si>
    <t>A journey, two decades in the making</t>
  </si>
  <si>
    <t>Akhand Tiwari, Parul and Rahul Ganguly</t>
  </si>
  <si>
    <t>“Cookie-cutter” solutions for merchants will not work</t>
  </si>
  <si>
    <t>Sunil Bhat, Amit Joshi, Priya Garg, Kritika Shukla and Shreya Gupta</t>
  </si>
  <si>
    <t>Go-getters and receptive reticents—Merchants who have the instinct, but need support</t>
  </si>
  <si>
    <t>High-Hanging Fruit and Easy Catch—Merchants who need additional “hooks” and hand-holding</t>
  </si>
  <si>
    <t>Priya Garg, Sunil Bhat, Amit Joshi, Kritika Shukla and Shreya Gupta</t>
  </si>
  <si>
    <t>The banking sector in Kenya after The Banking (Amendment) Act 2016: A review of the impact of interest capping on access to finance</t>
  </si>
  <si>
    <t>Thomas Bariti</t>
  </si>
  <si>
    <t>Financial Inclusion of low income earners- A Fintech success story</t>
  </si>
  <si>
    <t>Nadine Zoro, Melissa Rousette</t>
  </si>
  <si>
    <t>Finlok: Save together digitally</t>
  </si>
  <si>
    <t>Shweta Menon, Prabir Barooah, Anil Guptaand Anshul Saxena</t>
  </si>
  <si>
    <t>EasyPlan: Simple and digital savings for LMIs</t>
  </si>
  <si>
    <t>Abhishek Gupta, Anil Gupta and Anshul Saxena</t>
  </si>
  <si>
    <t>GramCover: Accessible &amp; affordable insurance</t>
  </si>
  <si>
    <t>Shweta Menon, Prabir Barooah and Anil Gupta</t>
  </si>
  <si>
    <t>SureClaim: Assurance of insurance claims</t>
  </si>
  <si>
    <t>Mohit Saini, Anil Gupta and Anshul Saxena</t>
  </si>
  <si>
    <t>Navana Tech: Mobile tech for low-literates</t>
  </si>
  <si>
    <t>Tanvi Maniktala, Prabir Barooah and Anil Gupta</t>
  </si>
  <si>
    <t>munshiG: Digital assistant for grocery stores</t>
  </si>
  <si>
    <t>Disha Bhavnani, Manoj Nayak, Anil Gupta and Anshul Saxena</t>
  </si>
  <si>
    <t>Kaarva: A micro salary advance for a micro expense</t>
  </si>
  <si>
    <t>7/15/2019</t>
  </si>
  <si>
    <t>Anshul Saxena, Anil Gupta, Sunil Bhat and Meenal Malik</t>
  </si>
  <si>
    <t>Bridge2Capital: Instant supplier credit in three clicks</t>
  </si>
  <si>
    <t>7/16/2019</t>
  </si>
  <si>
    <t>Maansi Sharda, Anil Gupta and Anshul Saxena</t>
  </si>
  <si>
    <t>Wonderlend Hubs (WLH): Alternate route to credit history</t>
  </si>
  <si>
    <t>7/17/2019</t>
  </si>
  <si>
    <t>Disha Bhavnani, Anil Gupta and Anshul Saxena</t>
  </si>
  <si>
    <t>Jai Kisan: Farmer’s gateway to quality financial services</t>
  </si>
  <si>
    <t>7/18/2019</t>
  </si>
  <si>
    <t>Sharad Bangari, Anil Gupta and Anshul Saxena</t>
  </si>
  <si>
    <t>Boot camp experiences for start-ups: Cheaper by the dozen</t>
  </si>
  <si>
    <t>7/19/2019</t>
  </si>
  <si>
    <t>Sunil Bhat, Anil Gupta, Sandeep Koujalgi and Priyanka Chopra</t>
  </si>
  <si>
    <t>Why does research matter in human-centered design</t>
  </si>
  <si>
    <t>10/18/2019</t>
  </si>
  <si>
    <t>Akhand Tiwari, Graham A.N Wright and Mimansa Khanna</t>
  </si>
  <si>
    <t>Is there room for optimism in the Kenyan digital credit sector?</t>
  </si>
  <si>
    <t>09-19-2019</t>
  </si>
  <si>
    <t>Olivia Obiero and Wanjiku Kiarie</t>
  </si>
  <si>
    <t>Where are the women in the digital credit bandwagon? Lessons from Kenya</t>
  </si>
  <si>
    <t>09-23-2019</t>
  </si>
  <si>
    <t>Rahul Chatterjee, Karthick Mochan and Anup Singh</t>
  </si>
  <si>
    <t>Resolving challenges for digital credit with segment-specific vulnerabilities</t>
  </si>
  <si>
    <t>Wanjiku Kiarie and Olivia Obiero</t>
  </si>
  <si>
    <t>Deepening financial inclusion through cash transfers: The case of PKH in Indonesia</t>
  </si>
  <si>
    <t xml:space="preserve"> Astri Sri Sulastri and TVS Ravi Kumar</t>
  </si>
  <si>
    <t>The Public Distribution System and Food Fortification: A missed opportunity?</t>
  </si>
  <si>
    <t>Mitul Thapliyal, Abhishek Jain and Puneet Khanduja</t>
  </si>
  <si>
    <t>What it takes to feed two-thirds of India’s population</t>
  </si>
  <si>
    <t>Anurodh Giri and Sneha Sampath</t>
  </si>
  <si>
    <t>When inclusion is not inclusive: What needs to change to achieve meaningful financial Inclusion for women</t>
  </si>
  <si>
    <t>Bhavana Srivastava, Akhand Tiwari, Rahul Chatterjee and Abhishek Gupta</t>
  </si>
  <si>
    <t>Full, yet undernourished? How India can move from food security to nutrition security</t>
  </si>
  <si>
    <t xml:space="preserve"> Mitul Thapliyal, Puneet Khanduja and Neha Parakh</t>
  </si>
  <si>
    <t>An apple a day may not keep the doctor away—the importance of dietary diversity</t>
  </si>
  <si>
    <t>Nutrition literacy: Charting a new path forward</t>
  </si>
  <si>
    <t>Trust Busters! A dozen reasons why your potential customers do not trust your agents (particularly in rural areas)</t>
  </si>
  <si>
    <t>Graham Wright, Nitish Narain and Raunak Kapoor</t>
  </si>
  <si>
    <t>Akhand Tiwari and Abhishek Gupta</t>
  </si>
  <si>
    <t>Same problems, same inequalities: Women in the digital gig economy</t>
  </si>
  <si>
    <t>Nancy Kiarie</t>
  </si>
  <si>
    <t>Survival tips for start-ups—taking a leaf out of Bear Grylls’ book</t>
  </si>
  <si>
    <t>Sunil Bhat</t>
  </si>
  <si>
    <t>The economies have been hit already—we now need palliatives and ultimately cures</t>
  </si>
  <si>
    <t> Akhand Tiwari, Doreen Ahimbisibwe, Agnes Salyanty, Manoj Pandey, Rahul Chatterjee and Rahmatika Febriant</t>
  </si>
  <si>
    <t>CICO Agents: The under-valued “first responders”</t>
  </si>
  <si>
    <t> Nitish Narain, Abhishek Anand, Surbhi Sood and Shobhit Mishra</t>
  </si>
  <si>
    <t>Micro and small enterprises: Will the pandemic put an end to their business?</t>
  </si>
  <si>
    <t>Nitish Narain, Abhishek Anand, Surbhi Sood and Shobhit Mishra</t>
  </si>
  <si>
    <t>Food security: How are agriculture and the corner shops faring amid India’s lockdown?</t>
  </si>
  <si>
    <t>Akhilesh Singh, Manoj sharma</t>
  </si>
  <si>
    <t>The role of DFS agents during the Covid-19 crisis</t>
  </si>
  <si>
    <t>MSC, Caribou Data</t>
  </si>
  <si>
    <t>How will the COVID-19 pandemic affect the Indian fintech startup ecosystem: Four predictions and one suggestion</t>
  </si>
  <si>
    <t>Anshul Saxena</t>
  </si>
  <si>
    <t>MFI employee training comic on Coronavirus</t>
  </si>
  <si>
    <t> Ravi Kant, Puneet Khanduja, Zeeshan Ali and Shantam Mondal</t>
  </si>
  <si>
    <t>MFI client awareness comic on Coronavirus</t>
  </si>
  <si>
    <t>Innovations and coping strategies for food security at the time of COVID-19</t>
  </si>
  <si>
    <t> Puneet Chopra, TVS Ravi Kumar and Rajendra Kumar</t>
  </si>
  <si>
    <t>Is it the right time to push for wallet interoperability in Bangladesh?</t>
  </si>
  <si>
    <t>Akhand Tiwari and Jakirul Islam</t>
  </si>
  <si>
    <t>GUVI: Bridging the language divide in learning technical skills</t>
  </si>
  <si>
    <t>Maansi Sharda, Karishma Pradhan, Anshul Saxena and Anil Gupta</t>
  </si>
  <si>
    <t>An insight into the case fatality rate and its association with preventive measures taken by government in response to Covid-19</t>
  </si>
  <si>
    <t>Puneet Khanduja and Venkat Goli</t>
  </si>
  <si>
    <t>How India is securing its G2P beneficiaries from COVID-19 – Lessons for other countries to create a G2P delivery platform</t>
  </si>
  <si>
    <t>Mitul Thapliyal and Venkat Goli</t>
  </si>
  <si>
    <t>Floods and drought in 2019, a locust invasion in 2020, and now COVID-19: How do these incidents, particularly COVID-19 affect the food supply chain in the Horn of Africa?</t>
  </si>
  <si>
    <t>Responses to the financial impacts of COVID-19 through social cash transfers and digital payment infrastructure</t>
  </si>
  <si>
    <t>Caroline Pulver</t>
  </si>
  <si>
    <t>Helping MSMEs get back on their feet – Insights from MSMEs in the Philippines that have overcome disasters</t>
  </si>
  <si>
    <t>Ishita Sharma and Manoj Pandey</t>
  </si>
  <si>
    <t>Formal financial services, informal workers: How can financial services work for the gig economy?</t>
  </si>
  <si>
    <t>Peter Charagu and Edward Obiko</t>
  </si>
  <si>
    <t>A crisis is a terrible thing to waste: Let us design a social security program for gig workers!</t>
  </si>
  <si>
    <t>Manoj Nayak, Nitish Narain and Anup Singh</t>
  </si>
  <si>
    <t>Covered! How informal youth workers in the gig economy can be insured</t>
  </si>
  <si>
    <t>Peter Charagu</t>
  </si>
  <si>
    <t>Fate of MFIs post the COVID-19 lockdown – will they prove resilient again?</t>
  </si>
  <si>
    <t>Manoj Sharma and Akhilesh Singh</t>
  </si>
  <si>
    <t>Aspiring youths in self-help-groups: Can they become change agents in their communities?</t>
  </si>
  <si>
    <t>Shobhit Mishra and Abhishek Anand</t>
  </si>
  <si>
    <t>One Nation One Ration Card – The Road Ahead</t>
  </si>
  <si>
    <t>Mitul Thapliyal and Abhishek Jain</t>
  </si>
  <si>
    <t>COVID-19: Impacted yet proactive youth response to the crisis through innovation</t>
  </si>
  <si>
    <t>Rebecca Szantry and Kate Okoue</t>
  </si>
  <si>
    <t>Weathering a Perfect Storm – Part 1: The Challenges Facing Fintechs in Emerging Markets During COVID-19</t>
  </si>
  <si>
    <t>Akshat Pathak, Anshul Saxena, Sunil Bhat and Anil Gupta</t>
  </si>
  <si>
    <t>Weathering a Perfect Storm – Part 2: Seven Ways Fintechs Can Survive the COVID-19 Pandemic</t>
  </si>
  <si>
    <t>CICO agent training comic on Coronavirus</t>
  </si>
  <si>
    <t>Graham Wright, Ravi Kant, Nancy Kiarie, Zeeshan Ali, Sharad Bangari and Anant Tiwari</t>
  </si>
  <si>
    <t>We are looking up to business correspondents in the pandemic; but what are they looking at?</t>
  </si>
  <si>
    <t>Ishita Sharma, Saloni Tandon, Mimansa Khanna and Anveshi Gupta</t>
  </si>
  <si>
    <t>Coping measures for “measurement” in the time of COVID-19</t>
  </si>
  <si>
    <t>Rahul Chatterjee and Monica Dutta</t>
  </si>
  <si>
    <t>More than ever, HealthTechs can provide solutions to the unprecedented COVID-19 health crisis</t>
  </si>
  <si>
    <t>Ariane Kouassi</t>
  </si>
  <si>
    <t>ChitMonks: Simplifying chit funds</t>
  </si>
  <si>
    <t>Saborni Poddar, Anshul Saxena and Anil Gupta</t>
  </si>
  <si>
    <t>PayAgri: Transforming the lives of small and marginal farmers</t>
  </si>
  <si>
    <t>Anil Gupta, Anshul Saxena, Samveet Sahoo and Karishma Pradhan</t>
  </si>
  <si>
    <t>MIMO – Bridging the digital gap for the rural workforce</t>
  </si>
  <si>
    <t>Sneha Sampath, Anil Gupta and Anshul Saxena</t>
  </si>
  <si>
    <t>Women are making inroads in the African tech ecosystem</t>
  </si>
  <si>
    <t>Kate Okoue and Rebecca Szantry</t>
  </si>
  <si>
    <t>SHG awareness and SRLM employee training comic on coronavirus</t>
  </si>
  <si>
    <t>Ravi Kant, Zeeshan Ali, Puneet Khanduja and Shantam Mondal</t>
  </si>
  <si>
    <t>Riskcovry: Insurance-in-a-box</t>
  </si>
  <si>
    <t>Diya Chatterjee, Anil Gupta and Anshul Saxena</t>
  </si>
  <si>
    <t>Connecting India to Bharat through P2P lending</t>
  </si>
  <si>
    <t>Neha Parakh, Anil Gupta and Anshul Saxena</t>
  </si>
  <si>
    <t>Bridge2Capital and Navana: Seniors of the batch!</t>
  </si>
  <si>
    <t>Anshul Saxena and Anil Gupta</t>
  </si>
  <si>
    <t>Not Just Another Startup Accelerator in India: How the Financial Inclusion Lab is Shining a Light on Underserved Customers</t>
  </si>
  <si>
    <t>Anshul Saxena, Sunil Bhat and Anil Gupta</t>
  </si>
  <si>
    <t>The shared agent network in Uganda</t>
  </si>
  <si>
    <t>Edward Obiko, Doreen Ahimbisibwe and Anup Singh</t>
  </si>
  <si>
    <t>Perspectives on shared agent networks from emerging economies</t>
  </si>
  <si>
    <t>Doreen Ahimbisibwe, Edward Obiko and Anup Singh</t>
  </si>
  <si>
    <t>FinTech start-ups in Côte d’Ivoire amid COVID-19: Expectations from the government and the regulator</t>
  </si>
  <si>
    <t>Ariane Kouassi and Achille Tefong</t>
  </si>
  <si>
    <t>The power of unified digital agricultural services</t>
  </si>
  <si>
    <t>Elizabeth Berthe and Puneet Chopra</t>
  </si>
  <si>
    <t>Why do financial institutions shy away from financing farmers in India?</t>
  </si>
  <si>
    <t>Shweta Menon, Mohit Saini and Anil Gupta</t>
  </si>
  <si>
    <t>Agtechs and financial institutions: Financing farmers in India</t>
  </si>
  <si>
    <t>AgTechs in India – Growing landscape and challenges</t>
  </si>
  <si>
    <t>COVID-19 management by local governments: Is there a mantra to follow?</t>
  </si>
  <si>
    <t>Akhand Tiwari, Mimansa Khanna and Nembiekmoi Gangte</t>
  </si>
  <si>
    <t>COVID-19: A harbinger of consumer behavior shifts among FinTech users</t>
  </si>
  <si>
    <t>Anshul Saxena, Akshat Pathak, Anil Gupta and Devraj Hom Roy</t>
  </si>
  <si>
    <t>Indian agriculture during and after the pandemic</t>
  </si>
  <si>
    <r>
      <rPr>
        <sz val="10"/>
        <color rgb="FF151515"/>
        <rFont val="Trebuchet MS"/>
        <family val="2"/>
      </rPr>
      <t>N. Srinivasan, Venkatesh Tagat and Girija Srinivasan</t>
    </r>
  </si>
  <si>
    <t>Liquidity support for G2P agents in Indonesia during the COVID-19 pandemic</t>
  </si>
  <si>
    <t>Astri Sri Sulastri and Raunak Kapoor</t>
  </si>
  <si>
    <t>The impact of COVID-19 on LMI segment in Indonesia</t>
  </si>
  <si>
    <t>Agnes Salyanty, Rahmatika Febrianti and Raunak Kapoor</t>
  </si>
  <si>
    <t>Addressing the Impact of COVID-19 on the low and middle income segments in Indonesia</t>
  </si>
  <si>
    <t>Survival, recovery, and building resilience: Transformation of financial institutions in the times of COVID-19 – Part 1</t>
  </si>
  <si>
    <t>Anup Singh and Graham Wright</t>
  </si>
  <si>
    <t>Survival, recovery, and building resilience: Transformation of financial institutions in the times of COVID-19 – Part 2</t>
  </si>
  <si>
    <t> Anup Singh and Graham Wright</t>
  </si>
  <si>
    <t>Necessity is the mother of disruption: How Indonesia’s Fintech Startups can survive the do-or-die situation of COVID-19</t>
  </si>
  <si>
    <t> Anshul Saxena and Sheila Carina</t>
  </si>
  <si>
    <t>Navigating the new normal: Can behavioral sciences help?</t>
  </si>
  <si>
    <t> Akhand Tiwari, Gayatri, Manoshij Banerjee and Prairna Koul</t>
  </si>
  <si>
    <t>Why should financial institutions focus on youth?</t>
  </si>
  <si>
    <t> Doreen Ahimbisibwe, Olivia Obiero and Thomas Bariti</t>
  </si>
  <si>
    <t>Six aspects financial institutions must consider if they wish to serve young people</t>
  </si>
  <si>
    <t>Doreen Ahimbisibwe, Olivia Obiero and Thomas Bariti</t>
  </si>
  <si>
    <t>Sustaining savings groups linked to financial institutions amid the COVID-19 crisis</t>
  </si>
  <si>
    <t>Thomas Bariti and Anup Singh</t>
  </si>
  <si>
    <t>Gender: The Blind Spot of the COVID-19 Response in Low- and Middle-Income Countries</t>
  </si>
  <si>
    <t>Aakash Mehrotra, Rahul Chatterjee, Saloni Tandon and Sonal Jaitly</t>
  </si>
  <si>
    <t>The elusive riddle of successful communication in welfare delivery programs</t>
  </si>
  <si>
    <t>Arshi Aadil and Saborni Poddar</t>
  </si>
  <si>
    <t>Addressing the weak link in COVID-19 relief: how improving strategic communications can boost the impact of social protection programs</t>
  </si>
  <si>
    <t>Arshi Aadil and Abhishek Jain</t>
  </si>
  <si>
    <t>Opinion | Designing financial products for women</t>
  </si>
  <si>
    <t>Abhishek Gupta and Akhand Tiwari</t>
  </si>
  <si>
    <t>Will the Pandemic Exacerbate or Mitigate the Digital Gender Gap?</t>
  </si>
  <si>
    <t>Parul Tandon and Sonal Jaitly</t>
  </si>
  <si>
    <t>A phone can only do so much: Why mobile access isn’t leading to digital financial service usage among women in India</t>
  </si>
  <si>
    <t>Akhand Tiwari and James Steady</t>
  </si>
  <si>
    <t>What does it take to nudge low- and moderate income(LMI) population segments to adopt DFS</t>
  </si>
  <si>
    <t>Jayana Jain and Saloni Tandon</t>
  </si>
  <si>
    <t>An Introduction to Disaster Risk Financing – Part I – Understanding Disaster Risk Financing at the macro level</t>
  </si>
  <si>
    <t>Manoj Pandey, Ishita Sharmaand Aneesh Gulati</t>
  </si>
  <si>
    <t>An introduction to disaster risk financing Part II – Building resilience of LMI segments through disaster risk microinsurance</t>
  </si>
  <si>
    <t>How India Can Transform its Fertilizer Subsidy Program</t>
  </si>
  <si>
    <t>Ritesh Rautela and Anurodh Giri</t>
  </si>
  <si>
    <t>Use of remittances to encourage the unbanked to open accounts—a missed opportunity</t>
  </si>
  <si>
    <t>Abdoulaye Seck</t>
  </si>
  <si>
    <t>What impact does social distancing have on global remittances?</t>
  </si>
  <si>
    <t>Shailey Tucker and Seka Parfait</t>
  </si>
  <si>
    <t>Enabling the community to overcome the pandemic through digital payments</t>
  </si>
  <si>
    <t>Truong Quyen and Akshat Pathak</t>
  </si>
  <si>
    <t>Enabling the community to embrace digital payments as the new normal after the COVID-19 pandemic</t>
  </si>
  <si>
    <t>Samveet Sahoo and Avi Hossain</t>
  </si>
  <si>
    <t>A woman micro-merchant who went digital to build resilience during the COVID-19 pandemic</t>
  </si>
  <si>
    <t>A boon for online commerce: How is COVID-19 transforming the industry in Bangladesh?</t>
  </si>
  <si>
    <t>Samveet Sahoo, Avi Hossain and Khandaker Shaoli Hassan</t>
  </si>
  <si>
    <t>Making bank accounts work for women: Lessons on designing gender-centric financial services</t>
  </si>
  <si>
    <t>Akhand Tiwari and Moinuddin Mohammed</t>
  </si>
  <si>
    <t>Growing a microenterprise through social commerce and digital payments</t>
  </si>
  <si>
    <t>Akshat Pathak and Truong Quyen</t>
  </si>
  <si>
    <t>A paradigm shift for fintechs: Why a coherent data strategy has become a business necessity</t>
  </si>
  <si>
    <t>Aakash Mehrotra, Mohak Srivastava, Monica Dutta, Rahul Chatterjee and Anshul Saxena</t>
  </si>
  <si>
    <t>“Respect the sentiment:” Using sentiment analysis to inform policy and regulation</t>
  </si>
  <si>
    <t>Aakash Mehrotra, Mohak Srivastava, Monica Dutta and Rahul Chatterjee</t>
  </si>
  <si>
    <t>Top MSC reads in 2020</t>
  </si>
  <si>
    <t>Ten stories of hope this year</t>
  </si>
  <si>
    <t>Impact of COVID 19 on farmers in Kenya and the government’s response</t>
  </si>
  <si>
    <t>Anup Singh, Diana Siddiqui and Aparna Shukla</t>
  </si>
  <si>
    <t>Mid-day Meal Scheme : How India feeds 115 million children every school day</t>
  </si>
  <si>
    <t>Vedika Tibrewala</t>
  </si>
  <si>
    <t>MSMEs in Kenya amid COVID-19: A question of survival</t>
  </si>
  <si>
    <t>Mid-day Meal Scheme : Moving from food to nutrition security</t>
  </si>
  <si>
    <t>Addressing three key issues of BC agents in India for COVID-like challenges</t>
  </si>
  <si>
    <t>Sunil Bhat, Sharad Bangari, Anil Gupta and Pritam Patro</t>
  </si>
  <si>
    <t>Workshop on the impact of COVID-19 on MSMEs in Asia and Africa by Swiss Capacity Building Facility (SCBF) and MSC (MicroSave Consulting)</t>
  </si>
  <si>
    <t>Policy shifts to bolster India’s frontline healthcare workers</t>
  </si>
  <si>
    <t>Puneet Khanduja, Prairna Koul and Mitul Thapliyal</t>
  </si>
  <si>
    <t>Preparing for life after COVID-19: How India’s healthcare system can better respond to future shocks</t>
  </si>
  <si>
    <t>Puneet Khanduja and Mitul Thapliyal</t>
  </si>
  <si>
    <t>A Silver Lining During the Pandemic: Three Financial Inclusion Success Stories in the Age of COVID-19</t>
  </si>
  <si>
    <t>Digital ID in the time of COVID-19 in India</t>
  </si>
  <si>
    <t>Mitul Thapliyal, Venkat Goli, Saborni Poddar and Sneha Sampath</t>
  </si>
  <si>
    <t>Reimagining the Indian government’s telemedicine platform</t>
  </si>
  <si>
    <t>Puneet Khanduja, Venkat Goli and Suhird Singh</t>
  </si>
  <si>
    <t>NFHS 5 calls for urgent action on child nutrition in India</t>
  </si>
  <si>
    <t>Aakash Mehrotra, Puneet Khanduja, Monica Dutta and Palak Khanna</t>
  </si>
  <si>
    <t>The Corner Shop Diaries project: How small businesses in developing countries coped with the pandemic, helped the neighborhood to survive the lockdown, and embarked on the challenging journey to recovery</t>
  </si>
  <si>
    <r>
      <rPr>
        <sz val="10"/>
        <color rgb="FF151515"/>
        <rFont val="Trebuchet MS"/>
        <family val="2"/>
      </rPr>
      <t>Graham Wright, Rahul Chatterjee, Raunak Kapoor and Anne Marie van Swinderen</t>
    </r>
  </si>
  <si>
    <t>The COVID-19 paradox: What made a small corner shop in Uganda, which was allowed to operate during the pandemic, close down?</t>
  </si>
  <si>
    <t>Rahul Chatterjee and Anne Marie van Swinderen</t>
  </si>
  <si>
    <t>Getting behind the corona statistics: How a small shopkeeper took on the pandemic</t>
  </si>
  <si>
    <t>Rahul Chatterjee</t>
  </si>
  <si>
    <t>Volatility and resilience: Lessons from the corner shop diaries research in Nigeria</t>
  </si>
  <si>
    <t>Rahul Chatterjee, Anne Marie van Swinderen and Mhlalisi Ncube</t>
  </si>
  <si>
    <t>‘Surviving a pandemic’: Five key insights from the Corner Shop Diaries research in India and Indonesia</t>
  </si>
  <si>
    <t>Rahul Chatterjee, Anant Tiwari, Manoshij Banerjee, Rahmatika Febrianti, Ira Aprilianti and Yani Parasti Siregar</t>
  </si>
  <si>
    <t>Universal Basic Income: A policy option for India?</t>
  </si>
  <si>
    <t>Kushagra Harshavardhan and Noel Johns</t>
  </si>
  <si>
    <t>Use of electronic vouchers for distribution of relief Part 2</t>
  </si>
  <si>
    <t>Thomas Murayi, Peter Charagu and Edward Obiko</t>
  </si>
  <si>
    <t>PMAY-G: Transforming the rural housing program in India (Part I)</t>
  </si>
  <si>
    <t>Kushagra Harshavardhan</t>
  </si>
  <si>
    <t>PMAY-G: Transforming the rural housing program in India (Part II)</t>
  </si>
  <si>
    <t>MGNREGA: The delay in wage payments – Part I</t>
  </si>
  <si>
    <t>Abhishek Jain</t>
  </si>
  <si>
    <t>367'</t>
  </si>
  <si>
    <t>MGNREGA: The delay in wage payments – Part II</t>
  </si>
  <si>
    <t>Many MSMEs are dying—can we realize the full potential of the digital revolution to save them?</t>
  </si>
  <si>
    <t>Graham Wright and Anup Singh</t>
  </si>
  <si>
    <t>Digitizing the operations of MSMEs: A big step to strengthen their resilience</t>
  </si>
  <si>
    <t>Anup Singh and Aparna Shukla</t>
  </si>
  <si>
    <t>How can financial institutions use digital transformation to help MSMEs recover from the impact of the COVID-19 pandemic?</t>
  </si>
  <si>
    <t>Anup Singh and Graham Wright</t>
  </si>
  <si>
    <t>Can digital approaches enable better access to formal financial services to MSMEs?</t>
  </si>
  <si>
    <t>Aparna Shukla, Anup Singh and Graham Wright</t>
  </si>
  <si>
    <t>Transforming communication protocols for social assistance programs in Indonesia</t>
  </si>
  <si>
    <t>Taking the well-designed SABLA scheme to the next level (Part-I)</t>
  </si>
  <si>
    <t>Diganta Nayak and Prairna Koul</t>
  </si>
  <si>
    <t>Taking the well-designed SABLA scheme to the next level (Part-II)</t>
  </si>
  <si>
    <t>Can we turn the COVID-19 crisis into an opportunity to enable indigenous capabilities?</t>
  </si>
  <si>
    <t>Graham Wright, Manoj Sharma and Anup Singh</t>
  </si>
  <si>
    <t>Did MGNREGA mitigate the loss in income and unemployment caused by the COVID-19 pandemic?</t>
  </si>
  <si>
    <t>Kritika Shukla, Mohak Srivastava and Vedika Tibrewala</t>
  </si>
  <si>
    <t>How did COVID-19 affect the incomes of migrants and low-wage workers in India?</t>
  </si>
  <si>
    <t>Vaccine hesitancy—an impending barrier to India’s COVID-19 vaccination program</t>
  </si>
  <si>
    <t>Puneet Khanduja, Manmohan Singh and Mitul Thapliyal</t>
  </si>
  <si>
    <t>Vietnam’s changing digital landscape: The transformation of FinTechs to super apps in the time of COVID-19</t>
  </si>
  <si>
    <t>Truong Quyen</t>
  </si>
  <si>
    <t>The disruptors get disrupted: Indian FinTechs during COVID-19</t>
  </si>
  <si>
    <t>Manali Jain and Tenzin Varma</t>
  </si>
  <si>
    <t>Strengthening the digital ecosystem: Expanding the adoption of Quick Response Code Indonesian Standard (QRIS) among MSMEs in Indonesia</t>
  </si>
  <si>
    <t>Louie Cepe, Ira Aprilianti and Alfa Pelupessy</t>
  </si>
  <si>
    <t>Bangladesh – the basket case that taught microfinance to the world</t>
  </si>
  <si>
    <t>Graham Wright, Samveet Sahoo and Anik Muntasir Chowdhury</t>
  </si>
  <si>
    <t>Whrrl: A blockchain based disruptive financing model for agricultural practices</t>
  </si>
  <si>
    <t>Mitali, Pritam Patro, Amit Joshi and Himmat Patel</t>
  </si>
  <si>
    <t>Aggois: Creating robust liquidity for farmers</t>
  </si>
  <si>
    <t>Amit Joshi, Sunil Bhat and Mitali</t>
  </si>
  <si>
    <t>Delivering social assistance during COVID with a “digital-first” approach: Lessons from India</t>
  </si>
  <si>
    <t>Alan Gelb, Anit Mukherjee and Brian Webster</t>
  </si>
  <si>
    <t>NXTFIN-XaasTag: Technology-enabled mainstreaming of farmers’ collectives</t>
  </si>
  <si>
    <t>Sunil Bhat, Rashmi Adlekha and Mitali</t>
  </si>
  <si>
    <t>Entitled: A synonym for empowerment of blue-collar workers through customized financial services</t>
  </si>
  <si>
    <t>Tenzin Varma, Devraj Hom Roy, Anshul Saxena and Anil Gupta</t>
  </si>
  <si>
    <t>Kosh: A community-based credit platform that offers financial security to blue-collar workers</t>
  </si>
  <si>
    <t>Shweta Menon, Diya Chatterjee, Anshul Saxena and Anil Gupta</t>
  </si>
  <si>
    <t>Why should salaries be monthly when expenses are daily? Welcome, FlexiSalary!</t>
  </si>
  <si>
    <t>Karishma Pradhan and Devraj Hom Roy</t>
  </si>
  <si>
    <t>Fundfina: A journey to tap a hidden multi-million MSME market in India</t>
  </si>
  <si>
    <t>Mitali and Disha Bhavnani</t>
  </si>
  <si>
    <t>Credochain: Lending solutions for a new India</t>
  </si>
  <si>
    <t>Vishes Jena and Maansi Sharda</t>
  </si>
  <si>
    <t>Bridge2Capital: Breaking the patterns of the erstwhile normal</t>
  </si>
  <si>
    <t>Manali Jain and Parul Tandon</t>
  </si>
  <si>
    <t>Frontier Markets: Building strong rural marketplaces</t>
  </si>
  <si>
    <t>Aakash Mehrotra, Kanishkaa Chopra and Mohak Srivastava</t>
  </si>
  <si>
    <t>EasyPlan: Easing the middle-income segment into a more robust savings behavior</t>
  </si>
  <si>
    <t>Disha Bhavnani and Manali Jain</t>
  </si>
  <si>
    <t>Awaaz.De: Mobile-based interventions for social change</t>
  </si>
  <si>
    <t>Aakash Mehrotra and Kanishkaa Chopra</t>
  </si>
  <si>
    <t>Numer8: From space to sea, solving for fisherfolk—numerically</t>
  </si>
  <si>
    <t>One chit at a time: How has myPaisaa been transforming the traditional avatar of chit funds</t>
  </si>
  <si>
    <t>SureClaim: Improving the healthcare and health insurance experience for LMI users</t>
  </si>
  <si>
    <t>Diya Chatterjee and Aneesh Gulati</t>
  </si>
  <si>
    <t>Fello: Follow this team to know about a game-based approach to savings and investments for the LMI segment</t>
  </si>
  <si>
    <t>Diya Chatterjee and Maansi Sharda</t>
  </si>
  <si>
    <t>Lakshya: Helping the urban poor save to improve their financial health</t>
  </si>
  <si>
    <t>Diya Chatterjee, Samveet Sahoo and Anshul Saxena</t>
  </si>
  <si>
    <t>ChitMonks: Giving India’s oldest form of banking a new look</t>
  </si>
  <si>
    <t>Aakash Mehrotra, Chinmay Dabhade and Kanishkaa Chopra</t>
  </si>
  <si>
    <t>Finarkein: Democratizing data in financial services</t>
  </si>
  <si>
    <t>Sunil Bhat, Manali Jain and Vishes Jena</t>
  </si>
  <si>
    <t>Cool in crisis: How Bangladeshi MFIs stay resilient</t>
  </si>
  <si>
    <t>Life on credit: Why and how do corner shop owners take loans?</t>
  </si>
  <si>
    <t>Rahul Chatterjee, Yani Parasti Siregar, Rahmatika Febrianti, Manoshij Banerjee, Stuart Rutherford, Md. Kalim Ullah and Alfa Pelupessy</t>
  </si>
  <si>
    <t>Wi-Fi voucher: A top-selling product for rural corner shops in Indonesia</t>
  </si>
  <si>
    <t>Rahmatika Febrianti, Yani Parasti Siregar and Raunak Kapoor</t>
  </si>
  <si>
    <t>a2i, UNCDF and MSC launch FinLab BD to help the poor in Bangladesh</t>
  </si>
  <si>
    <t>SIBs can make development spending more effective</t>
  </si>
  <si>
    <t>Tomojit Basu</t>
  </si>
  <si>
    <t>Agreement signing with Bank Asia and MSC Global Consulting Pte Limited intending to build resilience and financial health for Post-e-centers Agents in Bangladesh</t>
  </si>
  <si>
    <t>Low awareness of fertilizer subsidy: A challenge to subsidy reforms</t>
  </si>
  <si>
    <t>Aakash Mehrotra, Monica Dutta and Ritesh Rautela</t>
  </si>
  <si>
    <t>The journey of mobile financial services at BURO Bangladesh: A lesson for the microfinance sector in Bangladesh</t>
  </si>
  <si>
    <t>Anant Tiwari, Ravi Kant, Shantam Mondal, Aneesh Gulati and Bijoy Bhowmick</t>
  </si>
  <si>
    <t>OJK adds a suite of exciting tech solutions to address the 100,000+ consumer complaints and ensure stronger consumer protection in Indonesia</t>
  </si>
  <si>
    <t>Gloria Sinaga, Raunak Kapoor and Sneha Sampath</t>
  </si>
  <si>
    <t>Top MSC blogs of 2021</t>
  </si>
  <si>
    <t>Could 2022 be the watershed moment for the CICO networks in Indonesia?</t>
  </si>
  <si>
    <t>Raunak Kapoor</t>
  </si>
  <si>
    <t>“Train me like this”: Lessons from the pilot on IIBF BC/BF certification</t>
  </si>
  <si>
    <t>Akhand Tiwari, Moinuddin Mohammed and Ravi Kant</t>
  </si>
  <si>
    <t>Credit for low- and moderate-income people in Bangladesh—can new-age banks and FinTechs deliver the regulator’s wish?</t>
  </si>
  <si>
    <t>Anik Muntasir Chowdhury, Samveet Sahoo and Sunil Bhat</t>
  </si>
  <si>
    <t>Different yet similar — behavioral biases of low- and moderate-income people in Bangladesh and Vietnam</t>
  </si>
  <si>
    <t>Sunil Bhat, Samveet Sahoo and Akshat Pathak</t>
  </si>
  <si>
    <t>Different yet similar—the behavioral biases of low- and moderate-income segments in Bangladesh and Vietnam</t>
  </si>
  <si>
    <t>Jumpstarting the savings journey for low- and moderate-income people in Vietnam</t>
  </si>
  <si>
    <t>Akshat Pathak, Disha Bhavnani, Truong Quyen and Mitali</t>
  </si>
  <si>
    <t>Weaving a financial security net for Bangladesh’s garment workers</t>
  </si>
  <si>
    <t>Samveet Sahoo, Anik Muntasir Chowdhury and M.K.M. Wahid Uddin Robin</t>
  </si>
  <si>
    <t>The Ujjwala scheme needs a budget push</t>
  </si>
  <si>
    <t>Manoj Sharma and Arshi Aadil</t>
  </si>
  <si>
    <t>“Train me like this”: Lessons from a pilot with CDOT and JRGB on CICO agent training</t>
  </si>
  <si>
    <t>Akhand Tiwari, Gayatri Pandey, Moinuddin Mohammed, Ravi Kant and Raghuveer Dinavahi</t>
  </si>
  <si>
    <t>A fine-tuned approach to digital platform design and development in Africa—Part I</t>
  </si>
  <si>
    <t>Jenifer Shapiro</t>
  </si>
  <si>
    <t>A fine-tuned approach to digital platform design and development in Africa—Part II</t>
  </si>
  <si>
    <t>Putting India’s demographic dividend to work: Skill development for a digital economy</t>
  </si>
  <si>
    <t>Byomkesh Mishra and Manoj Nayak</t>
  </si>
  <si>
    <t>Are we over-selling start-ups as a career option?</t>
  </si>
  <si>
    <t>Graham Wright, Anil Gupta and Abhinav Guptha</t>
  </si>
  <si>
    <t>Would a Business Correspondent Network Manager’s (BCNM’s) strategy to customize incentive structure change the agent business?</t>
  </si>
  <si>
    <t>Disha Bhavnani and Manali Jain</t>
  </si>
  <si>
    <t>Grassroots women leaders transforming lives</t>
  </si>
  <si>
    <t>A tale of the “other” workers: An observation on home-based women workers in Indonesia</t>
  </si>
  <si>
    <t>Dyana Savina and Eni Widiyanti</t>
  </si>
  <si>
    <t>Managing public expenditure needs a digital boost</t>
  </si>
  <si>
    <t>Mitul Thapliyal and Jugal Mohapatra</t>
  </si>
  <si>
    <t>Women and DFS</t>
  </si>
  <si>
    <t>Graham Wright, Sonal Jaitly and Saloni Tandon</t>
  </si>
  <si>
    <t>Women Digital Ambassadors: Drivers of financial inclusion in rural areas of Indonesia</t>
  </si>
  <si>
    <t>Putu Monica Christy and Dyana Savina</t>
  </si>
  <si>
    <t>Job losses, business closure — Covid hit female entrepreneurs. Here’s how to support them</t>
  </si>
  <si>
    <t>Susan Ferguson, Graham Wright and Sonal Jaitly</t>
  </si>
  <si>
    <t>Do young entrepreneurs need new skills in a rapidly evolving digital world?</t>
  </si>
  <si>
    <t>Ritika Sah and Rocky Milingita</t>
  </si>
  <si>
    <t>India’s blanket approach to financial inclusion is leaving women behind: Here are four ways to close the gender gap</t>
  </si>
  <si>
    <t>Akhand Tiwari, Sonal Jaitly and Saloni Tandon</t>
  </si>
  <si>
    <t>Testing a behavioral design approach to deliver product information at agent outlets</t>
  </si>
  <si>
    <t>Akhand Tiwari, Mimansa Khanna and Sombul Munshi</t>
  </si>
  <si>
    <t>Are you designing a behavior change communication message to encourage the use of agent banking among the LMI women in rural areas? Here is what you need to know.</t>
  </si>
  <si>
    <t>Price wars and agent motivation in rural areas of Côte d’Ivoire</t>
  </si>
  <si>
    <t>Rocky Milingita</t>
  </si>
  <si>
    <t>Yes!poho: Weaving a growth story for the handloom industry</t>
  </si>
  <si>
    <t>Mitali and Abhinav Guptha</t>
  </si>
  <si>
    <t>What does HealthTech have to do with financial health? Let us Qonect the dots!</t>
  </si>
  <si>
    <t>Devraj Hom Roy</t>
  </si>
  <si>
    <t>Opportunity knocks on every phone through the power of digital lending</t>
  </si>
  <si>
    <t>Tenzin Varma and Rutuja Jadhav</t>
  </si>
  <si>
    <t>The Revolution MUST be Digitalized</t>
  </si>
  <si>
    <t>Graham Wright, Anup Singh and Abhishek Anand</t>
  </si>
  <si>
    <t>They deliver, they survive, and finally, they BELONG – Blue-collar workers in India are now “Entitled” to what they deserve for their services</t>
  </si>
  <si>
    <t>Aanchal Aggarwal and Rutuja Jadhav</t>
  </si>
  <si>
    <t>GreyMatter: Delivering impact to farmers at the last mile</t>
  </si>
  <si>
    <t>Nitish Kumar and Vishes Jena</t>
  </si>
  <si>
    <t>CreditHaat—making distribution of financial services: “targeted, simple, and effective”</t>
  </si>
  <si>
    <t>Diya Chatterjee and Krunal Thakkar</t>
  </si>
  <si>
    <t>What holds back microfinance institutions from adopting the DEPA framework?</t>
  </si>
  <si>
    <t>Sunil Bhat, Manali Jain and Vishes Jena</t>
  </si>
  <si>
    <t>How can FinTech TSPs support microfinance institutions to get on board the DEPA ecosystem?</t>
  </si>
  <si>
    <t>Sunil Bhat, Manali Jain, Vishes Jena and Aakash Agarwal</t>
  </si>
  <si>
    <t>The Mool mantra: Simplifying financial services for the masses</t>
  </si>
  <si>
    <t>Shweta Menon and Vishes Jena</t>
  </si>
  <si>
    <t>Lessons from Frontier Markets: Surpassing gender norms to build a tech-driven and self-starter marketplace model to onboard the next half-million rural women</t>
  </si>
  <si>
    <t>Disha Bhavnani, Manali Jain and Amrit Mohan</t>
  </si>
  <si>
    <t>Will QRIS help deliver the promises of digitization to small and micro-merchants in Indonesia?</t>
  </si>
  <si>
    <t>Sneha Sampath, Ira Aprilianti and Raunak Kapoor</t>
  </si>
  <si>
    <t>The need for innovative digital financial services to improve the lives of female micro- and small entrepreneurs operating in open-air and cross-border markets: A case from Kenya</t>
  </si>
  <si>
    <t>Mandira Sharma and Kim Kariuki</t>
  </si>
  <si>
    <t>How can financial institutions provide handholding support for the elderly?</t>
  </si>
  <si>
    <t>Devraj Hom Roy and Vishes Jena</t>
  </si>
  <si>
    <t>G20 Ministerial Conference on Women’s Empowerment 2022</t>
  </si>
  <si>
    <t>How has IPPB improved financial inclusion in India through a differentiated banking approach?</t>
  </si>
  <si>
    <t>Mitali, Diya Chatterjee and Aanchal Aggarwal</t>
  </si>
  <si>
    <t>India Post Payments Bank: Overcoming distance and distrust amongst the unbanked</t>
  </si>
  <si>
    <t>Diya Chatterjee and Mitali</t>
  </si>
  <si>
    <t>Do conditional cash transfers improve education outcomes? Insights from the PESP program in Bangladesh</t>
  </si>
  <si>
    <t>Aakash Mehrotra, Arshi Aadil, Lakshay Jain and Neeraja Sundar</t>
  </si>
  <si>
    <t>“The dakiya has brought the bank to our doorstep”—the transformational journey from a postal worker to an IPPB banking correspondent</t>
  </si>
  <si>
    <t>Aanchal Aggarwal, Vishes Jena and Vishwanath Divya</t>
  </si>
  <si>
    <t>Postal banks: A stepping stone to the formal financial system?</t>
  </si>
  <si>
    <t>Disha Bhavnani, Manali Jain and Mitali</t>
  </si>
  <si>
    <t>The last-mile reach: Postal banks across the globe that serve the rural and the remote</t>
  </si>
  <si>
    <t>How have low-income communities embraced digital payments in India?</t>
  </si>
  <si>
    <t>Mitali and Shweta Menon</t>
  </si>
  <si>
    <t>Retail digital payments in India: A massive opportunity worth at least INR 45 billion (USD 608 million)</t>
  </si>
  <si>
    <t>Vishes Jena, Disha Bhavnani and Diya Chatterjee</t>
  </si>
  <si>
    <t>How do we envision digital payments beyond 2022?</t>
  </si>
  <si>
    <t>Manali Jain and Karishma Pradhan</t>
  </si>
  <si>
    <t>Women at the heart of G2P initiatives: The Primary Education Stipends Program in Bangladesh</t>
  </si>
  <si>
    <t>Arshi Aadil, Neeraja Sundar, Aakash Mehrotra and Lakshay Jain</t>
  </si>
  <si>
    <t>Grievance redress mechanisms in welfare programs: A milestone yet to be achieved</t>
  </si>
  <si>
    <t>Jayan Nair and Mahima Dixit</t>
  </si>
  <si>
    <t>The evolution of payments in India—the state of play</t>
  </si>
  <si>
    <t>Graham Wright, Akshat Pathak, Disha Bhavnani, Shweta Menon and Diya Chatterjee</t>
  </si>
  <si>
    <t>The evolution of payments in India—looking ahead</t>
  </si>
  <si>
    <t>Can access to smartphones bridge the digital divide in sub-Saharan Africa?</t>
  </si>
  <si>
    <t>Graham Wright and Amani M’Bale</t>
  </si>
  <si>
    <t>Data segmentation to understand your audience better</t>
  </si>
  <si>
    <t>Aakash Mehrotra and Chinmay Dabhade</t>
  </si>
  <si>
    <t>How can customized and bundled digital financial services improve the lives of women micro and small entrepreneurs operating from open-air and cross-border markets? A case from Kenya</t>
  </si>
  <si>
    <t>Were countries adopting digital payments financially resilient during COVID-19? The data suggests so</t>
  </si>
  <si>
    <t>Aakash Mehrotra, Chinmay Dabhade and Monica Dutta</t>
  </si>
  <si>
    <t>Embracing the idea of financial well-being: Insights from India using the Global Findex database, 2021</t>
  </si>
  <si>
    <t>Aakash Mehrotra, Lakshay Jain and Monica Dutta</t>
  </si>
  <si>
    <t>Adopting a segmentation approach to serve enterprises in Kenya: Insights from the FinAccess Household Survey 2021</t>
  </si>
  <si>
    <t>Aakash Mehrotra, Lakshay Jain, Rahul Chatterjee and Chinmay Dabhade</t>
  </si>
  <si>
    <t>How are Mobile Money Agents Protecting Customers’ Data in Uganda?</t>
  </si>
  <si>
    <t>Surbhi Sood, Arshi Aadil, Myra Valenzuela and David Medine</t>
  </si>
  <si>
    <t>Top MSC blogs of 2022</t>
  </si>
  <si>
    <t>Women in the digital economy</t>
  </si>
  <si>
    <t>Lenny Nurharyanti Rosalin, Manoj Nayak and Rhifa Ayudhia</t>
  </si>
  <si>
    <t>Designing adaptive worker protections for the digital economy</t>
  </si>
  <si>
    <t>Transitioning the informal economy to a formal one</t>
  </si>
  <si>
    <t>Women business diaries: Unpacking a 360-degree view of women-run businesses in Bangladesh</t>
  </si>
  <si>
    <t>Rahul Chatterjee and Akhand Tiwari</t>
  </si>
  <si>
    <t>Unpacking the ground realities—what are we beginning to learn about women-owned businesses in Bangladesh?</t>
  </si>
  <si>
    <t>Rahul Chatterjee and Sadia Shahnaz</t>
  </si>
  <si>
    <t>Enhancing resilience of smallholder farmers against climate change—can parametric agricultural insurance make a difference?</t>
  </si>
  <si>
    <t>Partha Ghosh and Puneet Chopra</t>
  </si>
  <si>
    <t>Traits of resilient and vulnerable smallholder farmers</t>
  </si>
  <si>
    <t>Graham Wright, Partha Ghosh and Rahul Chatterjee</t>
  </si>
  <si>
    <t>The impact of climate change and coping strategies adopted by smallholder farmers in Bihar</t>
  </si>
  <si>
    <t>Seven factors that determine the resilience and adaptive ability of smallholder farmers in Bihar</t>
  </si>
  <si>
    <t>The impact of climate change on farmers in Bihar and how farmer producer organizations can help them adapt</t>
  </si>
  <si>
    <t>Partha Ghosh, TVS Ravi Kumar and Graham Wright</t>
  </si>
  <si>
    <t>Bangladesh and climate change—lessons from the frontline</t>
  </si>
  <si>
    <t>Climate change and river erosion—what can we learn from the past?</t>
  </si>
  <si>
    <t>Closing the Digital Gender Divide: What’s Next for Indonesia’s Digital Economy?</t>
  </si>
  <si>
    <t>Lenny Nurharyanti Rosalin and Putu Monica Christy</t>
  </si>
  <si>
    <t>DEBIT: Unpacking women’s choice of financial channels</t>
  </si>
  <si>
    <t>Parul Tandon</t>
  </si>
  <si>
    <t>Delivering tailored digital business training in rural Indonesia through Women Digital Ambassador: What we learned so far</t>
  </si>
  <si>
    <t>Putu Monica Christy</t>
  </si>
  <si>
    <t>Women Digital Ambassador: Linking agents to cooperatives for parity in financial inclusion</t>
  </si>
  <si>
    <t>Putu Monica Christy and Putri Wardhani</t>
  </si>
  <si>
    <t>How policy changes could revolutionize how entrepreneurs in Kenya can access finance</t>
  </si>
  <si>
    <t>Doreen Njau, Albert Bundi, Nicholas Mungai and Kim Kariuki</t>
  </si>
  <si>
    <t>Overcoming challenges in Farmer Producer Company (FPC) scaling and sustainability: Lessons from JEEViKA in Bihar</t>
  </si>
  <si>
    <t>Rajnish Kumar, TVS Ravi Kumar and Dr. Devesh Kumar</t>
  </si>
  <si>
    <t>Can Farmer Producer Companies (FPCs) benefit from participating in agriculture derivatives trading?</t>
  </si>
  <si>
    <t>Mukesh Kumar, Rajnish Kumar and TVS Ravi Kumar</t>
  </si>
  <si>
    <t>How can digital public infrastructure improve government-to-person payments?</t>
  </si>
  <si>
    <t>Gregory Emeka Ilukwe, Kunj Daga and Subhash Singh</t>
  </si>
  <si>
    <t>Digital financial capability—using emotions to design content</t>
  </si>
  <si>
    <t>Surbhi Sood and Ritika Sah</t>
  </si>
  <si>
    <t>Digital financial capability—revealing teachable moments through phygital (physical + digital) channels</t>
  </si>
  <si>
    <t>Portability transactions of the Public Distribution System under One Nation One Ration Card: Why is portability working so well for Delhi?</t>
  </si>
  <si>
    <t>Abhishek Jain, Ritesh Rautela and Gayatri Ahuja</t>
  </si>
  <si>
    <t>Inclusive Social Protection: Mitigating Exclusion of Vulnerable Populations</t>
  </si>
  <si>
    <t>Arshi Aadil</t>
  </si>
  <si>
    <t>₹oopya for all; progressive credit that leaves no one behind</t>
  </si>
  <si>
    <t>Aanchal Aggarwal and Ankit Kumar</t>
  </si>
  <si>
    <t>Customer protection risks limit the use of DFS among women: Here is what we can do.</t>
  </si>
  <si>
    <t>Arshi Aadil and Mahima Dixit</t>
  </si>
  <si>
    <t>The potential of AI chatbots in driving financial inclusion: Assessing ChatGPT</t>
  </si>
  <si>
    <t>Judith Mwangoe and Sarah Corley</t>
  </si>
  <si>
    <t>MAKSPay: A bold bid to unlock the untapped potential of India’s street vending economy</t>
  </si>
  <si>
    <t>Mitali and Samveet Sahoo</t>
  </si>
  <si>
    <t>Finequs: Democratizing the lead generation of financial products to increase access</t>
  </si>
  <si>
    <t>Maansi Sharda and Smriti Misra</t>
  </si>
  <si>
    <t>Kaarigar Mandi: Preserving India’s traditional handmade footwear</t>
  </si>
  <si>
    <t>Ankit Kumar and Maansi Sharda</t>
  </si>
  <si>
    <t>GoGullak- Making personal finance management easier</t>
  </si>
  <si>
    <t>Manali Jain and Shweta Menon</t>
  </si>
  <si>
    <t>Rydo: A ride with pride</t>
  </si>
  <si>
    <t>Shweta Menon, Nishant Kumar and Rutuja Jadhav</t>
  </si>
  <si>
    <t>Chhotastock: Democratizing investments for all</t>
  </si>
  <si>
    <t>Krunal Thakkar, Nishant Kumar and Shivansh Gupta</t>
  </si>
  <si>
    <t>Smallholder farmers worldwide are on a perilous journey amid climate change—where are they headed?</t>
  </si>
  <si>
    <t>Monica Dutta, Aakash Mehrotra, Lakshay Jain, Chinmay Dabhade, Graham Wright and Shrutkirti Dhumal</t>
  </si>
  <si>
    <t>Crisis, resilience, and adaptation: farming and financial services in times of climate change</t>
  </si>
  <si>
    <t>TVS Ravi Kumar, Rajnish Kumar and Graham Wright</t>
  </si>
  <si>
    <t>The climate crisis is not gender neutral – women’s voices must be heard</t>
  </si>
  <si>
    <t>Monica Dutta, Aakash Mehrotra, Chinmay Dabhade, Lakshay Jain, Shrutkirti Dhumal and Graham Wright</t>
  </si>
  <si>
    <t>Daily diaries: Reimagining how we generate insights to optimize cash-in, cash-out (CICO) agents</t>
  </si>
  <si>
    <t>Decoding India’s Digital Personal Data Protection Act</t>
  </si>
  <si>
    <t>Charting new heights: What does it take for women to work in the formal economy?</t>
  </si>
  <si>
    <t>Damini Mohan, Gayatri Ahuja and Arshi Aadil</t>
  </si>
  <si>
    <t>Atmanirbhar “Naari” for an Atmanirbhar India</t>
  </si>
  <si>
    <t>IAS Heera Lal and Shivansh Gupta</t>
  </si>
  <si>
    <t>Lessons from the Financial Diaries research with women traders in Kenyan open-air markets and cross-border trades</t>
  </si>
  <si>
    <t>Rahul Chatterjee, Elizabeth Gathu, Pauline Katunyo, Grace Kathure and Kim Kariuki</t>
  </si>
  <si>
    <t>Digital payments in India—unlocking an opportunity worth USD 10 trillion</t>
  </si>
  <si>
    <t>Manali Jain, Shweta Menon, Akshat Pathak and Pramiti Lonkar</t>
  </si>
  <si>
    <t>Digital payments in India—democratizing financial services for the masses</t>
  </si>
  <si>
    <t>Open Network for Digital Commerce (ONDC): Yet another buzzword or a bridge to inclusive and universal market access?</t>
  </si>
  <si>
    <t>UPI 123Pay: The four-leaf clover for feature phone-based payments in India?</t>
  </si>
  <si>
    <t>Pramiti Lonkar, Shweta Menon and Akshat Pathak</t>
  </si>
  <si>
    <t>Models of social payments through Inua Jamii</t>
  </si>
  <si>
    <t>The Center for Global Development</t>
  </si>
  <si>
    <t>Fishing for change: How a policy initiative in India’s Bihar state shows pathways to women’s economic empowerment and climate change adaptation</t>
  </si>
  <si>
    <t>Poulomi Ghosh, Sonal Jaitly and Shantanu Sahay</t>
  </si>
  <si>
    <t>Empowering communities: The vital role of local government in locally led adaptation (LLA)</t>
  </si>
  <si>
    <t>Pranav Singh</t>
  </si>
  <si>
    <t>Decoding agriculture market linkages for FPOs: Lessons from the field</t>
  </si>
  <si>
    <t>TVS Ravi Kumar, Mukesh Kumar and Rajnish Kumar</t>
  </si>
  <si>
    <t>Five challenges that prevent greater adoption of derivatives trading by farmer producer companies (FPCs)</t>
  </si>
  <si>
    <t>Women digital ambassadors: Empowering women’s cooperative networks with gender-transformative agent banking services</t>
  </si>
  <si>
    <t>Putri Agnesia Wardhani and Putu Monica Christy</t>
  </si>
  <si>
    <t>The hidden cost of financial services in India</t>
  </si>
  <si>
    <t>Arshi Aadil and Gayatri Pandey</t>
  </si>
  <si>
    <t>Not all youth are alike: Unveiling diverse personas of Indonesian youth in the digital landscape</t>
  </si>
  <si>
    <t>Sneha Sampath and Singgih Pangestu</t>
  </si>
  <si>
    <t>Access to bank accounts high, but usage pattern differs: Survey</t>
  </si>
  <si>
    <t>Empowering youth through entrepreneurship and financial inclusion</t>
  </si>
  <si>
    <t>Shalom Mbugua, Jilan Jauhara and Aditi Chaurasia</t>
  </si>
  <si>
    <t>Design elements for a facility to finance energy transition</t>
  </si>
  <si>
    <t>Anant Jayant Natu and Bhavya Reddy</t>
  </si>
  <si>
    <t>Access to finance alone will not save youth from unemployment; what will? Part 1</t>
  </si>
  <si>
    <t>Shalom Mbugua and Adama Diaby</t>
  </si>
  <si>
    <t>Access to finance alone will not save youths from unemployment. What will? Part 2</t>
  </si>
  <si>
    <t>Why are women entrepreneurs seeking mentors?</t>
  </si>
  <si>
    <t>Sonal Jaitly and Anna Roy</t>
  </si>
  <si>
    <t>Locked out of homeownership: Exploring the challenges of accessing affordable housing finance in Kenya</t>
  </si>
  <si>
    <t>Emma Odera and Pauline Katunyo</t>
  </si>
  <si>
    <t>Digital platform cooperatives: A step closer to equality and inclusion?</t>
  </si>
  <si>
    <t>Jenifer Shapiro and Mohit Dave</t>
  </si>
  <si>
    <t>Challenges and opportunities for Kenyan women from the gig economy in the digital age</t>
  </si>
  <si>
    <t>Pauline Katunyo and Ritika Sah</t>
  </si>
  <si>
    <t>From break out to breakthrough: Ways to sustain digital momentum in Indonesia</t>
  </si>
  <si>
    <t>Rhifa Ayudhia and Bianda Kanani</t>
  </si>
  <si>
    <t>Careful, not customary: How can consent terms be better designed to protect users?</t>
  </si>
  <si>
    <t>Mahima Dixit and Damini Mohan</t>
  </si>
  <si>
    <t>Top MSC blogs of 2023</t>
  </si>
  <si>
    <t>Five keys to building TRUST to strengthen customer protection in financial services</t>
  </si>
  <si>
    <t>Arshi Aadil and Vanya Gupta</t>
  </si>
  <si>
    <t>Enabling and financing locally-led adaptation – the role of blended finance and digital technologies</t>
  </si>
  <si>
    <t>Graham Wright, Anant Jayant Natu, Partha Ghosh, Wendy Chamberlin and Aarjan Dixit</t>
  </si>
  <si>
    <t>MSC: 25 years of thought leadership and impact</t>
  </si>
  <si>
    <t>After 25 years, we live in “interesting times”: Technology and climate change</t>
  </si>
  <si>
    <t>25 years on: What makes MSC different?</t>
  </si>
  <si>
    <t>India: From “laggard” to leader – what a journey!</t>
  </si>
  <si>
    <t>Finance is the key (often missing) ingredient in locally-led adaptation</t>
  </si>
  <si>
    <t>Graham Wright, Anant Jayant Natu and Partha Ghosh</t>
  </si>
  <si>
    <t>Locally-led adaptation to climate change: Can digital technologies help?</t>
  </si>
  <si>
    <t>Graham Wright and Aarjan Dixit</t>
  </si>
  <si>
    <t>Can AI help with locally-led adaptation? The challenges.</t>
  </si>
  <si>
    <t>Debarshi Chakraborty, Kunj Daga and Graham Wright</t>
  </si>
  <si>
    <t>In a first, Fair Price Shops on-boards on Open Network Digital Commerce (ONDC)</t>
  </si>
  <si>
    <t>Engendering digital connectivity: Is women’s exclusion in design the missing piece to gender digital inclusion? (Part 1)</t>
  </si>
  <si>
    <t>Akhand Tiwari and Ankita Bhat</t>
  </si>
  <si>
    <t>A transformative odyssey: The impact of Smart Payments in benefit delivery</t>
  </si>
  <si>
    <t>Ritika Singh, Prashanth Chandramouleeswaran and Ameya Naik</t>
  </si>
  <si>
    <t>Engendering digital connectivity: The role of women in designing gender-inclusive use cases (Part 2)</t>
  </si>
  <si>
    <t>Can AI help with locally-led adaptation: The solutions</t>
  </si>
  <si>
    <t>Debarshi Chakraborty and Kunj Daga</t>
  </si>
  <si>
    <t>Can locally-led adaptation planning extend the digital and financial inclusion frontier?</t>
  </si>
  <si>
    <t>Women’s entrepreneurship: What can be done to improve access to finance?</t>
  </si>
  <si>
    <t>Ariane Kouassi and Kate Okoué Assi</t>
  </si>
  <si>
    <t>Community of Practice: Creation of local knowledge networks through innovative tech solutions to support women-led businesses’ expansion</t>
  </si>
  <si>
    <t>Disha Bhavnani and Rutuja Jadhav</t>
  </si>
  <si>
    <t>Strengthening market linkage through digital innovation and community support: SEWA Saamarth’s entry into e-commerce.</t>
  </si>
  <si>
    <t>Disha Bhavnani, David Mathew and Priyanka Raja</t>
  </si>
  <si>
    <t>Digital gender equality strives to connect half the world to the internet</t>
  </si>
  <si>
    <t>Sonal Jaitly and Akhand Tiwari</t>
  </si>
  <si>
    <t>Piloting smart payments for Odisha’s special schools</t>
  </si>
  <si>
    <t>Diganta Nayak, Ritika Singh and Vikram Sharma</t>
  </si>
  <si>
    <t>Overcoming the roadblocks in India’s rural road connectivity program</t>
  </si>
  <si>
    <t>Diganta Nayak, Subhash Singh, Vikram Sharma and Pranav Mehta</t>
  </si>
  <si>
    <t>Smart payments: The future of government digital payments in India</t>
  </si>
  <si>
    <t>Rasika Chopra, Vikram Sharma and Anant Jayant Natu</t>
  </si>
  <si>
    <t>From ponds to plates: The enhancement of nutrition through fish consumption in Bihar, India</t>
  </si>
  <si>
    <t>Puneet Khanduja, Dr. Baishnaba Charan Ratha, Manmohan Singh and Dipanshi Sood</t>
  </si>
  <si>
    <t>Unlocking access to formal credit for farmer producer companies (FPCs): Lessons from JEEViKA’s work in Bihar</t>
  </si>
  <si>
    <t>TVS Ravi Kumar, Rajnish Kumar, Pradeep Mishra and Jay Kishor Bharti</t>
  </si>
  <si>
    <t>Empowering female smallholder farmers with gender-responsive agri-finance solutions</t>
  </si>
  <si>
    <t>Emma Odera, Shalom Mbugua and Albert Bundi</t>
  </si>
  <si>
    <t>Climate change: A test for resilience of mental health systems?</t>
  </si>
  <si>
    <t>Puneet Khanduja and Anirooddha Mukherjee</t>
  </si>
  <si>
    <t>Thriving amid changes: Agents in Indonesia’s evolving digital financial services landscape</t>
  </si>
  <si>
    <t>Singgih Pangestu and Manoj Nayak</t>
  </si>
  <si>
    <t>From rural roots to digital stars: Women’s journey to building e-commerce confidence!</t>
  </si>
  <si>
    <t>Smriti Misra, Anil Gupta and Disha Bhavnani</t>
  </si>
  <si>
    <t>Thriving amid change: Agents in Indonesia’s evolving digital financial services landscape – Part 2</t>
  </si>
  <si>
    <t>From just-in-time to smart payments: A case for innovations in Centrally Sponsored Schemes in India</t>
  </si>
  <si>
    <t>Anant Jayant Natu and Mitul Thapliyal</t>
  </si>
  <si>
    <t>Community matters: Building and nourishing peer groups to bridge the mentorship gap among women-led businesses</t>
  </si>
  <si>
    <t>Mitali, Disha Bhavnani and Ankit Kumar</t>
  </si>
  <si>
    <t>The role of finance in unlocking Kenya’s electric-motorcycle (e-boda) subsector’s growth</t>
  </si>
  <si>
    <t>Kamal Chhabra, Jeanne Nganga, Mandira Sharma, Priscilla Okutoyi and Kim Kariuki</t>
  </si>
  <si>
    <t>Living on the edge: The impact of extreme temperatures on Delhi’s informal communities</t>
  </si>
  <si>
    <t>Neha Bhakar, Vineet Anand and Allina Tiwari</t>
  </si>
  <si>
    <t>The heat is on: Charting urban India’s course toward climate-resilient health</t>
  </si>
  <si>
    <t>Boijayanti Sarker and Puneet Khanduja</t>
  </si>
  <si>
    <t>Five things to know about the impact of extreme heat on MSMEs and their workers in India</t>
  </si>
  <si>
    <t>Aarjan Dixit, Sharvari Patwa, Gayatri Ahuja, Koumudee Thakur, Akshit Saini and Allina Tiwari</t>
  </si>
  <si>
    <t>How can digital financial services accelerate community resilience in locally-led adaptation initiatives in Africa?</t>
  </si>
  <si>
    <t>Brian Owino and Njeri Macharia</t>
  </si>
  <si>
    <t>The Digital ID Hackathon Africa by the Upanzi Network and MSC (MicroSave Consulting)</t>
  </si>
  <si>
    <t>Bridging the digital divide by enhancing effective digital finance usage among the poor | Part 1</t>
  </si>
  <si>
    <t>Rahul Chatterjee and Shawn Hunter</t>
  </si>
  <si>
    <t>Bridging the digital divide by enhancing effective digital finance usage among the poor: An RCT project | Part 2</t>
  </si>
  <si>
    <t>Mayank Sharma and Shawn Hunter</t>
  </si>
  <si>
    <t>Bridging the care deficit</t>
  </si>
  <si>
    <t>Anna Roy and Sonal Jaitly</t>
  </si>
  <si>
    <t>Millets: The nutritional powerhouse for a sustainable India</t>
  </si>
  <si>
    <t>Abhishek Jain, Manmohan Singh and Puneet Khanduja</t>
  </si>
  <si>
    <t>The hidden cost of care: How female informal workers reduce the societal burden of care work</t>
  </si>
  <si>
    <t>Rhifa Ayudhia and Jilan Jauhara</t>
  </si>
  <si>
    <t>The need to expand and diversify use cases of cash-in and cash-out (CICO) agents and its potential: A case study of India</t>
  </si>
  <si>
    <t>Nikhita Jindal, Vineet Anand and Neha Mallick</t>
  </si>
  <si>
    <t>Frameworks to consider while developing non-CICO (cash-in cash-out) use cases</t>
  </si>
  <si>
    <t>Nikhita Jindal, Vineet Anand and Ayushi Misra</t>
  </si>
  <si>
    <t>Using a behavioral lens to develop training and marketing tools to enable agents to sell non-CICO (cash-in and cash-out) use cases in India</t>
  </si>
  <si>
    <t>Nikhita Jindal and Vineet Anand</t>
  </si>
  <si>
    <t>To build $30 trillion economy by 2047 focus on climate change, food security, skills, urbanisation, healthcare</t>
  </si>
  <si>
    <t>Dr. Heera Lal and Shivansh Gupta</t>
  </si>
  <si>
    <t>Why women’s savings don’t translate into credit</t>
  </si>
  <si>
    <t>Sonal Jaitly and Ankita Bhat</t>
  </si>
  <si>
    <t>Understanding micro-entrepreneurs and their relation with digital platforms in India</t>
  </si>
  <si>
    <t>Naini Dahra and Priyam Mrig</t>
  </si>
  <si>
    <t>Empowering India’s microentrepreneurs: How digital platforms are revolutionizing microenterprises</t>
  </si>
  <si>
    <t>The Digital Shift: Unlocking Opportunities for India’s Microentrepreneurs</t>
  </si>
  <si>
    <t>Green financing solutions for housing in Africa: Paving the way for sustainable development</t>
  </si>
  <si>
    <t>Pauline Katunyo, Emma Odera and Julius Mutia</t>
  </si>
  <si>
    <t>Can we design affordable housing products for Kenya’s low- and moderate-income people?</t>
  </si>
  <si>
    <t>Martin Aketch, Pauline Katunyo and Albert Bundi</t>
  </si>
  <si>
    <t>Five Recommendations to Address Insurance Mis-selling: Rural customers in India face information asymmetry, high premiums and poor returns</t>
  </si>
  <si>
    <t>Sukhpreet Kaur and Arshi Aadil</t>
  </si>
  <si>
    <t>From gig work to financial empowerment: Embedded finance for women in the platform economy</t>
  </si>
  <si>
    <t>Putu Monica Christy and Nadia Fairuza Azzahra</t>
  </si>
  <si>
    <t>Digital platforms: Catalysts for growth and sustainability among Bangladesh’s microentrepreneurs: Part 1</t>
  </si>
  <si>
    <t>Md Farista Andalib, Samveet Sahoo and Ihsan Mahboob Hoq</t>
  </si>
  <si>
    <t>Digital platforms: Catalysts for growth and sustainability among Bangladesh’s microentrepreneurs: Part 2</t>
  </si>
  <si>
    <t>Impact of bank mergers on low to moderate income communities</t>
  </si>
  <si>
    <t>Arfan Ali and Ayushi Misra</t>
  </si>
  <si>
    <t>Gender-intelligent banking (part 2): Small changes, big wins: How small changes by FSPs can result in big wins</t>
  </si>
  <si>
    <t>Ayushi Misra, Akhand Tiwari and Abdullah Al-Rafi</t>
  </si>
  <si>
    <t>Gender-intelligent banking (part 1): A practitioner’s perspective on designing financial services for women</t>
  </si>
  <si>
    <t>Formalizing businesses in Bangladesh: How women entrepreneurs see the trade licensing process</t>
  </si>
  <si>
    <t>Ayushi Misra and Kunal Sharma</t>
  </si>
  <si>
    <t>From Ration Shops to Nutrition Hubs: A Nutritional Revolution in the Making</t>
  </si>
  <si>
    <t>Puneet Khanduja and Abhishek Jain</t>
  </si>
  <si>
    <t>Beyond the catch: How fish can fuel a healthier Indonesia</t>
  </si>
  <si>
    <t>Dipanshi Sood and Azaria Ekaputri</t>
  </si>
  <si>
    <t>How to fight fraud against government program beneficiaries in India</t>
  </si>
  <si>
    <t>Mahima Dixit and Arshi Aadil</t>
  </si>
  <si>
    <t>Elderly care in India: The PMJAY perspective</t>
  </si>
  <si>
    <t>Transforming Bihar through aquaculture</t>
  </si>
  <si>
    <t>Navin Bhushan, Vijaya Lakshmi and Arun Padiyar</t>
  </si>
  <si>
    <t>From surviving to thriving: How stakeholders can meet the unmet needs of Bangladesh’s women entrepreneurs</t>
  </si>
  <si>
    <t>Ayushi Misra, Sadia Shahnaz and Kunal Sharma</t>
  </si>
  <si>
    <t>In small businesses, male and female business owners are more alike than we think</t>
  </si>
  <si>
    <t>Ayushi Misra, Kunal Sharma and Sadia Shahnaz</t>
  </si>
  <si>
    <t>Enhancing the financial health of women-owned microenterprises (WMEs) in South Africa</t>
  </si>
  <si>
    <t>Jeanne Nganga, Priscilla Okutoyi, Kim Kariuki, Shirleen Olalo and Lois Adongo</t>
  </si>
  <si>
    <t>Mutual funds for small investors? A good idea that needs the right execution</t>
  </si>
  <si>
    <t>Ayushi Misra and Akhand Tiwari</t>
  </si>
  <si>
    <t>The Gig Economy’s Big Moment: What Comes Next?</t>
  </si>
  <si>
    <t>Byomkesh Mishra and Akhand Tiwari</t>
  </si>
  <si>
    <t>Small investments, big hurdles: Why SEBI’s SIP initiative needs a stronger backbone</t>
  </si>
  <si>
    <t>Can Bangladesh close the credit gap of microenterprises through digital platforms?</t>
  </si>
  <si>
    <t>Md Farista Andalib and Ihsan Mahboob Hoq</t>
  </si>
  <si>
    <t>Investing with heart and wisdom: Strategic amplification of female agency frontlines</t>
  </si>
  <si>
    <t>Brenda Oyugi, Shweta Menon, Mitali, Gayatri Pandey, Raunak Kapoor, Akhand Tiwari and Edward Obiko</t>
  </si>
  <si>
    <t>Building LMI communities’ confidence in digital financial services: A behavioral science approach</t>
  </si>
  <si>
    <t>Gayatri Pandey and Surbhi Sood</t>
  </si>
  <si>
    <t>From food security towards nutrition security – The crucial role of the rice fortification initiative of the Government of India</t>
  </si>
  <si>
    <t>Manmohan Singh, Dipanshi Sood and Puneet Khanduja</t>
  </si>
  <si>
    <t>Why cash payments are transforming humanitarian aid delivery</t>
  </si>
  <si>
    <t>Brenda Oyugi, Edward Obiko and Endashaw Tesfaye</t>
  </si>
  <si>
    <t>Delivering finance better in a humanitarian relief operation: Lessons learned from the Somali Region of Ethiopia</t>
  </si>
  <si>
    <t>How can India fulfil her inclusive development dream?</t>
  </si>
  <si>
    <t>Atulya Mishra, Parul Tandon and Akhand Tiwari</t>
  </si>
  <si>
    <t>Wings to Aspirations</t>
  </si>
  <si>
    <t>Anil Gupta</t>
  </si>
  <si>
    <t>To fight climate change, India must tap into its indigenous roots</t>
  </si>
  <si>
    <t>Akhand Tiwari, Anant Jayant Natu and Parul Tandon</t>
  </si>
  <si>
    <t>Fueling change: The multiple impacts of increasing liquefied petroleum gas usage in rural India</t>
  </si>
  <si>
    <t>Shobhit Mishra and Vaishaly Shrimall</t>
  </si>
  <si>
    <t>Challenging the orthodoxy: Can we rethink finance for locally-led adaptation?</t>
  </si>
  <si>
    <t>Galvanizing climate resilience through locally-led adaptation: Lessons from India’s most vulnerable communities</t>
  </si>
  <si>
    <t>Graham Wright, Koumudee Thakur, Priyal Advani and Aarjan Dixit</t>
  </si>
  <si>
    <t>The case for smart payments in India’s public finance future</t>
  </si>
  <si>
    <t>Mitul Thapliyal and Anant Jayant Natu</t>
  </si>
  <si>
    <t>Why India’s expanding waistline demands urgent attention?</t>
  </si>
  <si>
    <t>Dr. Puneet Khanduja and Dr. Preeti Khanna</t>
  </si>
  <si>
    <t>New credit reporting rules: What has changed for borrowers and lenders</t>
  </si>
  <si>
    <t>The road to equality: The role of gender-intelligent banking in addressing credit access challenges for women entrepreneurs in Bangladesh</t>
  </si>
  <si>
    <t>Sadia Shahnaz and Shahrukh Ahmed Latif</t>
  </si>
  <si>
    <t>The path to resilience: MSC’s ecosystem approach to adaptive social protection (ASP)</t>
  </si>
  <si>
    <t>Aarjan Dixit, Akshit Saini, Mahima Dixit and Ritesh Rautela</t>
  </si>
  <si>
    <t>Women’s financial literacy: What is key to meaningful financial inclusion?</t>
  </si>
  <si>
    <t>Melya Findi Astuti</t>
  </si>
  <si>
    <t>Digital convenience: New ways for India’s MFI borrowers to repay loans</t>
  </si>
  <si>
    <t>Vivek Anand, Pramiti Lonkar, David Mathew and Disha Bhavnani</t>
  </si>
  <si>
    <t>Safer street food in India: Strengthening nutrition security through multi-stakeholder action</t>
  </si>
  <si>
    <t>Dipanshi Sood, Dr. Puneet Khanduja, Manmohan Singh and Dr. Preeti Khanna</t>
  </si>
  <si>
    <t>The next chapter in Kenya’s digital payment revolution</t>
  </si>
  <si>
    <t>Judith Mwangoe and Njeri Macharia</t>
  </si>
  <si>
    <t>Strengthening the backbone of Indonesia’s fisheries: A call to action</t>
  </si>
  <si>
    <t>Rahmatika Febrianti and Rifki Akbari</t>
  </si>
  <si>
    <t>Cross-border payments in Africa: What is changing and why it matters</t>
  </si>
  <si>
    <t>Njeri Macharia and Jackson Kamau</t>
  </si>
  <si>
    <t>A race against cyber threats: Biometric adoption in Southeast Asia’s banking sector</t>
  </si>
  <si>
    <t>Disha Bhavnani</t>
  </si>
  <si>
    <t>Fast-tracking female founders: Have we found the winning formula?</t>
  </si>
  <si>
    <t>Mann Soni</t>
  </si>
  <si>
    <t>A pathway to smart public spending and optimum use of public funds</t>
  </si>
  <si>
    <t>Allina Tiwari, Anant Jayant Natu, Ritika Singh and Vikram Sharma</t>
  </si>
  <si>
    <t>A call for inclusive, sustainable growth to unlock the potential of Kenya’s fisheries sector</t>
  </si>
  <si>
    <t>Victor Kiprop, Doreen Njau and Selfine Onyango</t>
  </si>
  <si>
    <t>How can inclusion work if it leaves out people?</t>
  </si>
  <si>
    <t>Putu Monica Christy and Fifi Rashando</t>
  </si>
  <si>
    <t>Turning the tide: How India’s SACHET system is reshaping disaster preparedness</t>
  </si>
  <si>
    <t>Aarjan Dixit, Allina Tiwari, Anant Jayant Natu and Kuber Bakthan</t>
  </si>
  <si>
    <t>Bridging financial inclusion for women with disabilities in Indonesia</t>
  </si>
  <si>
    <t>Rosalinda Birdinia Rudangta, Sonal Jaitly and Rahul Ganguly</t>
  </si>
  <si>
    <t>MSC supported BAPPENAS in launching the Blue Economy report: Strengthening the role of small-scale fisheries for Indonesia’s food security</t>
  </si>
  <si>
    <t>Unlocking financial resilience: How MFIs can solve the climate disaster in Bangladesh’s farm economy</t>
  </si>
  <si>
    <t>Shahrukh Ahmed Latif and Samveet Sahoo</t>
  </si>
  <si>
    <t>S. No.</t>
  </si>
  <si>
    <t>Video Name Uploaded</t>
  </si>
  <si>
    <t>Source</t>
  </si>
  <si>
    <t>Speaker</t>
  </si>
  <si>
    <t>Microfinance in Bangladesh: Grameen Bank</t>
  </si>
  <si>
    <t>MARCH 10, 2008</t>
  </si>
  <si>
    <t>MFP</t>
  </si>
  <si>
    <t xml:space="preserve">In this video Senior Microfinance Specialist of CGAP, Syed Hashemi discusses the principles and features of microfinance in Bangladesh. Talking about the success of microfinance in the country, Hashemi applauds dyanamic leaders such as Muhammad Yunus, Fazle Hasan Abed who have used microfinance as an anti-dote for poverty in post-liberalised Bangladesh. Hashemi highlights the role of Grameen Bank and BRAC that have not only provided economic strength through loans and safe savings but has transformed society by bringing women in the mainstream which today accounts for their huge customer base.
 </t>
  </si>
  <si>
    <t>Syed Hashemi</t>
  </si>
  <si>
    <t>Microfinance in Bangladesh BRAC</t>
  </si>
  <si>
    <t>MARCH 17, 2008</t>
  </si>
  <si>
    <t>In this video Senior Microfinance Specialist of CGAP, Syed Hashemi talks about the common vision of Muhammad Yunus and Fazle Hasan Abed i.e social transformation. Hashemi  describes the different methods followed by both leaders to build a society where the poor were integrated in the development process. He explains in detail about the organisational structure of Grameen Bank and BRAC outlining their similarities and differences. Hashemi further elaborates the functions of BRAC and how it has successfully made inroads into other development efforts such as education, health etc. through multi-sector approach.</t>
  </si>
  <si>
    <t>Muhammad Yunus</t>
  </si>
  <si>
    <t>Equity Bank Employees' Market led Success-Equity Bank Kenya</t>
  </si>
  <si>
    <t>MARCH 24, 2008</t>
  </si>
  <si>
    <t>The video depicts the journey of Equity Bank Kenya from a Society to a commercial Bank. The Equity Bank business model has attracted both local and international recognition. Equity has also become a hub of other institutions worldwide keen on learning and exchanging insights on the Equity model of extending financial services to the low income segment and the un-banked population. The CEO and other employees discuss the challenges faced in this journey and the methods adopted by Bank to overcome them. It also has testimonials from clients of Equity Bank.</t>
  </si>
  <si>
    <t xml:space="preserve">Equity Bank </t>
  </si>
  <si>
    <t>Individual Lending(IL): Biashara Imara (Flagship microfinance product of  Equity Bank Kenya)</t>
  </si>
  <si>
    <t>MARCH 31, 2008</t>
  </si>
  <si>
    <t xml:space="preserve">In this video, Mark Pickens Microfinance Analyst, CGAP describes the characteristics and features of Biashara Imara, the individual loan product of Equity Bank Kenya. Biashara Imara means “strong, solid business.” He also describes the profile of clients that Biashara Imara is designed to target at. Elaborating the client base of Biashara Imara, Elizabeth Wambui Gathai Head of Microcredit, Equity describes that Biashara Imara has been developed for small business owners; market traders; shopkeepers etc. and is designed to function in a non-conventional manner. </t>
  </si>
  <si>
    <t>Mark Pickens</t>
  </si>
  <si>
    <t>Individual Lending Product Features: Equity Bank</t>
  </si>
  <si>
    <t>APRIL 7, 2008</t>
  </si>
  <si>
    <t xml:space="preserve">In this video, Equity Bank team shares the challenges faced while developing Biashara Imara – an individual loan product in Kenya for people with low earnings – and what steps did they take to overcome the initial glitch. Further the branch manager attributes Biashara Imara’s success on its excellent performance based on various parameters such as growth, repayment and portfolio. The Equity bank team also outlines the product features of Biashara Imara and elaborate the key marketing strategy adopted to promote the loan product. </t>
  </si>
  <si>
    <t>Equity Bank</t>
  </si>
  <si>
    <t xml:space="preserve">Lending Cycle: New Customer Identification Filter </t>
  </si>
  <si>
    <t>APRIL 15, 2008</t>
  </si>
  <si>
    <t xml:space="preserve">In this video Head of Microfinance at International Finance Corporation (IFC) Martin Holtman discusses the New Customer Identification and Filter Process of lending cycle of Individual Loan Product of Equity Bank. The concept of Lending Cycle is an excellent training tool for new loan officers and other staff engaged in lending operations. Using the individual loan product of Equity Bank Kenya as an illustrative example, the video moves through the first steps of the Lending Cycle, namely New Customer Introduction and Filter. </t>
  </si>
  <si>
    <t>Martin Holtman</t>
  </si>
  <si>
    <t xml:space="preserve">Loan Appraisal: Visiting Client's Business </t>
  </si>
  <si>
    <t>APRIL 21, 2008</t>
  </si>
  <si>
    <t xml:space="preserve">In this video, MSC explains the Biashara Imara Lending Cycle, an individual loan product of Equity Bank. This episode discusses the first few steps of the lending cycle, namely, loan application, loan appraisal and analysis. After filling of the loan application, the loan officer visits the business premise and residence of the client for loan appraisal and analysis. The Loan Appraisal process is something that requires a considerable amount of skill and knowledge from the loan officer. Further, the loan officer also carries out background research before moving on to the next step of the lending cycle. </t>
  </si>
  <si>
    <t xml:space="preserve">Loan Appraisal: Home Visit </t>
  </si>
  <si>
    <t>APRIL 28, 2008</t>
  </si>
  <si>
    <t>The video describes the list of activities a loan officer is expected to do and the details that need to be recorded at Home Visit. For many newcomers to microfinance, the Home Visit is probably the most unconventional part of the loan appraisal in MFIs. What does a credit officer look at when he or she visits the client’s home? What questions does he ask? Which family members does he want to meet? For details, join our camera on an example of a Home Visit.</t>
  </si>
  <si>
    <t>Equity Bank Team</t>
  </si>
  <si>
    <t xml:space="preserve">Loan analysis (Tricks of the trade): Part 1 </t>
  </si>
  <si>
    <t>MAY 5, 2008</t>
  </si>
  <si>
    <t>In this video Richard Turner, the former Chief Credit Officer ShoreBank,  shares his “tricks of the trade” for loan analysis. Richard explains the Lending Process as an intersection of the three circles: Market, Management and Mathematics. He further explains the dynamic relation between the three components. Turner has been involved in making loans and training credit staff for well over 30 years. Much of that experience was spent in the United States but also in a number of foreign countries, primarily in Eastern Europe.</t>
  </si>
  <si>
    <t>Richard Turner</t>
  </si>
  <si>
    <t xml:space="preserve">Loan analysis (Tricks of the trade): Part 2 </t>
  </si>
  <si>
    <t>MAY 12, 2008</t>
  </si>
  <si>
    <t>In this video Richard Turner, former Chief Credit Officer ShoreBank, ends his argument by explaining the last circle: Management. Here he talks about the importance of analysing management capacity when making lending decisions. He further explains the need to make alternative projections before writing loans up for approval.</t>
  </si>
  <si>
    <t xml:space="preserve">Loan appraisal (Tricks of the Trade): Part 3 </t>
  </si>
  <si>
    <t>MAY 19, 2008</t>
  </si>
  <si>
    <t>In this video Richard Turner, former Chief Credit Officer, ShoreBank talks about loan appraisal and discusses how credit officer should behave during the appraisal. He also shares his general observations about underwriting loans.</t>
  </si>
  <si>
    <t xml:space="preserve">Lending Cycle: Credit Committee </t>
  </si>
  <si>
    <t>MAY 26, 2008</t>
  </si>
  <si>
    <t>This video highlights the most important stage of credit cycle - Credit Committee - where a loan officer presents his/her case along with suggested loan amount for analysis. Join a typical Credit Committee of Equity Bank and see how the loan proposals get approved and rejected.The committee explains the reasons for selection and returns the rejected loans to the respective loan offcers for further analysis. However, the credit committee may reject a loan if it does not comply with Biashara Imara lending policies.</t>
  </si>
  <si>
    <t>Loan Approval: Larger Loans</t>
  </si>
  <si>
    <t>JUNE 2, 2008</t>
  </si>
  <si>
    <t xml:space="preserve">In this video, Equity Bank Kenya shares their process of approving larger loans. Equity Bank team explains their process to sanction loan above USD3000, which  requires second level approval from the head-office. It further requires mapping of the business and residential premises of the client. Richard Turner, former Chief Credit Officer, ShoreBank concludes the topic of loan approval practices. </t>
  </si>
  <si>
    <t>Lending Cycle: Processing the Documents and Disbursement</t>
  </si>
  <si>
    <t>JUNE 9, 2008</t>
  </si>
  <si>
    <t xml:space="preserve">Proper processing of documents is another important step in the Lending Cycle. This video discusses the practices that MFIs use to ensure that all the documents are properly prepared. It also describes the preparation of documents to initiate disbursement.
</t>
  </si>
  <si>
    <t xml:space="preserve">Individual Lending Effective Monitoring Practices </t>
  </si>
  <si>
    <t>JUNE 16, 2008</t>
  </si>
  <si>
    <t>This video interviews credit administrators and loan officers who share the best way of monitoring loans.  Elaborating the monitoring process for Biashara Imara – an individual loan product of Equity Bank Kenya – Equity team emphasise the importance of close relationship between a client and credit officer. They reveal that best monitoring practice is to never lose contact with your client and closely follow the loan till the time it is repaid. They also highlight the importance checking the business activities and ensuring that the loan amount is used for the purpose it was intended to.</t>
  </si>
  <si>
    <t xml:space="preserve">An Effective Monitoring Visit  Part 1 </t>
  </si>
  <si>
    <t>JUNE 23, 2008</t>
  </si>
  <si>
    <t xml:space="preserve">In this video Richard Turner, Former Chief Credit Officer, ShoreBank shares his experience on how to prepare and manage an effective monitoring visit. Turner explains the importance of preparation prior to the visit. While at the visit, he outlines the dos and don’ts for the loan officer to get the most out of the visit. He emphasises that the loan officer must analyse the client’s business in terms of management, market and mathematics to ascertain the health of the business. </t>
  </si>
  <si>
    <t xml:space="preserve">An Effective Monitoring Visit Part 2 </t>
  </si>
  <si>
    <t>JUNE 30, 2008</t>
  </si>
  <si>
    <t>In this video Richard Turner, former Chief Credit Officer, ShoreBank continues the session on monitoring visit by focusing on financial numbers of the enterprise and the profile of clients that the business is catering to. He adds that if 60% of the clientele is government agencies then the credit officer should review the receivables of the business. He also give pointers regarding the behaviour a credit officer should display if he finds that there is something wrong with the business.</t>
  </si>
  <si>
    <t xml:space="preserve">Steps of Managing Loan Delinquency </t>
  </si>
  <si>
    <t>JULY 7, 2008</t>
  </si>
  <si>
    <t xml:space="preserve">This video discusses the typical steps followed by Equity Bank Kenya to manage a delinquent loan and describes the recovery process of Biashara Imara product. Equity bank team explains that the process begins with a call to the borrower followed by a visit to his/her residence. If the loan amount is still arrear then the bank issues a soft demand letter which is followed by repossession process. They also outline the need to identify the pressure points for each borrower to ensure recovery, i.e some people are more attached to their families than the business and vice versa.  </t>
  </si>
  <si>
    <t>Problem Loans Part 1</t>
  </si>
  <si>
    <t>JULY 14, 2008</t>
  </si>
  <si>
    <t>In this video series-1 on delinquency loan,  Richard Turner, former Chief Credit Officer, ShoreBank, shares his observations on psychological aspects of managing problem loans and treating them as a learning experience. Richard stresses upon the need to identify problems at the monitoring stage only before they become full-fledged problem loans. He lists out the key signs that a loan officer must pay heed to while analysing the business during a monitoring visit. In addition to this, Richard shares how does a delinquent loan affects borrowers psychologically.</t>
  </si>
  <si>
    <t xml:space="preserve">Problem Loans Part 2 </t>
  </si>
  <si>
    <t>JULY 21, 2008</t>
  </si>
  <si>
    <t>In this video series-2, Richard Turner, former Chief Credit Officer, ShoreBank, taking the discussion further on delinquency loans advises loan officers to follow a certain code of conduct when they are sure the loans have become a problem. Richard cautions loan officers to treat a problem loan with patience and time if a loan officer deals with a client who is willing to change and rescue the business. He shares that monitoring visits for problem loans are a great way of learning about making loans which one wouldn’t find in books.</t>
  </si>
  <si>
    <t>What Makes A Good Credit Officer</t>
  </si>
  <si>
    <t>JULY 28, 2008</t>
  </si>
  <si>
    <t xml:space="preserve">In this video, MSC interviews Equity Bank team who talk about the personal and professional qualities of a successful loan officer. Rating high on everybody’s list is the good inter-personal skills, good analytical skills and humility and commitment to their work. This episode also asks credit officers to share their field experiences. Further, Fredrick Njoroge Chege, Credit Administrator Equity, informs that the management play an active role in motivating credit officers by giving positive feedback, timely trainings, team building exercises etc. </t>
  </si>
  <si>
    <t>Who is a Good Client?</t>
  </si>
  <si>
    <t>AUGUST 4, 2008</t>
  </si>
  <si>
    <t>In this video Equity Bank loan officers discuss the qualities they seek in a Biashara Imara client. And every credit officer looks for a client who is consistent, has command over his/her business, communicates with the credit officer and pays the loan on time. The video also covers the response of Biashara Imara clients who share their own experiences with Biashara Imara and Equity Bank and how it has helped them to achieve their financial goals.</t>
  </si>
  <si>
    <t>Safety Net for the Poor: BRAC Bangladesh</t>
  </si>
  <si>
    <t>AUGUST 11, 2008</t>
  </si>
  <si>
    <t>In this video Syed Hashemi, a senior microfinance specialist of CGAP talks about the effectiveness of microfinance in Bangladesh not only in terms of economic development but also social change. Elaborating this point Hashemi says that it has brought women to the economic foreground and provided better schooling facilities and legal rights to the bottom of the society. He studies BRAC, Bangladesh, which has introduced a new pathway for the poorest to graduate out of poverty by linking two aspects of development, like, food aid with the world of microfinance.</t>
  </si>
  <si>
    <t>Mobile Banking</t>
  </si>
  <si>
    <t>AUGUST 18, 2008</t>
  </si>
  <si>
    <t>In this video Ignacio Mas Senior Advisor CGAP discusses the challenges of remuneration of agents in mobile banking. Ignacio says that on one hand mobile operators and banks enjoy certain benefits and opportunities. He highlights the problems faced by agents in handling cash. Ignacio further discusses the way ahead for mobile banking and how volumes can be increased by grabbing more transactions to make it lucrative for the agents.</t>
  </si>
  <si>
    <t>ShoreCap Exchange: Leveraging Human Capital For Performance And Growth</t>
  </si>
  <si>
    <t>AUGUST 19, 2008</t>
  </si>
  <si>
    <t>The ShoreCap Exchange forum addresses strategies and tools for attracting and retaining talent, enhancing the alignment of human resource practices with primary business goals and using human capital to build institutional strengths. ShoreCap Exchange is a ShoreBank capacity building company that helps banks working to serve small business and microfinance markets overcome the substantial operational challenges they face in dealing with clients not reached by traditional financial markets.</t>
  </si>
  <si>
    <t>Lynn Pikholz</t>
  </si>
  <si>
    <t>BRAC Approach To Microfinance</t>
  </si>
  <si>
    <t>SEPTEMBER 2, 2008</t>
  </si>
  <si>
    <t>In this video Dr Fazle Abed, the founder and chairman of BRAC talks about the BRAC approach to microfinance and their recent expansion to Africa. He elaborates the BRAC’s role in tackling the various aspects of poverty in terms of finance, health, education and family planning. On Africa expansion, he stresses on the modifications required in the BRAC model to make it adaptive to the needs of Africa. He also stressed that microfinance should be looked not as a means of making money but as a means of alleviating poverty.</t>
  </si>
  <si>
    <t>Dr Fazle Abed</t>
  </si>
  <si>
    <t>Staff incentive schemes</t>
  </si>
  <si>
    <t>SEPTEMBER 15, 2008</t>
  </si>
  <si>
    <t>In this video Martin Holtmann, Head of the Microfinance Unit in the IFC’s Global Financial Markets Department, talks about the staff incentive schemes typically followed by Microfinance Institutes (MFIs). Explaining the benefits of staff incentive schemes, Martin discusses various types of staff incentive schemes such as short-term monetary incentives and non-monetary incentives. Martin further explains that a mix of incentive schemes is suitable for today’s MFIs.</t>
  </si>
  <si>
    <t xml:space="preserve">MIS in MFIs </t>
  </si>
  <si>
    <t>SEPTEMBER 22, 2008</t>
  </si>
  <si>
    <t>In this video Gautam Ivatury, Microfinance Specialist, Manager – Technology Program, CGAP, talks about the importance and implementation of Management Information System (MIS)  in MFI. Gautam also stresses upon the importance of involving people in the development process of MIS. He further talks about making the MIS adaptive to the future needs of the MFIs.</t>
  </si>
  <si>
    <t>Gautam Ivatury</t>
  </si>
  <si>
    <t xml:space="preserve">Corporation Credit Risk Management </t>
  </si>
  <si>
    <t>SEPTEMBER 28, 2008</t>
  </si>
  <si>
    <t>In this video Donna Nails, former Deputy Director, Risk Management Department, ShoreBank Corporation talks about the key components of credit risk management. Donna describes the reasons for credit risk management for financial institutions, the importance of monitoring of credit risk and setting up of credit risk tools and department before disbursing loans. She also discusses the three important tools of mitigation of credit risk namely, PAR Reports, Loan Reviews and Risk Rating of portfolio.</t>
  </si>
  <si>
    <t>Donna Nails</t>
  </si>
  <si>
    <t>Risk Management Credit Scoring Part 1</t>
  </si>
  <si>
    <t>OCTOBER 8, 2008</t>
  </si>
  <si>
    <t>In this video series-1 Mark Schreiner, Director, Microfinance Risk Management discusses Credit Scoring System for microfinance industry. Mark says that credit scoring system works best for large lending organisation that have large amount of data, have decent MIS in place and where the management is ready for change. Basing his argument on this parameter, Mark explains how credit scoring can be useful in cutting cost and mitigating credit risk in MFIs. Mark warns that credit scoring system might not be an answer for organisations that are not into lending or downsizing.</t>
  </si>
  <si>
    <t>Mark Schreiner</t>
  </si>
  <si>
    <t xml:space="preserve">Risk Management Credit Scoring Part 2 </t>
  </si>
  <si>
    <t>OCTOBER 13, 2008</t>
  </si>
  <si>
    <t xml:space="preserve">In this video series-2, Mark Schreiner, Director, Microfinance Risk Management talks in detail how credit scoring system works. In rich countries, lenders often rely on credit scoring—formulae to predict risk based on the performance of past loans with characteristics similar to current loans—to inform decisions. Can credit scoring do the same for microfinance lenders in poor countries? Does scoring have a place in microfinance? Answering these questions, Mark outlines the impotance of MIS in a scoring system. Mark also explains what kind of MFIs should opt for Credit Scoring System. </t>
  </si>
  <si>
    <t xml:space="preserve">Risk Management Credit Scoring Part 3 </t>
  </si>
  <si>
    <t xml:space="preserve">In this video, series-3, Mark Schreiner, Director of Microfinance Risk Management talks about the cost of installing and testing credit scoring system in an organisation. Mark further says that the pilot test runs till the organisation smoothes all problems arising in due course and it usually takes about year and half. Later he discusses the future of scoring in microfinance. He says that the future of credit scoring depends on credit bureaus adding that Poverty Scoring will be a part of microfinance in future. . </t>
  </si>
  <si>
    <t xml:space="preserve">Credit Administration and Credit Controls </t>
  </si>
  <si>
    <t>OCTOBER 27, 2008</t>
  </si>
  <si>
    <t>In this video, Robert Dressen, Vice President, Economics, Business and Finance, DAI begins with the importance of credit administration and credit control. He goes on to explain the difference between credit administration and credit control. Robert further talks about the principle functions of credit administration such as Reporting and Record keeping, Monitoring the portfolio and Compliance checking. He also lists the various methods of credit administration and credit control tools which financial institutions must apply to mitigate credit risk.</t>
  </si>
  <si>
    <t>Robert Dressen</t>
  </si>
  <si>
    <t xml:space="preserve">Institutional Risks </t>
  </si>
  <si>
    <t>NOVEMBER 3, 2008</t>
  </si>
  <si>
    <t>In this video, Martin Holtmann, Head of the Microfinance Unit in the IFC’s Global Financial Markets Department discusses the kind of risks MFIs face. Elaborating on the risk factor, Martin says liquidity risk and interest rate risk is low for MFIs that are only into lending business. He further explains the risks that are important for MFIs, namely, credit risk, portfolio risk and operational risk. Martin further adds that MIS and banking software have become a necessity to deal with large amount of outstanding arrears, an area where MFIs are lagging behind.</t>
  </si>
  <si>
    <t xml:space="preserve">Mobile Banking Part 1 </t>
  </si>
  <si>
    <t>NOVEMBER 11, 2008</t>
  </si>
  <si>
    <t>In this video series-1, Ignacio Mas, Senior Advisor, CGAP discusses the opportunity of branch-less banking through mobile banking framework. He speaks on the need for establishment of trust in such system. He further emphasises the need to include a variety of transactions on such mobile-banking platform to make the business model viable and sustainable.</t>
  </si>
  <si>
    <t xml:space="preserve">Mobile Banking Part 2 </t>
  </si>
  <si>
    <t>NOVEMBER 17, 2008</t>
  </si>
  <si>
    <t>In this video series-2, Ignacio Mas, Senior Advisor, CGAP discusses the biggest issue of m-banking sector - remuneration of an agent. He elaborates the steps needed to regularise it and further enlists the benefits global operators and banks enjoy within this business model whereas agents are struggling to fit within. Ignacio highlights security and numerous visits to the bank as the two major problems for an agent adding that the fundamental problem is the business model at the store where the transaction occurs. In addition, he talks about the challenge to increase the volume of transactions on this cheaper transaction platform.</t>
  </si>
  <si>
    <t xml:space="preserve">Mobile Banking Part 3 </t>
  </si>
  <si>
    <t>NOVEMBER 25, 2008</t>
  </si>
  <si>
    <t>In this video series-3, Ignacio Mas, Senior Advisor, CGAP discusses the role of various partners involved in making branch-less banking a sustainable business model. Ignacio talks about the numerous choices MFIs must make on various fronts such as technology, business model, product, marketing etc before adopting rolling out branchless banking channel. He emphasises on developing a practical business model where all the participants MFIs, telcos and agents work together to make branchless banking a success.</t>
  </si>
  <si>
    <t xml:space="preserve">Future of M-Banking </t>
  </si>
  <si>
    <t>DECEMBER 1, 2008</t>
  </si>
  <si>
    <t>In this video Ignacio Mas, Senior Advisor, CGAP talks about the future of m-banking in microfinance industry. Taking a span of five years, he explains mobile operators would act as catalyst in making m-banking a sustainable model because they control technology, own a network of outlets, and have a transactional business model. Voicing his concern over the banks participation, Ignacio questions would banks use mobile banking to expand their services such as credit portfolio on m-banking platform, which is currently being used only for payments and how that would become a possibility.</t>
  </si>
  <si>
    <t>DECEMBER 8, 2008</t>
  </si>
  <si>
    <t xml:space="preserve">In this video series-1, Kabir Kumar Microfinance Analyst, CGAP discusses the main lending technology used by MFIs in India - the Joint Liability Group model. Using one of the largest Indian MFIs Spandana as an example, MSC explains how this model works and why Indian MFIs have been so successful with it. In this episode, MSC shows how a group is formed and also focuses on the role of a field officer. The group formation is the first and fundamental requirement of the Joint Liability Group Model. </t>
  </si>
  <si>
    <t>Kabir Kumar</t>
  </si>
  <si>
    <t xml:space="preserve">JLG Lending Training Spandana India </t>
  </si>
  <si>
    <t>DECEMBER 15, 2008</t>
  </si>
  <si>
    <t>In this video series-2, Kabir Kumar Microfinance Analyst, CGAP introduces Spandana's training programme. The video shows how Spandana's training programme not only set ground rules for all parties involved but empower clients with necessary information and financial education. In this episode, after the initial group formation, all members participate in mandatory training, where the field officer explains the vision, mission and terms and conditions of microfinance to the group. Further, the field officer also maintains the group training register. Later, the field officer visits the clients at their residence.</t>
  </si>
  <si>
    <t xml:space="preserve">Kabir Kumar </t>
  </si>
  <si>
    <t xml:space="preserve">JLG Loan Origination Process and Group Recognition Test Process Spandana India </t>
  </si>
  <si>
    <t>DECEMBER 22, 2008</t>
  </si>
  <si>
    <t>In this video series-3, delving deep into Joint Liability Group Lending Process Kabir Kumar Microfinance Analyst, CGAP introduces Loan Origination Process and Group Recognition Test (GRT) Process as applied by Spandana, one of the leading MFIs of India. At this stage the field officer collects ID proof and address proof and then loan application form is filled and dully signed by the whole group. Further, the loan is granted once the group clears the GRT in the presence of branch manager. If any member misses the GRT the meeting gets re-scheduled.</t>
  </si>
  <si>
    <t xml:space="preserve">JLG Disbursement Process Spandana India </t>
  </si>
  <si>
    <t>DECEMBER 29, 2008</t>
  </si>
  <si>
    <t>In this video series-4 on Joint Liability Group Lending Process, Kabir Kumar Microfinance Analyst, CGAP talks about Disbursement Process of Spandana, India, where the consumers are given full disclosure regarding the loan terms and conditions which is an important part of client education and transparency. He also emphasises on the role of accounting and information systems the MFIs use to control the process. In this process, the spouses of the members also attend the centre meeting and the loan terms and conditions are explained to them and the paperwork signed before handing over the cash to the member.</t>
  </si>
  <si>
    <t xml:space="preserve">JLG Loan Utilisation Check Process Spandana India </t>
  </si>
  <si>
    <t>JANUARY 5, 2009</t>
  </si>
  <si>
    <t>In this video series-5 on Joint Liability Group Lending, Kabir Kumar Microfinance Analyst, CGAP introduces Loan Utilisation Check Process of Spandana, India. Through this process, MFIs ensure that the funds are being utilised wisely and in an order to generate additional income. The process also helps in building better relations with clients and helps in their financial education. The business visit is necessary to ensure that the loan amount is used for the said purpose. Here the field officer fills the loan utilisation report and confirms the information gathered with the group leader.</t>
  </si>
  <si>
    <t>JLG Collection Process Spandana India</t>
  </si>
  <si>
    <t xml:space="preserve">In this video series-6 on Joint Liability Group Lending, Kabir Kumar Microfinance Analyst, CGAP talks about how does Spandana, India organises their collection process. A typical collection process begins with the members submitting their loan card and instalment amount to the group leader, who in turn handover the collected cash to the field officer. Following which the loan officer verifies the amount collected and then updates the centre register and the loan card of the members. </t>
  </si>
  <si>
    <t>JLG Delinquency Management Process Spandana India</t>
  </si>
  <si>
    <t>JANUARY 12, 2009</t>
  </si>
  <si>
    <t xml:space="preserve">In this video series-7 on Joint Liability Group Lending Kabir Kumar Microfinance Analyst, CGAP introduces Delinquency Management Process of Spandana, India. This video shows how Spandana ensures the repayment problems are caught early and how it has been able to maintain excellent portfolio quality. At this stage of lending cycle, the field officer along with the group leader visits the member to recover the default payment. If the instalment isn’t recovered the branch manager takes charge of the situation. If the member still defaults regional manager tries to recover from the group. </t>
  </si>
  <si>
    <t>JLG_Center_Meeting_Process_Spandana_India</t>
  </si>
  <si>
    <t>JANUARY 19, 2009</t>
  </si>
  <si>
    <t>In this video series-8 on Joint Liability Group Lending, MSC shows the Centre Meeting Process of Spandana, India. A centre meeting begins with all the members coming to the centre venue where they take a pledge. Further, the field officer takes his pledge. And the members pay their instalment amount to the group leader who hands it over to the field officer. Any shortfall in payment is again collected and then the loan card is updated. Further, the field officer updates the centre register and loan card.</t>
  </si>
  <si>
    <t>M-Banking_WIZZIT_South_Africa</t>
  </si>
  <si>
    <t>JANUARY 28, 2009</t>
  </si>
  <si>
    <t>In this video Brian Richardson - Managing Director WIZZIT South Africa shares his views on the scope of m-banking in South Africa along with the challenges ahead for this model of banking. Highlighting the basic advantages m-banking brings to the unbanked: accessibility, affordability and availability, Brian talks about WIZZIT’s mission to provide not only transactional benefits but other services to the unbanked such as savings, loan etc. Further, he talks about the challenges WIZZIT faced was to create credibility and trust in a new brand. He also stressed the need for regulatory framework to lend credibility to the system.</t>
  </si>
  <si>
    <t>Brian Richardson</t>
  </si>
  <si>
    <t>M-Banking XacBank Mongolia</t>
  </si>
  <si>
    <t>FEBRUARY 4, 2009</t>
  </si>
  <si>
    <t xml:space="preserve">In this video Bold Magvan, President XacBank Mongolia shares the success story of XacBank. Bold further explains how M-Banking has helped them to expand their business. He also talks about the opportunities and challenges M-banking faces in Mongolia. He shares that XacBank aims to provide basic financial services to every household in Mongolio irrespective of distance and income level of clients. He further highlights the benefits of developing own application. Being the pioneers of m-banking, he says XacBank faced challenges at the regulation front for this new venture. </t>
  </si>
  <si>
    <t>Bold Magvan</t>
  </si>
  <si>
    <t>M-Banking Globe Telecom Philippines</t>
  </si>
  <si>
    <t>FEBRUARY 9, 2009</t>
  </si>
  <si>
    <t>In this video Rizza Maniego-Eala, President of G-Xchange Inc, Globe Telecom, Philippines shares that Globe Telecom uses mobile network to lower the cost, increase access of the mass market for financial services. She explains the GCASH service which was launched via M-Banking in 2004 and how it has successfully captured the market. She also talks about the challenges ahead for M-Banking.</t>
  </si>
  <si>
    <t>Rizza Maniego-Eala</t>
  </si>
  <si>
    <t>M-Banking Tameer Pakistan</t>
  </si>
  <si>
    <t>FEBRUARY 16, 2009</t>
  </si>
  <si>
    <t>In this video Ali Abbas Sikander, Group Executive Director, TAMEER, Micro Fianance Bank Ltd, Pakistan talks about the challenges TAMEER faced as a nascent player in branchless banking and how their m-banking business model works. He says as an early player TAMEER faced liquidity problem. To overcome this issue, they worked with CGAP and came up with a business plan which works towards development of strong agent network and develop underlying technology channels such as cell phones. He further talks about the problems TAMEER faces on its path ahead.</t>
  </si>
  <si>
    <t>Ali Abbas Sikander</t>
  </si>
  <si>
    <t>Equity Bank Mobile Banking</t>
  </si>
  <si>
    <t>MARCH 2, 2009</t>
  </si>
  <si>
    <t>In this video Samuel G. Kamiti, General Manager, Alternative Business Channels, Equity Bank, Kenya shares how Equity Bank has successfully used Mobile Banking to reach clients and how the system is compatible with all kinds of mobile phones and operators. He explains that the system is cost-effective and has helped them to reach places where branches or ATMs could not be set-up. He further adds that recruiting agents for such service still remains a challenge considering the KYC norms of Kenya.</t>
  </si>
  <si>
    <t>Samuel G. Kamiti</t>
  </si>
  <si>
    <t>Creating a World Without Poverty: An Excerpt</t>
  </si>
  <si>
    <t>MARCH 4, 2009</t>
  </si>
  <si>
    <t>An excerpt from a convention on Creating a World Without Poverty by Dr. Muhammad Yunus at the Lisner Auditorium on the campus of the George Washington University in Washington, D.C. Here, Dr. Yunus inspires everyone with his impressive thoughts on the importance of microfinance. He further talks about the ideas from his book, Creating a World Without Poverty (Appeared on the New York Times Best Seller List). Watch the whole event in the coming series of episodes.</t>
  </si>
  <si>
    <t>Dr. Muhammad Yunus</t>
  </si>
  <si>
    <t>Creating a World Without Poverty Part 1</t>
  </si>
  <si>
    <t>MARCH 9, 2009</t>
  </si>
  <si>
    <t>In this video series-1, Nobel Peace Prize winner Dr Muhammad Yunus discusses how in times of global financial crisis the poor have proved themselves to be credit-worthy, contrary to the conventional wisdom of large banks. Speaking at the George Washington University in Washington, D.C, Dr. Yunus talks about Grameen’s Microcredit project in New York and how successful the programme became even in the times of global financial meltdown. The video ends with a poignant question put up by Dr. Yunus, “Who is credit worthy?”</t>
  </si>
  <si>
    <t>Dr Muhammad Yunus</t>
  </si>
  <si>
    <t>Creating a World Without Poverty Part 2</t>
  </si>
  <si>
    <t>MARCH 16, 2009</t>
  </si>
  <si>
    <t>In this video series-2, taking the discussion further Dr Muhammad Yunus discusses the need for new financial system that integrates a system that serves the poor with the traditional banking system and not leave anyone unbanked. In this series Dr. Yunus speaks about his new book “Creating a World Without Poverty”. Dr Yunus talks about a programme designed for beggars and how it became an instant success. He further sheds light on the methods employed by Grameen to encourage beggars to try another way of earning money i.e. door to door selling.</t>
  </si>
  <si>
    <t>Creating a World Without Poverty Part 3</t>
  </si>
  <si>
    <t>MARCH 24, 2009</t>
  </si>
  <si>
    <t xml:space="preserve">In this video series-3, Dr Muhammad Yunus highlights the wisdom of microcredit borrowers and how they can develop themselves and their families if they are provided with opportunities. Focusing on the work of Grameen, Dr. Yunus explains that if we provide the poor with opportunity then they are equally capable of excellence like any other person. Pondering on the current system, Dr. Yunus says poverty is artificial imposition on human being. He questions the conventional system that stamps the poor as non-credit worthy. </t>
  </si>
  <si>
    <t>Creating a World Without Poverty Social Business Part 4</t>
  </si>
  <si>
    <t>MARCH 30, 2009</t>
  </si>
  <si>
    <t>In this video series-4, Dr Muhammad Yunus describes the social business ventures of Grameen Bank in Bangladesh and how it is contributing towards the development of people. Starting with the motto of business, Dr. Yunus goes on to explain the basic nature of human being and connects it with business endeavours. Further, he discusses the concept of social business and how does it work. He also shares his experience with successful social enterprises in Bangladesh.</t>
  </si>
  <si>
    <t>Creating a World Without Poverty Q&amp;A Part 5</t>
  </si>
  <si>
    <t>APRIL 6, 2009</t>
  </si>
  <si>
    <t>In this video series-5, Dr Yunus answers the queries of the audience and encourages youth to take up designing social businesses. He also talks on the issue of abuse of microfinance.</t>
  </si>
  <si>
    <t xml:space="preserve">Creating a World Without Poverty Q&amp;A Part 6 </t>
  </si>
  <si>
    <t>APRIL 13, 2009</t>
  </si>
  <si>
    <t>In this video series-6, Dr Yunus continues answering the questions of participants ranging from balance of economic and environmental interests to use of microfinance in genocide affected regions of the world.</t>
  </si>
  <si>
    <t xml:space="preserve">Internal Audit and Risk Management in MFIs </t>
  </si>
  <si>
    <t>APRIL 21, 2009</t>
  </si>
  <si>
    <t xml:space="preserve">This video talks about Internal Audit and Risk Management where Pamela Champagne, Consultant, ShoreBank International discusses the key components of Internal Audit System. She explains the reporting structure of  Internal Audit, the staffing required and how to make the audit effective. She further discusses the responsibility of various stakeholders in risk management  and how BoD through oversight can help in managing risks. She also enlists the importance of risk management and the parameters to assess the quality of internal controls.  </t>
  </si>
  <si>
    <t>Pamela Champagne</t>
  </si>
  <si>
    <t>Process Mapping</t>
  </si>
  <si>
    <t>APRIL 27, 2009</t>
  </si>
  <si>
    <t>In this video Pamela Champagne, Consultant, ShoreBank International explains the importance of process mapping for MFIs and the benefits these could provide to the MFIs. Pamela emphasises that process maps can be used for various purposes such as staff training and orientation, to help visualise processes in their future state without making major capital investment etc. MFIs gain a lot because of process map as it helps them to improve account opening efficiency and cut cost. She also discusses the optimisation of efficiency and risk through process mapping.</t>
  </si>
  <si>
    <t>Responsible Finance Why it is Timely Now</t>
  </si>
  <si>
    <t>MAY 18, 2009</t>
  </si>
  <si>
    <t>In this video Kate McKee Senior Advisor CGAP discusses responsible finance and shares why it is the need of the hour. Kate further discusses how success of MF has attracted the attention towards client protection and transparency. She also mentions the formation of industry associations and drafting code of conduct as a step towards more transparency. The client protection and responsible finance in microfinance gained media attention due to some events like Crompton crisis in Mexico and cases in India.</t>
  </si>
  <si>
    <t xml:space="preserve">Kate McKee </t>
  </si>
  <si>
    <t>Six Core Principles Of Client Protection</t>
  </si>
  <si>
    <t>In this video Kate McKee Senior Advisor CGAP explains the six core principles of client protection for responsible finance, namely, Transparency, Suitability of Product, Appropriate Collection Practices, Staff Ethics, Access to Effective Recourse by Clients, Data Privacy and Security. She also highlights two other issues: fair pricing and non-discrimination. She emphasises that transparency is the bedrock of client protection where all financial information should be explained to the clients in plain language. She further explains the other principals of responsible finance.</t>
  </si>
  <si>
    <t>Client Protection Campaign The Role Of Providers</t>
  </si>
  <si>
    <t>In this video Kate McKee Senior Advisor CGAP talks about Client Protection Campaign launched by the MFIs. Kate shares that MFIs have come together for the support of client protection and it includes providers, international organisations, donors, individuals etc. All have come together to raise awareness for client protection and support learning process across the industry. Simultaneously, Kate emphasises on setting up the right incentives by investors to ensure that client protection is exercised by MFIs. She says though regulation is good for the industry market regulation by Governments may adversely affect the centre.</t>
  </si>
  <si>
    <t>Client Protection Campaign The Role Of Funders And Governments</t>
  </si>
  <si>
    <t>JUNE 1, 2009</t>
  </si>
  <si>
    <t xml:space="preserve">In this video Kate McKee Senior Advisor CGAP taking the discussion further on Client Protection Campaign enlists the role of funders and government towards creating healthy environment for the customers. Explaining the role donors and investors, Kate says that funders must set the right incentives and support providers to put better policies into practice. While talking about the role of the government, Kate says government regulation and involvement in client protection is very complex. </t>
  </si>
  <si>
    <t>M PESA Kenya</t>
  </si>
  <si>
    <t>JUNE 9, 2009</t>
  </si>
  <si>
    <t>In this video Nick Hughes, Head of International Mobile Payment Solutions, Vodafone Group talks about their product m-Pesa in Kenya- a mobile payment service which allows customers with a prepaid phone to move money between accounts. Vodafone has promoted M-pesa as a mobile payment service that is quick, convenient and secure. He further explains the simple process in which m-Pesa works. Talking about Vodafone’s expansion plan in other parts of the world, Nick enlists the reasons behind the success of m-Pesa.</t>
  </si>
  <si>
    <t>Nick Hughes</t>
  </si>
  <si>
    <t>Microfinance_Podcast_Is_On_The_Road</t>
  </si>
  <si>
    <t>AUGUST 19, 2009</t>
  </si>
  <si>
    <t>In this video Microfinance Podcast is on road collecting new interesting footage.</t>
  </si>
  <si>
    <t>Podcast</t>
  </si>
  <si>
    <t xml:space="preserve">Financial Crisis Impact on MFIs and their Clients Part 1 </t>
  </si>
  <si>
    <t>OCTOBER 13, 2009</t>
  </si>
  <si>
    <t>In this video series-1 Elisabeth Littlefield CEO CGAP talks about financial crisis within microfinance industry and its impact on MFIs and their clients. Elisabeth highlights that the food crisis coupled with oil crisis has resulted in the fall in financial condition of microfinance borrowers. She notes that due to the crisis remittances were going down in most countries and in some cases they were going up because of a variety of reasons. Overall the  purchasing power of MFI clients was getting affected. MFIs on the other hand faced increased credit risk and as a result there was a shrinking of loan size and portfolio of MFIs. Besides liquidity risk was also challenging the MFIs.</t>
  </si>
  <si>
    <t xml:space="preserve">Elisabeth Littlefield </t>
  </si>
  <si>
    <t>Financial Crisis Impact on MFIs and their Clients Part 2</t>
  </si>
  <si>
    <t>OCTOBER 19, 2009</t>
  </si>
  <si>
    <t>In this video series-2 Elizabeth Littlefield CEO CGAP takes the discussion further on Financial Crisis and its impact on MFIs. She explains why MFIs cannot fail and why in some markets MFIs need to distinguish itself from mainstream profit maximising consumer credit. She further explains the important role CGAP plays in dealing with the crisis.</t>
  </si>
  <si>
    <t>The Drivers And Challenges Of Rapid Growth</t>
  </si>
  <si>
    <t>NOVEMBER 2, 2009</t>
  </si>
  <si>
    <t xml:space="preserve">In this video James Mwangi, CEO of Equity Bank Kenya discusses the key reasons behind the rapid growth of the bank. James attributes the following behind the success of Equity: the strategy of high volume low margin, business approach as the bank has focused the bottom of the pyramid, product, prices and services based on research. Further, the huge staff of about 4000 employees has been instrumental in the success of the bank and of course the support of the customers has made Equity a successful enterprise. Further James acknowledges the strong partnership with MSC ever since the inception of Equity Bank and applauds the benefits of MSC toolkits. </t>
  </si>
  <si>
    <t>James Mwangi</t>
  </si>
  <si>
    <t>Financial Crisis and the Role of Savings</t>
  </si>
  <si>
    <t>NOVEMBER 9, 2009</t>
  </si>
  <si>
    <t>In this video James Mwangi, CEO of Equity Bank, Kenya talks about the effect of global financial crisis on Equity Bank and Kenya. He explains that Equity has not been directly affected by the global financial meltdown but their shareholders have suffered. In relation to this, he explains the importance of savings. Further he adds that other economic challenges stands to affect Kenya and its people more than the financial crisis such as increased food prices etc. In addition, he says Equity has responded to help clients who have been affected by the crisis.</t>
  </si>
  <si>
    <t>Client Protection Youth Programmes Future of Equity Bank</t>
  </si>
  <si>
    <t>NOVEMBER 16, 2009</t>
  </si>
  <si>
    <t xml:space="preserve">In this video James Mwangi CEO of Equity Bank, Kenya highlights the client protection principles adopted by Equity Bank. Talking about responsible financing, James says Equity is focused on customer protection as the sustainability of business model depends on customer support. Equity endorses customer charter and has clear agreement for all transactions. He also provides details of the products designed by Equity to cater to the demands of the youth of Kenya. In addition, he discusses the challenges for future.   </t>
  </si>
  <si>
    <t>The Role of Savings In Microfinance</t>
  </si>
  <si>
    <t>NOVEMBER 23, 2009</t>
  </si>
  <si>
    <t xml:space="preserve">In this video Marguerite Robinson Independent Consultant notes that poor look for certain features in their savings product. These include security, convenience, liquidity, friendly knowledgeable service, confidentiality and access to loans. Marguerite notices that demand driven products and services the low income people want are similar across the world. Further, she also explains each of these features in detail. She emphasises the role of savings in microfinance and how savings has evolved through large financial intermediaries (LFIs). </t>
  </si>
  <si>
    <t>Marguerite Robinson</t>
  </si>
  <si>
    <t>Advising Startup MFIs in India</t>
  </si>
  <si>
    <t>December 03, 2009</t>
  </si>
  <si>
    <t xml:space="preserve">In this video MSC interviews many industry leaders such as Nitin Gachayte CEO of Drishtee, Moumita Sen Sharma, Chairperson RBS Foundation India, Shubhankar Gupta, Managing Director, Arohan etc and asks them to share their experience and the challenges they faced in their venture. Simultaneously this video gives insights to those who want to understand how the MFI works and what kind of problems a MFI startup faces. Further, it is a lesson for MFI start-ups that want to understand the Indian market.   </t>
  </si>
  <si>
    <t>Nitin Gachayte</t>
  </si>
  <si>
    <t>Technology And Microfinance The Challenge Of Integration</t>
  </si>
  <si>
    <t>December 10, 2009</t>
  </si>
  <si>
    <t>In this video Abhishek Sinha, CEO of Eko, India and Raj Khera Vice President Business Development FINO discusses the benefits and challenges of integrating technology within the microfinance sector in India. Elaborating the benefit of choosing mobile phones channel of delivery, Abhishek says that the wide-reach of mobile has helped them to reach even the remotest corner of the country. Further, he believes technology can be used to reduce the transaction cost. Whereas, Rajeev sheds light on the challenges from the technology providers viewpoint that is poor bandwidth, adaptation to technology and balance between funder centric and MFI centric technology solutions.</t>
  </si>
  <si>
    <t>Abhishek Sinha</t>
  </si>
  <si>
    <t>Equity Bank Secrets Of Success</t>
  </si>
  <si>
    <t>DECEMBER 16, 2009</t>
  </si>
  <si>
    <t xml:space="preserve">In this video Marguerite Robinson Independent Consultant enlists the major reasons for success of Euity Bank in Kenya namely, strong strategic planning, vision, care and understanding of clients and careful recruitment of staff to deliver high quality service. Marguerite further explains the role of MSC in establishing Equity Bank. Marguerite praises James for his initial work towards understanding the problem of the clients. She says that the main reason behind Equity’s success is that they really care for their clients. In addition, Equity has continually worked with their staff to carry out the bank’s vision.
</t>
  </si>
  <si>
    <t>BRI Why It Became a leader</t>
  </si>
  <si>
    <t>JANUARY 11, 2010</t>
  </si>
  <si>
    <t>In this video Marguerite Robinson Independent Consultant discusses the success story of Bank Rakyat Indonesia (BRI) wherein savings products were developed for low-income families of Jakarta. Sharing her experiences of Indonesia, Marguerite tells us the initial problems they faced in Indonesia. She talks about the findings of the research conducted among low income group in rural and urban area and how it led to development of savings products for low income groups. The success of the first pilot project led to many other projects. Ultimately, the blueprint was replicated across the country. She further explains how BRI managed to sail smoothly during the financial crisis.</t>
  </si>
  <si>
    <t>Branchless Banking And Technology Role Of Regulators</t>
  </si>
  <si>
    <t>JANUARY 19, 2010</t>
  </si>
  <si>
    <t>In this video Marguerite Robinson Independent Consultant discusses the success stories of branchless banking and the major obstacles faced while establishing such business model. Marguerite further elaborates the regulators' understanding of branchless banking and their role in facilitating the roll out of branchless banking solutions. Correspondingly, Marguerite acknowledges the contribution of CGAP towards the expansion of branchless banking and in making it a sustainable business model.</t>
  </si>
  <si>
    <t>Community Managed Microfinance Part 1</t>
  </si>
  <si>
    <t>JANUARY 25, 2010</t>
  </si>
  <si>
    <t>In this video series-1, Hugh Allen Founder of VSL Associates Ltd., discusses the major features of community managed microfinance and the nature of their clients. He also discusses the common obstacles in such community managed programs. Explaining the workings of a community managed microfinance in Africa, he says that a community managed groups consist of about 20-25 members who pool their resources and meet weekly or fortnightly as they choose; they make loans to each other and at the end of the annual cycle they distribute the amount based upon some formula.</t>
  </si>
  <si>
    <t xml:space="preserve">Hugh Allen </t>
  </si>
  <si>
    <t>Community Managed Microfinance Part 2</t>
  </si>
  <si>
    <t>FEBRUARY 1, 2010</t>
  </si>
  <si>
    <t>In this video series-2, Hugh Allen, Founder of VSL Associates, Ltd discusses the emerging issues of community managed microfinance and their examples in the world. He further talks about where this methodology works best, and what are the risks we face as community managed microfinance moves forward. Going into the details, Hugh notices the industry’s caution that these institutions cannot adequately capitalise a development enterprise. Supporting this believe, Hugh puts forth the evidences that the community managed MFIs need external capital injection but it faces difficulty in getting any such flow of capital. Currently, he says is a position to wait and watch for community microfinance.</t>
  </si>
  <si>
    <t>Reaching Cients and Mobilising Deposits</t>
  </si>
  <si>
    <t>FEBRUARY 8, 2010</t>
  </si>
  <si>
    <t xml:space="preserve">In this video Roshaneh Zafar Managing Director of Kashf Foundation and the founder of Kashf Bank, one of the leaders of microfinance in Pakistan, speaks about the challenges of reaching out to the female borrowers in one of most challenging markets in the world. She speaks on the importance of mobilising deposits from microfinance customers and talks about the Kash Foundation's foray into savings product for serving low income households. She enumerated the reasons why deposits matter and what steps the foundation undertook before rolling out the savings product. </t>
  </si>
  <si>
    <t xml:space="preserve">Roshaneh Zafar </t>
  </si>
  <si>
    <t>Using Technology for better Client Service and Deposits Mobilisation</t>
  </si>
  <si>
    <t>FEBRUARY 15, 2010</t>
  </si>
  <si>
    <t>In this video Roshaneh Zafar, Managing Director of Kashf Foundation, Pakistan speaks about the implementation of the deposit mobilisation strategy that Kashf has put into place. She explains the important role of technology and m-banking in microfinance and how Kashf has employed technological innovations for the benefit of their clients. She further talks about the segmentation process for savings and how it has revealed that designing savings product requires much more detailed understanding of different segments than that for credit products.</t>
  </si>
  <si>
    <t>External Framework  and the Impact of the Financial Crisis</t>
  </si>
  <si>
    <t>FEBRUARY 22, 2010</t>
  </si>
  <si>
    <t>In this video Roshaneh Zafar, Managing Director of Kashf Foundation, Pakistan speaks about the opportunities and challenges for microfinance in Pakistan. In the context of Pakistan, Roshaneh talks about the strong infrastructure, excellent legislation and a wide network that gives boost to microfinance in the country. She further explain the different business model for clients across the country such as rural integrated programmes, specialised NGO based programmes and microfinance banks. Talking about the challenges, she shares her views on the impact of the financial crisis on microfinance clients, particularly the impact of increased food crises.</t>
  </si>
  <si>
    <t>Agriculture Microfinance Overview Part 1</t>
  </si>
  <si>
    <t>MARCH 1, 2010</t>
  </si>
  <si>
    <t xml:space="preserve">In this video Richard L. Meyer, Professor Emeritus at The Ohio State University, discusses the major challenges associated with agricultural credit. Stressing on the need for change in the attitude towards repayment among farmers, Meyer says that the attributes that make financing difficult for agriculture are many such as agriculture clients are geographically disperse, thus, the cost of reaching them is high; agricultural products prices fluctuate thus their ability to repay loan varies and the margin for profit is very low. 
</t>
  </si>
  <si>
    <t>Richard L. Meyer</t>
  </si>
  <si>
    <t>Agriculture Microfinance Overview Part 2-BAARC Thailand</t>
  </si>
  <si>
    <t>MARCH 8, 2010</t>
  </si>
  <si>
    <t>In this video Richard L. Meyer, Professor Emeritus at the Ohio State University talks about Bank for Agriculture and Agriculture Cooperatives (BAAC) Thailand, which is a specialised agriculture lending financial institution within the microfinance sector. Elaborating on BAAC, Richard says that the bank serves both large and small farmers through individual lending and group lending. He also adds that it is very much a specialised bank as the regulations prevent it from lending other than agriculture. Correspondingly, Richard discusses some other microfinance institutions which deliver agriculture lending products.</t>
  </si>
  <si>
    <t>New Trends in Agriculture: Micro Finance Focus on Poverty Part 1</t>
  </si>
  <si>
    <t>MARCH 22, 2010</t>
  </si>
  <si>
    <t xml:space="preserve">In this video Renée Chao-Beroff, Director, Microfinance Department, CIDR; General Manager, Pamiga tells that agricultural microfinance has developed despite the challenges that it faces. She explains the rise in demand for agriculture products especially in the emerging markets and how the rural population are mitigating risks through diversifying their produce. She adds that new actors, new opportunities and new behavious in the rural areas have a profound impact on poor people’s access to finance.This changed environment establishes more stability to the agriculture practice thereby facilititating the need for agriculture credit. </t>
  </si>
  <si>
    <t>Renée Chao-Beroff</t>
  </si>
  <si>
    <t>New Trends in Agriculture Micro Finance Focus on Poverty Part 2</t>
  </si>
  <si>
    <t>APRIL 5, 2010</t>
  </si>
  <si>
    <t>In this video Renée Chao-Beroff, Director, Microfinance Department, CIDR; General Manager, Pamiga gives an overview of the ways in which rural markets are segmented and how financial intermediaries can develop appropriate products and delivery mechanisms to navigate the risks of agricultural and rural lending. She emphasises on the importance of market segmentation and analysing risk profile for each segment that helps in designing products and design appropriate delivery mechanism for each segment. She adds that this allows for an inclusive approach to rural market and benefits the poor. Taking the example of Tanzania Spices, she highlights the importance of contract farming.</t>
  </si>
  <si>
    <t>Compartamos Controversy Leadership and Responsibilities Part 1</t>
  </si>
  <si>
    <t>APRIL 19, 2010</t>
  </si>
  <si>
    <t xml:space="preserve">In this video Richard Rosenberg, consultant to CGAP, speaks about the controversy around the IPO of Compartamos Bank Mexico, one of the leading MFIs in Latin America and the interest rate debate it fuelled. Going behind the controversy, Richard says Compartamos problem began when it went into private hands. Before that the bank’s proceeds were used for development. However, the bank needed a license to expand and was converted into a private concern. In a basic model of microfinance, interest rates charged is high and when the bank was privatised the profit money started going into private hands or private parties that led to Compartamos controversy. </t>
  </si>
  <si>
    <t>Richard Rosenberg</t>
  </si>
  <si>
    <t xml:space="preserve">M-banking for Sustainable Financial Inclusion </t>
  </si>
  <si>
    <t>APRIL 22, 2010</t>
  </si>
  <si>
    <t>In this video Graham A.N.Wright, Prgogramme Director MSC discusses the challenges with the existing banking infrastructure in India and the usefulness of mobile-banking for MFI clients. He outlines the role of MSC in identifying the needs of stakeholders of m-banking in India. Further, this episode takes up the case of EKO and interviews Abhishek Sinha, CEO EKO Financial Services Pvt. Ltd. who discusses the challenges faced in building an m-banking network and the key success factors. He highlighted the role of market research in determining value proposition of Eko. Later Graham also discusses the importance of m-banking for financial inclusion in India.</t>
  </si>
  <si>
    <t>Graham A.N.Wright</t>
  </si>
  <si>
    <t>Compartamos Controversy Leadership and Responsibilities Part 2</t>
  </si>
  <si>
    <t>APRIL 26, 2010</t>
  </si>
  <si>
    <t>In this video Richard Rosenberg, consultant to CGAP, discusses the interest rate debate in the microfinance sector and what role it played in Compartamos Bank Mexico controversy - one of the leading MFI in Latin America. He also explained the institutional arrangement of Compartamos that governed the money flow. Explaining further, Richard says the political and general view on interest rate makes microfinance institutions vulnerable to fixing higher interest rates. Sharing the events in India where microfinance managers were publically criticised over interest rates, Richard says interest rates is a sensitive subject when it comes to microcredit.</t>
  </si>
  <si>
    <t>Compartamos Controversy Leadership and Responsibilities Part 3</t>
  </si>
  <si>
    <t>MAY 3, 2010</t>
  </si>
  <si>
    <t>In this video Richard Rosenberg, consultant to CGAP, discusses the details behind Compartamos Controversy. He explains why profit was necessary to attract investors and what factors led to the controversy. In retrospect, he also reflects on what could have been done to avoid the crisis. Compartamos Bank Mexico is one of the leading MFIs in Latin America.</t>
  </si>
  <si>
    <t>Compartamos Achievements Outreach and Financial Sustainability Part 1</t>
  </si>
  <si>
    <t>MAY 10, 2010</t>
  </si>
  <si>
    <t>In this video series-1, Carlos Danel, Founder and Co-CEO of Compartamos Bank Mexico speaks about the factors that enabled them to become the regional industry leader and provide financial services to more than one million poor women in the rural areas. He also enlists the various products and services Compartamos provides to its customers.</t>
  </si>
  <si>
    <t>Carlos Danel</t>
  </si>
  <si>
    <t>Compartamos Achievements Outreach and Financial Sustainability Part 2</t>
  </si>
  <si>
    <t>MAY 17, 2010</t>
  </si>
  <si>
    <t>In this video series-2, Carlos Danel, Founder and Co-CEO of Compartamos Bank Mexico speaks about the link between the growth story and the issue of pricing or the interest rate policy. Talking about the interest rate policy, Carlos says that the policy has remained the same before and after the IPO. He adds that the policy allows skill to drive better efficiency that is to be translated into better pricing for the clients. He further says that the pricing policy has remained stable and has helped in raising the bar within the industry in Mexico.</t>
  </si>
  <si>
    <t>Compartamos Leadership during Times of Crisis Part 3</t>
  </si>
  <si>
    <t>MAY 22, 2010</t>
  </si>
  <si>
    <t>In this video series-3, Carlos Danel, Founder and Co-CEO of Compartamos Bank Mexico discusses the impact of financial crisis on microfinance clients and the strategy Compartamos adopted to counter the crisis and continue its strong growth. Talking about the lessons learnt from the financial crisis, he says during the crisis the main concern was to protect the quality of assets, keeping the funding regular for growth and find ways to deal with increased financial regulations.</t>
  </si>
  <si>
    <t>Moving Towards Savings and Lessons From the IPO Story Part 4</t>
  </si>
  <si>
    <t>MAY 23, 2010</t>
  </si>
  <si>
    <t>In this video series-4, Carlos Danel, Founder and Co-CEO of Compartamos Bank Mexico discusses the savings strategy of Compartamos and the lessons learnt from the IPO story. For savings, he says traditional model of brick and mortar branch didn’t work for the bank. So the bank focused on technology especially mobile banking to take advantage of the retail space. Still there are challenges ahead on road to branchless banking that the bank is working on not only on technology front but on regulatory front as well, adds Carlos.</t>
  </si>
  <si>
    <t>Compartamos Controversy Leadership and Responsibilities</t>
  </si>
  <si>
    <t>MAY 24, 2010</t>
  </si>
  <si>
    <t xml:space="preserve">In this video Richard Rosenberg, consultant to CGAP, discusses how the Compartamos IPO affected investors and competitors, and whether the experience was a singular event or is likely to be repeated. He further explains the existence of social as well as commercial investors of Compartamos and their varied goals. He also discussed the relation between interest rate and profits of Compartamos. </t>
  </si>
  <si>
    <t xml:space="preserve"> Richard Rosenberg</t>
  </si>
  <si>
    <t>Portfolios of the Poor: Introduction</t>
  </si>
  <si>
    <t>MAY 25, 2010</t>
  </si>
  <si>
    <t>In this video Bob Christen, director of the Financial Services for the Poor initiative at Bill &amp; Melinda Gates Foundation, introduces the groundbreaking book, Portfolios of the Poor: How the World’s Poor Live on $2 a Day. He talks about the research behind the book and how complex transactions of poor were captured during the exercise. He adds that the authors of the book recorded and analysed the financial diaries of a group of households in Bangladesh, India and South Africa.</t>
  </si>
  <si>
    <t>Bob Christen</t>
  </si>
  <si>
    <t>MAY 27, 2010</t>
  </si>
  <si>
    <t xml:space="preserve">In this video series-1, Stuart Rutherford co-author of “Portfolios of the Poor” and the founder of SafeSave Bangladesh shares his inspiration behind the research on financial diaries that was the foundation of the book. He discusses the importance of listening to clients and explains the research that went behind the book. In conversation with Graham A. N. Wright of MSC, Stuart shares his insights and tells MFIs need to listen to their clients because they are in retail operation and they must know what their clients want. </t>
  </si>
  <si>
    <t>Portfolios of the Poor: Key Lessons</t>
  </si>
  <si>
    <t>MAY 28, 2010</t>
  </si>
  <si>
    <t xml:space="preserve">In this video series-2, taking the conversation further with Graham A.N. Wright, Stuart Rutherford, co-author of “Portfolios of the Poor”, shares the key lessons of the book in terms of poor people’s financial behaviour. Informing that poor people lead complex financial lives basically not only due to meager but irregular income. Sharing his research work in Bangladesh, India and South Africa, he opines that poor people can certainly save and he talks about various saving mechanism poor employ such as clay piggy bank, under the mattress etc. He further talks about group savings and pool savings as well.
</t>
  </si>
  <si>
    <t>Portfolios of the Poor: Financial Products</t>
  </si>
  <si>
    <t>JUNE 1, 2010</t>
  </si>
  <si>
    <t xml:space="preserve">In this video series-3, Stuart Rutherford, co-author of “Portfolios of the Poor” talks about the financial products that poor people need from MFIs. He also describes the behaviour of people in managing daily expenses when income is irregular and their vulnerability to emergencies. Stuart diagnose three main elements, namely, managing money on day to day basis, handling emergencies and building large sums of money as the building blocks of financial products or services. He suggests MFIs must develop products that fulfil the criteria of flexibility, immediacy, proximity and emergency. </t>
  </si>
  <si>
    <t>Portfolios of the Poor: Grameen-2 - A Success Story</t>
  </si>
  <si>
    <t>JUNE 2, 2010</t>
  </si>
  <si>
    <t xml:space="preserve">In this video series-4 answering Graham A.N. Wright of MSC, Stuart Rutherford, talks about SafeSave, Buro and particularly Grameen 2 in Bangladesh who have developed financial products that addresses the three main problems the poor face to manage money: managing money on daily basis, money for handling emergency and building large sums of money for future. He highlights how successfully Grameen-2 has designed their products to meet all these requirements. The magic of Grameen is that it provides an opportunity of reliability, regularity and frequently to turn a series of small sums into large sums for any purpose. He further talks about the potential of e-banking and m-banking in microfinance industry. </t>
  </si>
  <si>
    <t>Portfolios of the Poor: Expert Review 1</t>
  </si>
  <si>
    <t>JUNE 3, 2010</t>
  </si>
  <si>
    <t>In this video William Easterly Professor of Economics at New York University explains how the book ‘Portfolios of the Poor’ has given a more realistic human view at the life of poor people and how it changes the perspective on the “consumption smoothing” concept. The book counteracts the pervasive view that poor people are passive helpless victims. Now, the aid industry has the very realistic view of these resourceful people who are juggling to make a life not only living. Further, William discusses the features of income and cash flow of poor people.</t>
  </si>
  <si>
    <t>William Easterly</t>
  </si>
  <si>
    <t>Portfolios of the Poor: Expert Review 2</t>
  </si>
  <si>
    <t>JUNE 4, 2010</t>
  </si>
  <si>
    <t>In this video Jonathan Morduch, co-author of “Portfolios of the Poor” and Professor of Public Policy and Economics at the NYU Wagner Graduate School of Public Service, and Managing Director of the Financial Access Initiative shares his opinion on what the book tells us about reimagining microfinance. He notes the importance of financial diary in capturing quality data in Bangladesh, India and South Africa. Jonathan notes that the book reveals what was otherwise ignored by economists. Highlighting the benefits of financial diaries, he says that it propagates simple methods like focused and open-ended way of looking at problem and act as specific guide for action.</t>
  </si>
  <si>
    <t>Jonathan Morduch</t>
  </si>
  <si>
    <t xml:space="preserve">Portfolios of the Poor: Expert Review 3 </t>
  </si>
  <si>
    <t xml:space="preserve">In this video Jonathan Morduch, co-author of “Portfolios of the Poor” and Professor of Public Policy and Economics at the NYU Wagner Graduate School of Public Service, and Managing Director of the Financial Access Initiative tells one of the most important information revealed by the book is the they way how people use loans. The book reveals poor people use loans not only to expand business but also for fulfilling general purposes such as education, health, food etc. Jonathan says this revelation would lead to newer generation of financial services or products that would address these problems in an effective way.
</t>
  </si>
  <si>
    <t>Portfolios of the Poor: Expert Review 4</t>
  </si>
  <si>
    <t>JUNE 6, 2010</t>
  </si>
  <si>
    <t>In this video Yaw Nyarko, Professor of Economics at New York University and Director of NYU Africa House talks about the particulars of the research for ‘Portfolios of the Poor’ and how the book will influence the development of new research trends. Yaw notes that the book treats poor as human beings who have same issues like rich people in their life. Yaw also emphasises that the survey methodology used for financial diaries has given important information for future research methodology.</t>
  </si>
  <si>
    <t>Yaw Nyarko</t>
  </si>
  <si>
    <t>Portfolios of the Poor: Expert Review 5</t>
  </si>
  <si>
    <t>JUNE 7, 2010</t>
  </si>
  <si>
    <t xml:space="preserve">In this video Richard Rosenberg, consultant to CGAP, highlights the biggest findings of “Portfolios of the Poor”. Richard notes that the book changes the earlier perspectives on the impact of microfinance on poor. The main impact of the book is how people use loans and savings. He adds that one thing gets clear; microcredit gives loans to people who have had no access to loans and also provides an opportunity to safe. The biggest finding of the book is that poor not only earn low income but irregular and unreliable one and due to this poor people use financial services more than others. </t>
  </si>
  <si>
    <t>Portfolios of the Poor: Expert Review 6</t>
  </si>
  <si>
    <t>In this video Richard Rosenberg, consultant to CGAP, talks about the value proposition of microfinance and how this relates to the price for financial services. He highlights the usage of loans for consumption purpose instead of income generation or investment, and also notes that the usage is much more varied. Elaborating his point, Richard says that in the long run microfinance is not a strong tool against poverty but it is an effective tool to cope with poverty and a value for money. He further compares microfinance with subsidy and recommends microfinance over subsidies.</t>
  </si>
  <si>
    <t xml:space="preserve">Portfolios of the Poor: Expert Review 7 </t>
  </si>
  <si>
    <t xml:space="preserve">In this video, Richard Rosenberg, consultant to CGAP, discusses the issues of pricing of financial products for poor and what information the book reveals about pricing. Richard says MFIs should defend high interest rate based on the unavoidable cost of delivering such small loans instead of comparing it with money-lenders’ interest rates. Further, he recommends “Portfolios of the Poor” as the best book available on microfinance especially because of its financial diaries that give graphic representation of the role the financial services are playing in poor people’s lives.
</t>
  </si>
  <si>
    <t xml:space="preserve">Portfolios of the Poor: Research Methodology Adopted </t>
  </si>
  <si>
    <t>JUNE 8, 2010</t>
  </si>
  <si>
    <t>In this video Sukhwinder Singh Arora, Principal Consultant at Oxford Policy Management talks about the accurate and effective research methodology adopted by “Portfolio of the Poor” in Bangladesh, India and South Africa where the researchers studied the financial behaviour of about 250 households over a year. Further, he reveals because of the trust and credibility established due to regular prior visits the researchers have collected detailed and accurate data that is highly useful for financial services to get intimate understanding of what the customers are going through in their lives.</t>
  </si>
  <si>
    <t>Sukhwinder Singh Arora</t>
  </si>
  <si>
    <t>Portfolios of the Poor: Implementing Lessons Learnt</t>
  </si>
  <si>
    <t>JUNE 9, 2010</t>
  </si>
  <si>
    <t>In this video Daryll Collins, co-author of “Portfolios of the Poor” and Senior Associate, Bankable Frontier Associates talks about implementing lessons from Portfolios of the Poor in South Africa. From 2003 to 2006, she was the principal investigator for a longitudinal study called the Financial Diaries project funded by the Ford Foundation and DFID in South Africa. This study became the basis of a book, Portfolios of the Poor.</t>
  </si>
  <si>
    <t>Daryll Collins</t>
  </si>
  <si>
    <t xml:space="preserve">Portfolios of the Poor: Measuring Impact Study of New Initiatives </t>
  </si>
  <si>
    <t xml:space="preserve">In this video Daryll Collins, co-author of “Portfolios of the Poor” and Senior Associate at Bankable Frontier Associates explains the impact study of new initiatives in financial services for the poor in South Africa. Measuring the effect of financial behaviour in South Africa, Daryll explains that people started saving in banks that was a step ahead of hoarding cash at home. Further she explains that financial diaries revealed poor people’s mechanism of savings and showed their financial behaviour over a long period. Daryll’s principal area of research is estimating the impact of microfinance programs on the financial management of poor households.  </t>
  </si>
  <si>
    <t>Mechanisms of Implementing Microinsurance Part 1</t>
  </si>
  <si>
    <t>JUNE 21, 2010</t>
  </si>
  <si>
    <t>In this video Michael McCord, President, MicroInsurance Centre, LLC gives a definition of micro insurance and talks about the mechanisms of implementing micro insurance successfully. Michael explains how microfinance has been designed to address the needs of the low income people in managing risks. He notes the importance of educating people so that they can understand micro insurance. He talks about the specific mechanism employed to collect payment; a way that low income people understand and this is done through education. He emphasises the need to educate people to dispel the doubts they bear against insurance.</t>
  </si>
  <si>
    <t>Michael McCord</t>
  </si>
  <si>
    <t>Best Potential Delivery Channels for Microinsurance Part 2</t>
  </si>
  <si>
    <t>JUNE 28, 2010</t>
  </si>
  <si>
    <t>In this video series-2 Michael McCord, President, MicroInsurance Centre, LLC talks about the best potential delivery channels for micro insurance. He enlists the benefits of providing micro insurance by MFIs. Michael discusses the challenges associated with MFIs providing micro insurance and tells that MFIs have not proved to be the best delivery channel for micro insurance. The MicroInsurance Centre is the only independent institution that is entirely focused on actively promoting the partnership model of microinsurance. This method has proven to provide important risk management tools to low-income people, provide an addition to the product lines of intermediary institutions, and allow insurers to enter this market efficiently and profitably.</t>
  </si>
  <si>
    <t>Evolution of Products &amp; Biggest Challenge in Microinsurance Part 3</t>
  </si>
  <si>
    <t>JULY 5, 2010</t>
  </si>
  <si>
    <t xml:space="preserve">In this video series-3 Michael McCord, President, MicroInsurance Centre, LLC talks about the factors that have pushed the growth of micro insurance and has led to the evolution of various products. Concurrently, he reveals that there was no direct correlation between microfinance and micro-insurance. He notices that most growth of micro-insurance has happened in India primarily due to regulatory intervention. Michael also notes the role of commercial and individual intervention in promoting micro insurance. He further adds that evolution of products has not been as per expectation and the biggest challenge in micro insurance remains the delivery system. </t>
  </si>
  <si>
    <t>Risk Management Poverty Scoring Part 1</t>
  </si>
  <si>
    <t>SEPTEMBER 6, 2010</t>
  </si>
  <si>
    <t>In this video series-1 Mark Schreiner, Director, Microfinance Risk Management explains what exactly poverty scoring means and how could it benefit MFIs. Highlighting the usefulness of Poverty Scoring to MFIs and tells how poverty scoring helps micro lenders to measure how poor their clients are in a quantitative way. He also underlines how funders can benefit from such scoring. Poverty Scoring is a direct, simple and accurate way of measurement that allows organisations to use it as management tool. He further emphasises the usefulness of poverty scoring for social performance management.</t>
  </si>
  <si>
    <t>Risk Management Poverty Scoring Part 2</t>
  </si>
  <si>
    <t>SEPTEMBER 13, 2010</t>
  </si>
  <si>
    <t>In this video series-2 Mark Schreiner, Director, Microfinance Risk Management explains the methodology of Poverty Scoring and the challenges in implementing the system. Detailing the ground work behind poverty scoring Mark reveals that poverty scoring cards are based on quantitative data collected such as national expenditure surveys over a period of time. Further, he explains how every country’s score differs depending on the data collected in that region. Talking about the challenges, Mark outlines data veracity as the main challenge for poverty scoring card.</t>
  </si>
  <si>
    <t>Risk Management Poverty Scoring Part 3</t>
  </si>
  <si>
    <t>SEPTEMBER 20, 2010</t>
  </si>
  <si>
    <t>In this video series-3 Mark Schreiner, Director, Microfinance Risk Management talks about the future of poverty scoring and explains how MFIs use this powerful tool.  Giving examples of successful implementation of poverty score cards in MFIs, Mark talks about Prizma in Bosnia that have installed the poverty score card in their computer system, which addresses the question, “Do the poor people pay better?” He further talks about other organisations in Asia, Mexico such as Grameen Foundation; that are successfully using poverty score cards.</t>
  </si>
  <si>
    <t>Opportunity International Bank of Malawi Part 1</t>
  </si>
  <si>
    <t>SEPTEMBER 27, 2010</t>
  </si>
  <si>
    <t>In this video series-1, Roger Voorhies, Founder and Former CEO, Opportunity International Bank of Malawi (OIBM), talks about the biggest challenges and natural advantages of doing microfinance in Africa. Assessing the development of microfinance in Africa, Roger says that microfinance has emerged in the last 10 years and there are very interesting things happening across the nation. He further adds that the process, structure and methodologies are still at evolutionary stage in Africa. Concurrently, he outlines the role played by OIBM, one of the leading microfinance banks on the continent, in delivering financial services to the low income people.</t>
  </si>
  <si>
    <t>Roger Voorhies</t>
  </si>
  <si>
    <t>Opportunity International Bank of Malawi Part 2</t>
  </si>
  <si>
    <t>OCTOBER 4, 2010</t>
  </si>
  <si>
    <t xml:space="preserve">In this video series-2 Roger Voorhies Founder and Former CEO, Opportunity International Bank of Malawi (OIBM) talks about the core focus areas that led to the development of OIBM as an institution. He stresses upon building a committed team around core values i.e. respect for poor, integrity etc. He highlights the benefit of listening to the customers. He discusses whether the OIBM experience can be replicated in other regions. Talking about innovations, Roger says that the bank is using technology for expanding through ATMs, cards and also testing the opportunities in m-banking. </t>
  </si>
  <si>
    <t>Listening to Clients: A Market led Approach</t>
  </si>
  <si>
    <t>OCTOBER 11, 2010</t>
  </si>
  <si>
    <t>In this video Stuart Rutherford - Founder of SafeSave, a microfinance institution in Bangladesh and author of the books ‘The Poor and Their Money’ and ‘Portfolios of The Poor’ tells that listening to clients is at the heart of providing financial services in a market-led approach. He explains how research can be done in understanding clients needs. He notes that financial service providers should always keep their eyes and ears open for what their clients are saying in terms of the design and delivery of the product.</t>
  </si>
  <si>
    <t>Delinquency Management Lessons from Bangladesh</t>
  </si>
  <si>
    <t>OCTOBER 18, 2010</t>
  </si>
  <si>
    <t>In this video Stuart Rutherford - Founder of SafeSave, a microfinance institution in Bangladesh talks about the competition in Bangladesh, delinquency management and the key challenges in addressing it. Attributing the emergence of various MFIs as one of the reasons for defaults, Stuart discusses the clients’ behaviour towards payment patterns. Explaining the situation Stuart reveals how the MFIs in Bangladesh responded to the increasing number of default in payments. He further discusses the major challenges of delinquency management and how loan officers use their own social influence to avoid defaults.</t>
  </si>
  <si>
    <t>Mobile Banking: Efforts by Banks Part 1</t>
  </si>
  <si>
    <t>NOVEMBER 1, 2010</t>
  </si>
  <si>
    <t>In this video series-1 Tamara Cook, Program Officer, Bill &amp; Melinda Gates Foundation discusses the need for technology intervention in banking. She explains how mobile banking can solve two major problems of bankers, namely, the cost of serving clients down and reaching people who live far from the branch. Tamara looks into the banks’ past methods to deal with these two problems that included increasing the efficiency of the staff, installing ATMs, through post offices etc. However, lot needs to be done to reach out to poor people and here she sees immense opportunity in m-banking.</t>
  </si>
  <si>
    <t>Tamara Cook</t>
  </si>
  <si>
    <t>Mobile Banking: Efforts by Banks Part 2</t>
  </si>
  <si>
    <t>NOVEMBER 8, 2010</t>
  </si>
  <si>
    <t>In this video series-2, Tamara Cook, Program Officer, Bill &amp; Melinda Gates Foundation, discusses the case of Opportunity International Bank of Malawi (OIBM) that uses mobile banking solutions to reduce cost and reach more customers. Explaining further, Tamara observes how OIBM with a mission to reduce cost and reach out to maximum number of clients moved from branches to post offices; then to agri-business centres and now exploring the m-banking platform. Tamara says banking industry is looking at the opportunities that technology provides today to solve these basic issues.</t>
  </si>
  <si>
    <t>Kenya Experience Beyond M-PESA</t>
  </si>
  <si>
    <t>NOVEMBER 15, 2010</t>
  </si>
  <si>
    <t>In this video Amolo Ng’weno, Deputy Director, Bill &amp; Melinda Gates Foundation talks about the operations of M-Pesa in Kenya, that is reaching over 12 million people at 19,000 outlets. She also explains the methodology of M-Pesa and its implementation by Equity Bank, Kenya. She elaborates that co-operatives had been the first to adopt M-Pesa followed by banks. In terms of financial inclusion, M-Pesa has been very successful in Kenya due to various favourable factors such as regulatory attitude, marketing and customer outreach and most importantly strong agent network has  led to the rapid expansion of M-Pesa.</t>
  </si>
  <si>
    <t>Amolo Ng’weno</t>
  </si>
  <si>
    <t>Mobile Banking: Speed to Scale Part 1</t>
  </si>
  <si>
    <t>NOVEMBER 22, 2010</t>
  </si>
  <si>
    <t>In this video Daniel Radcliffe, Program Officer, Bill &amp; Melinda Gates Foundation, talks about the fundamental factors that affect the growth and success of retail payment systems. He insists that remote payments add the 'wow' factor to mobile banking. Daniel further discusses the need to scale mobile banking in order to become economically viable. Daniel identifies network and trust as major factors affecting the expansion of retail system. To overcome these barriers, mobile money deployments need to reach a critical mass of customers as quickly as possible.</t>
  </si>
  <si>
    <t>Daniel Radcliffe</t>
  </si>
  <si>
    <t>Mobile Banking: Speed to Scale Part 2</t>
  </si>
  <si>
    <t>NOVEMBER 29, 2010</t>
  </si>
  <si>
    <t xml:space="preserve">In this video Daniel Radcliffe, Program Officer, Bill &amp; Melinda Gates Foundation, describes how retail payment systems can reach a critical mass of customers. Daniel notes that agents need to be incentivised in order to encourage them to take up these activities. He also believes that both above the line and below the line marketing is required initially to establish top-of-mind awareness of (and trust in) the service among a large segment of the population. He suggests that the critical mass required for viability of these services varies from country to country. </t>
  </si>
  <si>
    <t>Liquidity Management: Mobile Money</t>
  </si>
  <si>
    <t>DECEMBER 6, 2010</t>
  </si>
  <si>
    <t xml:space="preserve">In this video, Ignacio Mas Deputy Director Bill &amp; Melinda Gates Foundation, talks about stores acting as cash merchants and their basic need to periodically rebalance their cash and e-money holdings. He explains the basic options for doing so, including going to a bank branch. Ignacio lists the three ways in which liquidity can be managed in mobile banking solution outlets. He explains that stores need to be incentivised adequately for (i) the working capital they have tied up in cash and e-value; (ii) the extra security risks they are running; and (iii) the cost and hassle of going to the bank branch to rebalance. </t>
  </si>
  <si>
    <t>Mobile Banking: Agent Networks Part 1</t>
  </si>
  <si>
    <t>DECEMBER 20, 2010</t>
  </si>
  <si>
    <t>In this video Clara Veniard, Associate Program Officer, Bill &amp; Melinda Gates Foundation talks about a bank-led agent model where the customer proposition and the channel are controlled by the bank. Clara also enlists the factors that differentiate the agent network system from other retail payment systems. Defining a bank-led agent model, Clara identifies incremental approach best suited to grow agent network, customer base, infrastructure and reducing the "chicken and egg trap" faced by mobile money. Further, banks will benefit from strategies to migrate customer transactions from branches and other existing channels to the agent channel.</t>
  </si>
  <si>
    <t>Clara Veniard</t>
  </si>
  <si>
    <t>Agent Networks Mobile Money Mobile Banking Series Part 2</t>
  </si>
  <si>
    <t>DECEMBER 27, 2010</t>
  </si>
  <si>
    <t>In this video Clara Veniard, Associate Program Officer, Bill &amp; Melinda Gates Foundation, explains the agent network model. She explains the various revenue models for the agent and the transaction fee models for customers. Clara notices that the key challenge has been building a model based on transactional revenue source – moving away from float or monthly fee based revenue model into one that is based on transaction. Having transaction based model is necessary to expand the market that requires a strong agent network.</t>
  </si>
  <si>
    <t>Happy New Year 2011</t>
  </si>
  <si>
    <t>DECEMBER 31, 2010</t>
  </si>
  <si>
    <t>In this video, MSC shows excerpts of few interviews from the year 2010.</t>
  </si>
  <si>
    <t>Mobile Banking: Why are We Evolving to Mobile Money Marketing?</t>
  </si>
  <si>
    <t>JANUARY 10, 2011</t>
  </si>
  <si>
    <t>In this video Evelyn Stark, Senior Program Officer, Bill &amp; Melinda Gates Foundation talks about the importance of marketing in successful mobile-money deployments. Evelyn discusses the features of marketing of mobile money to consumers which includes awareness of services, agents, documents required etc. She informs mobile-money marketing plays an important role in educating the low income group. Further, it is critical to educate the masses about the services and benefits provided by the mobile-money to the customers that can be done via road shows ,TV ads, billboards, radio promotions, demonstrations of products etc. Advertising and promotions help significantly to get the word out. However, good customer experience should be an essential goal of marketing plan, Evelyn observes.</t>
  </si>
  <si>
    <t>Evelyn Stark</t>
  </si>
  <si>
    <t>Mobile Banking: Focus on Savings</t>
  </si>
  <si>
    <t>JANUARY 17, 2011</t>
  </si>
  <si>
    <t>In this video Bob Christen, Director, Bill &amp; Melinda Gates Foundation talks about the strategy of the Foundation in mobilising savings account for people who live on less than 2 dollars a day. Bob explains the various agent models that could support savings services. He says the successful mobilisation of small-scale savings requires dramatic reductions of transaction costs where mobile banking and electronic payment platforms play a central role. Talking about the opportunities ahead, Bob says many countries are thinking how banks can utilise retail networks to provide financial services and mobile phones is the way ahead.</t>
  </si>
  <si>
    <t>Mobile Money In The Pacific Islands 1</t>
  </si>
  <si>
    <t>JANUARY 24, 2011</t>
  </si>
  <si>
    <t>In this video Michael McCaffrey, Financial Inclusion Technical Specialist, Pacific Financial Inclusion Program (PFIP), talks about the specific challenges of improving financial inclusion in remote island states. He shares the PFIP experience with mobile banking and explains how commercial banks can help improve the financial infrastructure. Michael notes that the needs of various island countries are different in terms of remittance, savings and credit products. He further highlights how mobile banking can offer this wide variety of services to such consumers.</t>
  </si>
  <si>
    <t>Michael McCaffrey</t>
  </si>
  <si>
    <t>Mobile Money In Pacific Islands 2</t>
  </si>
  <si>
    <t>JANUARY 31, 2011</t>
  </si>
  <si>
    <t>In this video Michael McCaffrey, Financial Inclusion Technical Specialist, Pacific Financial Inclusion Program (PFIP), talks about the design of a suite of products such as remittances, savings, and micro-insurance for low income people. Explaining it approaches, he says at the Macro level in alliance with Alliance for Financial Inclusion, they are developing policies and regulations to strengthen financial landscape in Pacific Islands. On micro-level, PFIP is working with service providers such as mobile operators and credit unions. On client side, PFIP is working with Australian agency to create national curriculum programme to incorporate financial education at school level.</t>
  </si>
  <si>
    <t>Microfinance in a Dynamic Market: Financiera CREAR Peru Part 1</t>
  </si>
  <si>
    <t>FEBRUARY 7, 2011</t>
  </si>
  <si>
    <t>In this video series-1 Marcos Corrales, manager of Financiera CREAR’s Lima regional branch (Peru), talks about the success factors that contributed to the strong growth and performance of their lending activities. Peru is one of the most dynamic microfinance markets in the world. Marcos, who heads seven branches, tells that they started as an NGO 12 years back and have converted to for- profit venture. CREAR serves the micro-credit sector basically the micro-entrepreneurs. He further informs about loan products in their portfolio for various purposes such as for working capital, home loan etc.</t>
  </si>
  <si>
    <t>Marcos Corrales</t>
  </si>
  <si>
    <t>Microfinance in a Dynamic Market: Financiera CREAR Peru Part 2</t>
  </si>
  <si>
    <t>FEBRUARY 14, 2011</t>
  </si>
  <si>
    <t>In this video series-2 Marcos Corrales, manager of Financiera CREAR’s Lima regional branch (Peru) shares the company's goal to achieve high productivity. Sharing his experience, Marcos says to achieve high productivity CREAR managers focus on various areas starting from staff selection, proper and extensive trainin, and incentive based income structure for the bank staff. He further discusses CREAR's various financial products designed to meet the requirements of specific target groups such as a loan product for single working woman.</t>
  </si>
  <si>
    <t>ProCredit An International Network Bank in Bolivia: The ProCredit Experience Part 1</t>
  </si>
  <si>
    <t>FEBRUARY 21, 2011</t>
  </si>
  <si>
    <t xml:space="preserve">In this video series-1 Roberto Zegada, Regional Manager El Alto, Banco Los Andes ProCredit (Bolivia) talks about the growth of operations and the competitive situation in one of the world’s best-served microfinance markets. The ProCredit Group is one of the global microfinance leaders. With operations on three continents, the group is the largest international network player in terms of assets. The Bolivian branch was one of the pioneers of the network. </t>
  </si>
  <si>
    <t>Roberto Zegada</t>
  </si>
  <si>
    <t>ProCredit An International Network Bank in Bolivia: The ProCredit Experience Part 2</t>
  </si>
  <si>
    <t>FEBRUARY 28, 2011</t>
  </si>
  <si>
    <t xml:space="preserve">In this video series-2 Roberto Zegada, Regional Manager El Alto, Banco Los Andes ProCredit (Bolivia) talks about the bank's various financial products. Roberto also shares ProCredit's additional programmes such as generating awareness among children towards savings. To remain competitive, he stresses upon the process of staffing and selection. Elaborating the staffing and selection procedure, Roberto says that they have stringent criteria for recruitment at the fresher’s level only. He adds that training young employees is essential to build the core values of the organisation among every employee. Later in the video, clients share their experiences with the bank. </t>
  </si>
  <si>
    <t>BancoSol: Latin America’s First Commercial Microfinance Bank Part 1</t>
  </si>
  <si>
    <t>MAY 2, 2011</t>
  </si>
  <si>
    <t>In this video Jaime Zegarra, regional manager of BancoSol at El Alto in Bolivia talks about the ways in which the bank forms part of the community and connects with its clients. BancoSol is a true microfinance pioneer. As Latin America’s first commercial microfinance bank it has been much copied but never surpassed. Jaime says that they began their coverage of BancoSol by focusing on its operations in El Alto, a sprawling city on the “Altiplano” above La Paz, one of the highest cities in the world.</t>
  </si>
  <si>
    <t>Jaime Zegarra</t>
  </si>
  <si>
    <t>BancoSol: Latin America’s First Commercial Microfinance Bank Part 2</t>
  </si>
  <si>
    <t>MAY 9, 2011</t>
  </si>
  <si>
    <t>In this video series-2, Jaime Zegarra regional manager of BancoSol, a MFI at El Alto in Bolivia, talks about the bank’s strategic focus: loan portfolio growth, portfolio quality, and expanding BancoSol’s client base. The video further interviews various clients of El Alto and how the banks timely assistance has helped them grow their business. Further, Jaime informs that the bank’s main motto is to serve as many clients as possible and the bank is consistently acquiring larger customer base.</t>
  </si>
  <si>
    <t>BancoSol: Latin America’s First Commercial Microfinance Bank Part 3</t>
  </si>
  <si>
    <t>MAY 16, 2011</t>
  </si>
  <si>
    <t>In this video, CEO Kurt Koenigsfest talks about the unique positioning of  BancoSol, Latin America’s and the world’s first bank fully dedicated to microfinance, how it evolved and become a role model for the industry. He outlines the challenges of transformation and how BancoSol became a leader in deposit mobilisation. Kurt further highlights the role of management in putting a relentless focus on the design of new and adequate products for BancoSol’s customers.</t>
  </si>
  <si>
    <t>Kurt Koenigsfest</t>
  </si>
  <si>
    <t>BancoSol: How to Become a Leader in Deposit Mobilization Part 4</t>
  </si>
  <si>
    <t>MAY 23, 2011</t>
  </si>
  <si>
    <t>In this video series-4, Kurt Koenigsfest, CEO of BancoSol, Bolivia, talks about the challenges they faced in the beginning. He mentions liquidity was a major issue. So, to promote savings the bank chose a mix of staff from both savings and lending background. He further describes the four key success factors that are critically important for any MFI that wants to engage in savings mobilisation. He talks about BancoSol’s experience with introducing a savings-based organisational culture and how appropriate incentives are helping staff to focus on savings.</t>
  </si>
  <si>
    <t>Insights from a Microfinance Pioneer BancoSol 1</t>
  </si>
  <si>
    <t>MAY 30, 2011</t>
  </si>
  <si>
    <t>In this video series-1, MSC talks to one of the pioneers of microfinance in Bolivia, Pancho Otero - the founding CEO of the Prodem Foundation, the nucleus of BancoSol. Pancho gives his insights on the success of microfinance in Bolivia and how Prodem became a bank and a leader in savings mobilisation. Through BancoSol, Pancho has helped create one of the most successful microfinance institutions in the world. Pancho attributes BancoSol’s success to the self-examining and self-critical attitude at the pilot stage, which helped them to identify the loopholes early and fix them immediately.</t>
  </si>
  <si>
    <t>Insights from a Microfinance Pioneer BancoSol 2</t>
  </si>
  <si>
    <t>JUNE 6, 2011</t>
  </si>
  <si>
    <t>In this video series-2, Pancho Otero - the founding CEO of the Prodem Foundation, one of the global industry pioneers, explains how financial crisis will help microfinance institutions and their client. He shares his perspective on the importance of the enabling good legal environment and regulations to help produce mature microfinance institutions. Pancho sees the lack of effective regulatory system a major challenge to set up a successful microfinance industry because authorities are unlikely to support a programme unless it is thriving. In such a situation, a well connected institution with enough liquidity and strong management team is conducive for successful MFI.</t>
  </si>
  <si>
    <t xml:space="preserve"> Pancho Otero</t>
  </si>
  <si>
    <t>Failures in Microfinance Lessons Learned Part 1</t>
  </si>
  <si>
    <t>JUNE 13, 2011</t>
  </si>
  <si>
    <t>In this video series-1Alex Silva, a microfinance pioneer focuses on the need to study the failures of microfinance institutions so the new generation practitioners can avoid those pitfalls and learn from the past mistakes. Studying the 10 unsuccessful MFIs in the past 10 years in Latin America, Alex outlines six major reasons for the downfall of MFIs, namely, because organisations abandoned their methodology, systematic frauds within the organisation, organisations grew too fast, inability to adapt to new atmosphere, government’s intervention and lack of focus.</t>
  </si>
  <si>
    <t>Alex Silva</t>
  </si>
  <si>
    <t>Failures in Microfinance Lessons Learned 2</t>
  </si>
  <si>
    <t>JUNE 20, 2011</t>
  </si>
  <si>
    <t xml:space="preserve">In this video series-2 Alex Silva, a microfinance pioneer, explain in detail the major reasons for the failure of microfinance institutions – an important topic that - so far- has not been talked about. Without doubt, practitioners from around the world stand to benefit from this seminal study of Latin American MFIs. Explaining these failings, Alex talks about the methodological flaws in the credit technology. He says many times microfinance entrants particularly bank mistakenly assume microfinance market is similar to the other areas they are operating.
</t>
  </si>
  <si>
    <t>Failures in Microfinance Lessons Learned 3</t>
  </si>
  <si>
    <t>In this video series-3, Alex Silva, a microfinance pioneer, summarises the details of the study of MFI failures, gives important recommendations for MFI sponsors, managers, and funders, such as: recognise microfinance as financial intermediation, focus on risk management systems, and create good corporate governance. Detailing on the specific conclusions of the study, Alex recommends donors or funders should not over supply the funds for rapid growth of MFIs. Similarly, he focuses on microfinance institutions must be very careful on dealing with risk including operational risk, systematic risk etc. Further, he emphasises good regulatory and governance body for microfinance.</t>
  </si>
  <si>
    <t>Credit Unions as World-Class Microfinance Providers Part 1</t>
  </si>
  <si>
    <t>AUGUST 4, 2011</t>
  </si>
  <si>
    <t>In this video series-1, MSC discusses the Credit unions that play a pivotal role in providing access to financial services to the base of the pyramid. The credit union movement is based on savings mobilisation as the foundation of microfinance. Here, MSC looks at the lessons from one of the most successful credit union systems of the world, namely the credit unions of the Central American country of Guatemala. Managers, staff and clients of UPA share what is so special about their cooperative.</t>
  </si>
  <si>
    <t>Credit Unions as World-Class Microfinance Providers Part 2</t>
  </si>
  <si>
    <t>In this video series-2, B. N. Gonzallez, Board Member of Cooperative UPA, Guatemala compares credit unions with the traditional banks operating in the country. In this interview, he highlights the numerous benefits low income customers enjoy that the traditional banking system fails to provide. Gonzallez says that the UPA provides attractive savings as well as loan products to small businesses without too much documentation. Highlighting the advantage of debit and credit cards that the UPA provides, he talks about many UPA products that are designed to meet the requirements of low income people.</t>
  </si>
  <si>
    <t>B. N. Gonzallez</t>
  </si>
  <si>
    <t>Credit Unions as World-Class Microfinance Providers Part 3</t>
  </si>
  <si>
    <t xml:space="preserve">In this video series-3, a member of Cooperative UPA, Guatemala, discusses the advantages of doing business with the credit union. Talking about her experience, Laura shares her growth story and how the loans have helped her to expand her ice-cream business. Concurrently, she talks about her savings and how the UPA has helped her to do both; access to loans to meet various requirements and a provision to save. </t>
  </si>
  <si>
    <t>Mobile Money in Afghanistan</t>
  </si>
  <si>
    <t>March 13, 2013</t>
  </si>
  <si>
    <t>MMT</t>
  </si>
  <si>
    <t>Abdullah Sawiz, Project Management Specialist at USAID talks about the introduction of mobile money in Afghanistan and the key reasons due to which it did not uptake initially. Abdullah is working on mobile money as part of  a project called “Financial Access for Investing in the Development of Afghanistan'' funded by USAID. The key focus of the project is on using mobile money to transfer government benefits/ salaries. In addition, he also talks about the challenges that are unique to Afghanistan such as security, cultural restrictions, terrorism, etc. He also talks about the features of M-Paisa, the learning and challenges from its implementation.</t>
  </si>
  <si>
    <t>Abdullah Sawiz</t>
  </si>
  <si>
    <t>Regulations, challenges and next steps in M-Banking in India</t>
  </si>
  <si>
    <t>March 7, 2013</t>
  </si>
  <si>
    <t xml:space="preserve">The Reserve Bank of India has gradually opened up the regulatory environment pertaining branchless banking. In the past few years, they have included a wider array of individuals and entities that can act as Business Correspondents (BCs) for banks to reach the last mile customers. </t>
  </si>
  <si>
    <t>Making a business case for agents/retails in India</t>
  </si>
  <si>
    <t>March 6, 2013</t>
  </si>
  <si>
    <t>One of the chronic issues with most of the mobile banking implementations has been to create a compelling business case for the agents/ retailers. This is possible only when the agents have significant volume of transactions and offer a suite of products through their outlet. Piyush Gupta, Vice President -- Business Development at Eko discusses the parameters basis which such a product suite could be put together. He talks about the recent initiatives taken up by Eko through institutional partnerships with government departments and microfinance institutions, and his take on offering non-financial services such as health through m-banking agents.</t>
  </si>
  <si>
    <t>Piyush Gupta</t>
  </si>
  <si>
    <t>Vodafone in India and its strategy to offer value proposition to all stakeholders</t>
  </si>
  <si>
    <t>March 4, 2013</t>
  </si>
  <si>
    <t>Krishna Kumar, GM-Marketing at Vodafone Essar talks about the unique advantages that an MNO has and how they seek to leverage them to repeat their African success in India. These are their wide distribution network, telecom network and strong brand.
Given the highly competitive telecom market in India, many MNOs are trying to differentiate themselves by offering financial services to customers on their mobiles. India provides a huge opportunity for Vodafone given the scale and its strong presence across the country. Krishna Kumar talks about Vodafone strategy in India and the products they think offer a value proposition to customers, banks and other partners.</t>
  </si>
  <si>
    <t>Krishna Kumar</t>
  </si>
  <si>
    <t>Role of Central Bank and regulatory environment in India</t>
  </si>
  <si>
    <t>Feb 27, 2013</t>
  </si>
  <si>
    <t>In India, financial inclusion is primarily driven the central bank, the Reserve Bank of India. All major public sector banks have been allocated time-bound financial inclusion targets defined in terms of number of no frill accounts opened and government to person payments. Therefore, all efforts by the banks have being on customer acquisition that has resulted in high levels of dormancy. 
Graham A.N. Wright, Group Managing Director at MSC talks about the changing regulatory environment for mobile money in India. He further discusses the approach banks and regulators need to take to achieve financial inclusion in its real sense -- offer a range of financial services through the accounts rather than using them as mere pass through accounts for disbursement for government benefits.</t>
  </si>
  <si>
    <t>Importance, issues, regulations in rolling out mobile banking in Pakistan</t>
  </si>
  <si>
    <t>Feb 13, 2013</t>
  </si>
  <si>
    <t>Inayat Hussain, Executive Director of State Bank of Pakistan talks about the importance of mobile banking to achieve the financial inclusion targets for Pakistan. Inayat talks about the evolution of regulation and the active players in this bank-led mobile money imitative.  
He shares the regulators perspective on financial inclusion which needs to go beyond account opening and their approach of using Person-to-Person (P2P) payment and Government-to-Person (G2P) payments to reach critical mass.
Inayat also talks about the operational and reputational faced by the banks and KYC/AML risks faced by the regulator. He stresses that these risks have to be mitigated through appropriate regulations.</t>
  </si>
  <si>
    <t>Inayat Hussain</t>
  </si>
  <si>
    <t>bKash in Bangladesh and Mobile Wallet</t>
  </si>
  <si>
    <t>Debbie Watkins, Project Manager at ShoreBank International talks about their approach to promote m-banking in Bangladesh in terms of endorsing a client led model instead of the traditional bank-led or telco-led model. 
The current environment for m-banking in Bangladesh is very different from some of the other deployments like M-PESA in Kenya:
• A number of mobile network operators with good coverage across the country
• Small country with high density of population and penetration of mobile phones
• A number of alternatives available for money transfer, both formal and informal
In 2011, bKash Limited which a subsidiary of BRAC Bank was launched which is built as a mobile wallet with facility to deposit, withdraw and transfer. Debbie talks about how they plan to gradually add more features to this wallet and create a win-win proposition for all players -- banks, telcos, financial institutions and the customers.</t>
  </si>
  <si>
    <t>Debbie Watkins</t>
  </si>
  <si>
    <t>TagPag technology and its appropriateness for money</t>
  </si>
  <si>
    <t>Jan 30, 2013</t>
  </si>
  <si>
    <t>Tagattitude is a technology company specialized in phone-based electronic transactions. It offers banks, telecom operators, payment service providers, and others a micro-banking platform called TagPay. The TagPay mobile payment platform includes proximity and remote mobile money services such as retail payments, money transfers, e-commerce transactions, bill payment, salary disbursement, microfinance and savings. Yves Eonnet, CEO  of Tagattitude takes through their technology (along with a live demonstration) and how it is appropriate for mobile money.</t>
  </si>
  <si>
    <t>Yves Eonnet</t>
  </si>
  <si>
    <t>Mobile Money and Partnership Models</t>
  </si>
  <si>
    <t>Dec 5, 2012</t>
  </si>
  <si>
    <t>All mobile banking deployments are categorised either into bank-led and non-bank led models. Another way of looking at this is to see all of them as partnership models. In order to reach the last mile customer in underserved areas and reach scale and partnerships are inevitable. These partnerships could be between a bank, a technology provider, MNO, BC or other financial and non-financial institutions. Each partner will bring their core strength to the model. 
Santhosh Thiruthimana, Regional Payments Specialist at IFC, South Asia talks about what is required to make these partnerships work -- trust, economic incentives and strategic alignment. He also talks about what roles can be taken by whom and where all greater synergies are required between the partners.</t>
  </si>
  <si>
    <t>Santhosh Thiruthimana</t>
  </si>
  <si>
    <t>Role of Agent Network Manager and Newer Partnerships</t>
  </si>
  <si>
    <t>An expanded basket of m-banking product mix for customers and agents cannot be offered by an ANM alone. To do so, it needs to get into partnership with institutions that will offer different products. This is true for both the bank-led and the non-bank led models. Puneet Chopra, who works as an m-banking consultant at MSC talks about the importance of developing such partnerships and creating a win-win proposition for all partners. He also discusses few pit-falls of such partnerships and how these can be overcome through due-diligence and pilot-testing.</t>
  </si>
  <si>
    <t>Customer focused Product Development</t>
  </si>
  <si>
    <t>Dec 4, 2012</t>
  </si>
  <si>
    <t>Goulven Bescond, Project Director, Mobile Moneey at eservGLOBAL talks about the factors that are taking into consideration while developing products for its customer base.
He talks about the evolution of products at eservGLOBAL starting with voucher recharge and electronic recharge and recently the addition of mobile money and remittance products. He discusses how the product, technology and user interface has been adapted to suit the underserved population in the emerging market.</t>
  </si>
  <si>
    <t>Goulven Bescond</t>
  </si>
  <si>
    <t>Channel Satisfaction Measurement and Mangement (CSM) in M-Banking</t>
  </si>
  <si>
    <t>Nitin Garg, Specialist and mobile banking expert at MSC talks about a qualitative research tool called CSM developed by MSC. The tool is widely used in the m-banking researches conducted by MSC for ANMs. It proposes that the ANM should gather regular feedback from its customers and channel partners (retailers and distributors) on various aspects of customer service such as product, pricing, technology, marketing, customer support, and so on. Nitin discusses some of the examples and interesting anecdotes from the various researched conducted by him.</t>
  </si>
  <si>
    <t>Nitin Garg</t>
  </si>
  <si>
    <t>Agent and Customer Service - A key to M-Banking distribution network</t>
  </si>
  <si>
    <t>Nov 9, 2012</t>
  </si>
  <si>
    <t>The m-banking agent or customer service point plays a pivotal role in the success of any m-banking distribution network. From the ANM's perspective, the channel is the first customer and has to be convinced about the proposition so that it can support customer acquisition. According to Jaspreet Singh, Senior Analyst at MSC, the three key requirements to build a strong channel are transparency, timeliness and trust. In addition to this, it is important to ensure that the agents receive the required support, training and prompt service.</t>
  </si>
  <si>
    <t>Jaspreet Singh</t>
  </si>
  <si>
    <t>Learnings on customer behaviour, product uptake and agent management</t>
  </si>
  <si>
    <t>Sep 12, 2012</t>
  </si>
  <si>
    <t>Deepak Chandnani, CEO of Obopay Inc., talks about their partnership with Nokia and their m-banking launch in India with Nokia Money three years ago. Nokia Money started out as a pilot in two cities and has now been rolled out to the National Capital Region. They have partnered with two banks and offer two types of mobile money accounts to the end user -- an open loop account and a semi-closed account. He shares the initial experience and learnings around customer behaviour, product uptake and agent management. Deepak also talks about the future of m-banking in India with the emergence of an enabling environment in terms of regulatory changes and emergence of market makers.</t>
  </si>
  <si>
    <t>Deepak Chandani</t>
  </si>
  <si>
    <t>Agent network for remittances and mobile wallets</t>
  </si>
  <si>
    <t>David Hunter is the CEO of Ukash, a three-party payment scheme which allows people to buy products and services on the internet through e-commerce facilitated by Ukash merchants. Ukash has 3500 thousand merchants who are directly connected to their payment scheme and 420,000 locations where customers can buy Ukash vouchers across 51 countries.  
David talks about the opportunity to leverage their agent network to offer wider financial services such as remittances and mobile wallets. He also discusses about competition in this space and shares experience of managing large and geographically widespread agent networks.</t>
  </si>
  <si>
    <t>David Hunter</t>
  </si>
  <si>
    <t>Customer adoption for mobile banking solutions</t>
  </si>
  <si>
    <t>Customer adoption has been one of the key challenges with most of the mobile banking implementations across the globe. Balachandran Unni, Director - Business Development for Nokia Money shares his learnings and experience on how to ensure customer adoption for a mobile banking solution. According to him, customer adoption has to a function of the following:
1. Product, which should be compelling and easy to use
2. Delivery, which channel and handset (mobile) agnostic
3. Customer service and education, through agents and call centre
Balachandran also discusses about how these functions have been incorporated in Nokia Money to ensure customer adoption.</t>
  </si>
  <si>
    <t>Balachandran Unni</t>
  </si>
  <si>
    <t xml:space="preserve">Creating an Effective Marketing Strategy </t>
  </si>
  <si>
    <t>June 13, 2012</t>
  </si>
  <si>
    <t>In this video Graham A. N. Wright, Group Managing Director, MSC, talks about the need for marketing in E-/M Banking. He emphasises that marketing needs to work on educating customers and create trust and awareness for product uptake. Following his presentation, M Yasmina McCarty, Mobile Money for the Unbanked Senior Manager, GSMA, highlights the challenges faced while marketing mobile money and driving customer usage. She throws light on best practices as they have emerged for mobile network operators as they address these challenges.</t>
  </si>
  <si>
    <t>Graham A. N. Wright, M Yasmina McCarty</t>
  </si>
  <si>
    <t xml:space="preserve">Improving the Efficiency of Agent Networks </t>
  </si>
  <si>
    <t>May 09, 2012</t>
  </si>
  <si>
    <t>In this video Aleeda Fazal, Head of Mobile Commerce, Sicap, shares the inner workings of an agent network and talks about the different strategies that has been used to create world’s successful agent networks.  She explains the challenges agents face in delivering the mobile banking services and what measures can be taken to improvise the agent network for effective delivery of the services. Going forwards she discusses the opportunities available for ATM deployment and mobile money in development markets.</t>
  </si>
  <si>
    <t>Aleeda Fazal</t>
  </si>
  <si>
    <t xml:space="preserve">Coping with Dormancy </t>
  </si>
  <si>
    <t>Jan17, 2012</t>
  </si>
  <si>
    <t xml:space="preserve">In this video Graham W. N. Wright, Group Managing Director, MSC, sights dormancy as the biggest problem for all mobile money implementations. With the help of case studies he explains the biggest challenges of customer adoption. Sighting examples of M-Pesa and Eko, he concludes ensuring the incentives to transact both for customers and agents are essential to deal with dormancy.
Further joining the discussion, Aleeda Faizal from Sicap highlights the impact of dormancy on profitability and operating cost. She elaborates the pre-requisites needed to tackle dormancy. She also explains how effective marketing and communications can help educating the customers and make agents trust the services.
</t>
  </si>
  <si>
    <t>Graham W. N. Wright, Aleeda Fazal</t>
  </si>
  <si>
    <t>Beyond remittances: How to expand your mobile money product suite</t>
  </si>
  <si>
    <t>Sep 06, 2011</t>
  </si>
  <si>
    <t>In this webinar discover the long term business case for a multi-product offering that will enable you to retain and attract customers while dramatically driving transaction volumes. Find out how to maintain revenues through an expanded product suite if, as expected, price points around P2P transfers begin to drop over coming months and years. Receive an important step-by-step guide on how to structure and design a product mix that will take your organisation beyond pure remittances. 
In this edition Group Managing Director Graham Wright of MSC was joined by Ali Abbas Sikander, Executive Director of Tameer Bank, they presented their views on how products will evolve and expand. Graham discussed how remittances have been the cornerstone of many mobile money systems worldwide. He also speaks on the opportunities and potential pitfalls in mobile money. Taking the discussion further Abbas discussed mobile Commerce and market developments.
How remittances have been the cornerstone of many mobile money systems worldwide
The tremendous opportunities for mobile money service providers
How mobile money service providers should set about preparing themselves to realise the full potential of offering a suite of products
Discussing ground-breaking research
Highlighting case studies from across the globe
Potential pitfalls in mobile money  
Abbas discussed the following topics:
Targeting corporations and large entities by offering them mobile money services
Benefits of using the mobile phone as a channel to improve the supply chain of a business
Mobile Commerce and market development: getting mobile money accepted for settlements.e.g retail purchases. Important to develop an ecosystem and encourage customer adoption and integrate with e-commerce.
Online shopping portals a way to increase mobile money acceptance, access gateway online and checkout on the phone.
Using existing infrastrucutres e.g. Visa/MC for debiting an m-wallet - can be a lucrative revenue stream
Adding a loyalty platform through the m-wallet
Still mobile money transfer at the heart but about moving beyond the basic mobile money business models
Moving beyond agent associated transactions, problem with regulations means customer experience is not good e.g. not instance, KYC not clear and agents operating on judgement calls. MCB just signed a deal with Nokia to improve customer experience. Need to get this right to move developments beyond remittances.</t>
  </si>
  <si>
    <t xml:space="preserve">Graham W. N. Wright, Ali Abbas Sikander </t>
  </si>
  <si>
    <t xml:space="preserve">Effective pricing models and customer willingness to pay </t>
  </si>
  <si>
    <t>July 19, 2011</t>
  </si>
  <si>
    <t xml:space="preserve">In this video Graham A. N. Wright, Group managing Director, MSC, gives an overview of the success of mobile banking in Africa. He says that the cultural norm of charging for financial services by banks is one of the reasons why mobile money has taken off quickly in Africa. Further into the discussion he outlines the financial scenario in Indian sub-continent and highlights the challenges ahead for mobile banking. He concludes that research has shown that customers are willing to pay for the agent-based banking and though pricing is a challenge there are many opportunities.
Following ahead, Aiaze Mitha from Amarante Consulting gives an overview of international approaches for mobile money pricing. He explains understanding the customer behaviour and agent compensation models are vital for setting the price right. Going further he elaborates the several approaches to pricing.
</t>
  </si>
  <si>
    <t>Graham A. N. Wright, Aiaze Mitha</t>
  </si>
  <si>
    <t>Can Mobile Banking Deliver on the Promise of Financial Inclusion?</t>
  </si>
  <si>
    <t>May 10, 2013</t>
  </si>
  <si>
    <t>We interviewed Ignacio Mas to find out what he thinks about mobile banking and its role in increasing financial inclusion.</t>
  </si>
  <si>
    <t>Microinsurance: The Indian Dilemma</t>
  </si>
  <si>
    <t>May 29, 2013</t>
  </si>
  <si>
    <t xml:space="preserve">Microinsurance in India is at a crucial juncture. Poised for new regulatory regime in one side and pressurised to perform on profitability expectations on others, the microinsurance sector may soon witness innovations of different kinds in India. Premasis Mukherjee of MSC and Rosalind Piggot discusses the issues with Indian microinsurance sector in reference to Securing the Silent, the sector study on microinsurance in India. </t>
  </si>
  <si>
    <t xml:space="preserve">Premasis Mukherjee </t>
  </si>
  <si>
    <t>Microinsurance: Market Research</t>
  </si>
  <si>
    <t>June 04, 2013</t>
  </si>
  <si>
    <t xml:space="preserve">Microinsurance as a sector of diversity demands comprehensive market research on product features, risk perception, willingness, affordability and client awareness. In this podcast Premasis Mukherjee, Practice Group Leader of Microinsurance in MSC and Rosalind Piggot discusses the role and process of market research in microinsurance.  </t>
  </si>
  <si>
    <t xml:space="preserve"> Premasis Mukherjee</t>
  </si>
  <si>
    <t>The State of Bank-led initiatives for E/M Banking and it's potential</t>
  </si>
  <si>
    <t>June 7, 2013</t>
  </si>
  <si>
    <t>In this video, Ignacio Mas talks about the state of bank-led initiatives for E/M banking and it's potential. He highlights the initiatives taken in Latin America especially Brazil and Peru where the market is expanding for branchless banking. Further he explains why branchless banking makes perfect business sense for banks today.</t>
  </si>
  <si>
    <t>Microinsurance: Importance of Client Awareness</t>
  </si>
  <si>
    <t>June 11, 2013</t>
  </si>
  <si>
    <t>This podcast tries to explain the importance of client awareness in the success of microinsurance. The success of a microinsurance product depends on the knowledge level of the client, their perception of insurance and the reputation of the insurance providers. Clients expect a product which has a low premium but good coverage and this is going to be a challenge for the insurance providers. Market research is a great tool which will help the insurers to understand client perception and aspirations.</t>
  </si>
  <si>
    <t>E/M-Banking for Financial Inclusion in India: Opportunities and Challenges</t>
  </si>
  <si>
    <t>June 14, 2013</t>
  </si>
  <si>
    <t>In 2012 Ignacio Mas worked with MSC to look at the state of digital financial services in India, the type of products that poor people want, and the role of microfinance institutions/SHGs in digital financial services systems. Ignacio also ran a training for all MSC staff, and we then asked him to record some of his thoughts on digital financial services systems and not just in India but also worldwide. In this video he answers the following questions:
What are the opportunities offered by digital financial services systems in India - for poor people and for the government?
How do we respond to the challenge of scale in India?
How do we create real value for poor customers in India?
Click below to watch the video.</t>
  </si>
  <si>
    <t>Why Tech-based Banking cannot Replace Agents for Financial Inclusion?</t>
  </si>
  <si>
    <t>Agents act as a vital link for the banks and financial institutions to reach out to the financially excluded segment.  But can they be replaced by technology? In this episode, MSC’s digital financial expert Mukesh Sadana reveals why the time is not right for technology enabled banking. In his own words, “Agents play a very crucial role of educating low income customers, many of them experiencing technology enabled banking for the first time. The customer segment these agents cater to, needs human interaction to trust the system and use it regularly, until the time that customers understand the whole gamut of front-end and back-end processes; can operate technology without help and until they have access to efficient customer service department. And that may not be possible in the immediate future, therefore, necessitating the strengthening of an efficient and cordial agent network for success of efforts towards financial inclusion.”</t>
  </si>
  <si>
    <t>Replicating Behaviours of Planning Physical Money through Digital Money</t>
  </si>
  <si>
    <t>As we move from defining and storing value in physical commodities (cash, chickens, jewellery etc.) to digital money, how do we help poor people understand and use the brave new world of e-money? How do poor people manage their money? Why are basic No-Frills Accounts so unsuccessful? How might we take the answers to these questions to build better customer value propositions? And express them in a way that poor people relate to and intuitively understand? Through this video, Ignacio Mas answers these questions. He further emphasises on understanding the behaviour of poor people towards physical money and applying it to mobile money.</t>
  </si>
  <si>
    <t>Product Development: Reasons why MFIs Fail to Focus on It</t>
  </si>
  <si>
    <t>In this video MSC expert Anant Jayant Natu talks about the inherent constraints in the operational context of microfinance institutions (MFI) that limit the possibility of a rigorous focus on product development. He also touches upon some factors that can drive the product development process in spite of these constraints. The intangible nature of financial product and a demand driven microfinance market are presented as two key reasons for MFIs' lack of interest and focus in product development. However, under competitive pressures faced in maturing markets, where client retention and market expansion become an absolute necessity for survival, MFIs have indeed shown that they adopt product development as a deliberate strategy.</t>
  </si>
  <si>
    <t>Anant Natu</t>
  </si>
  <si>
    <t>Principles and Models of an Effective Credit Scoring Tool Design</t>
  </si>
  <si>
    <t>In this video, MSC expert Anup Singh, Domain Leader for MSME financing, discusses the utility of credit scoring tool for standardised appraisal of prospective MSMEs for financing. He mentions about the key design considerations that the banks and financial institutions must keep in mind while developing credit scoring tool for MSMEs' appraisal. He compares the statistical and judgmental models of credit scoring tool design and discusses cases when each of these can be used.</t>
  </si>
  <si>
    <t>Five Critical Decisions for Developing Effective Staff Incentive Schemes</t>
  </si>
  <si>
    <t>MSC supports financial institutions across the world to develop and implement effective performance management and staff incentive systems. In an effort to promote effective staff incentive system our Senior Analyst Amit Garg shares the key concepts that a consultant or practitioner developing staff incentive system should pay attention to.</t>
  </si>
  <si>
    <t>Amit Garg</t>
  </si>
  <si>
    <t>Going Beyond a Single Use of “No-Frills” Account: The Concept of Deferred Payments</t>
  </si>
  <si>
    <t>In 2012 Ignacio Mas worked with MSC to look at the state of digital financial services in India, the type of products that poor people want, and the role of microfinance institutions/SHGs in digital financial services systems. In this video he shares some of his thoughts on digital financial services systems not just in India but worldwide. He stresses that a product must be simple yet useful for being relevant to poor people. He further elaborates his point by addressing the following questions.
What is the real value proposition of a basic No Frills Account?
How can we make them more relevant for poor people?
Do we really need a bouquet or range of products?
How can we reconcile relevance with simplicity/use-ability?
How do we integrate credit into the offering?</t>
  </si>
  <si>
    <t>Behavioural Insights for Digital Financial Inclusion</t>
  </si>
  <si>
    <t>Over the recent years advances in technology have extended access to financial services to tens of millions of people around the world, through mobile phones, biometrics and card based systems. However, activity rates on these systems has remained low and represents one of the greatest challenges in financial inclusion today. This video describes the need for shifting our focus from innovating new technologies to understanding how people interact with them, using theories from Behavioral Science to find solutions to these current issues.</t>
  </si>
  <si>
    <t>Mike McCaffrey</t>
  </si>
  <si>
    <t>Understanding Over-Indebtedness</t>
  </si>
  <si>
    <t>This video talks about over-indebtedness. The subject is ranked by microfinance industry stakeholders as the top risk facing the industry in 2012. Simply put, over-indebtedness is a situation where one takes too much debt beyond one's capacity to pay. When faced with such situation, the poor makes further sacrifices in basic quality of life including asset erosion. As if this is not harmful enough, the poor also has to contend with threats and harassment for inability to pay on time from some staff and other clients of financial institutions. Though complex, over-indebtedness need not be considered a debt trap by low-income clients. It can be addressed by an industry with firmer resolve to understand the condition and needs of clients and committed to improving products and services tailor --made to clients' evolving requirements.</t>
  </si>
  <si>
    <t>Jesila Ledesma</t>
  </si>
  <si>
    <t>Client Protection in Digital Financial Services' Sector</t>
  </si>
  <si>
    <t>Here’s an interesting video on ‘Client protection in digital financial services’. As mobile banking is gradually gaining ground; it also raises concerns for client protection especially for low income clientele who are not familiar with formal financial services and new age technology. So, how should MNOs, agent network managers and banks protect end clients? Watch MSC Responsible Finance expert Veena Yamini discuss key issues concerning client protection in mobile banking. MSC has conducted research in India and elsewhere around this topic and has developed a customer protection assessment tool. And based on these findings MSC continues to provide insights to agent network managers and service providers to design their product and channel management in such a way to ensure better client protection.</t>
  </si>
  <si>
    <t>Agriculture Value Chain Financing: Role of MFIs</t>
  </si>
  <si>
    <t>MFIs can play an important role in agriculture value chain financing. In this video, MSC's Senior Specialist Raj Kumar explores the possibility of MFIs performing important functions in the value chain by offering agriculture financing and risk management products for the farmers. He also highlights some of the key considerations and risks if the MFIs were to get into this line of business.</t>
  </si>
  <si>
    <t xml:space="preserve">Raj Kumar </t>
  </si>
  <si>
    <t>MFIs and Digital Financial Services: Why MFIs?</t>
  </si>
  <si>
    <t>MFIs are considered pioneers in enabling financial access to low income customers worldwide. However, they have been by and large absent from the emerging narrative of technology enabled financial services facilitated by innovative use of e/m-banking mechanisms. In this video, Denny George examines why stakeholders should take a fresh look at MFIs and their capability to enhance financial access. In the video, we examine the core strengths of MFIs which can potentially be leveraged to enable delivery of digital financial services.</t>
  </si>
  <si>
    <t>Denny George </t>
  </si>
  <si>
    <t xml:space="preserve">SME Financing Opportunities for Banks and MFIs </t>
  </si>
  <si>
    <t>In this video, Manoj K Sharma, Director, MSC presents the business case and market opportunities for the banks and financial institutions to focus on the underserved MSMEs (Micro, Small and Medium Enterprises) markets. He highlights on the level of exclusion of MSMEs in terms of access to finance and compares it to large enterprises and corporates who have access to a range of financial products. He also highlights on the need of upscaling efforts by MFIs to meet the needs of MSME markets. Adding further that how the banks should go about downscaling in the MSME markets.</t>
  </si>
  <si>
    <t>Manoj Sharma</t>
  </si>
  <si>
    <t>Pitfalls of SME Lending</t>
  </si>
  <si>
    <t>Microfinance banks and MFIs generally venture in to SME financing without understanding the model and common pitfalls, which might result in losing the portfolio. In this episode, MSC's Specialist, Venkata N. A., discusses the common pitfalls of SME financing. In his words "SME financing is completely different from Joint Liability Group model of lending. It has different HR requirements, different organisational structure, different MIS requirements etc." The common pitfalls are lack of financial statements, lack of industry benchmarks, lack of credit history, lack of skilled appraisers and one size fits all dilemmas. It is very important for any institution to understand the pitfalls of SME financing and also to conduct institutional assessment before venturing in to it.</t>
  </si>
  <si>
    <t>Venkata N.A.</t>
  </si>
  <si>
    <t>White Labelled Mobile Financial Services</t>
  </si>
  <si>
    <t>White labelling is quite common in the financial services sector. Smaller banks sometimes outsource their credit card operations to larger banks. The larger bank issues and processes the credit cards as white label cards, typically for a fee, allowing the smaller bank to brand the cards as their own without having to invest in the necessary infrastructure. There are also white labelled ATMs where a third party sets up an independent ATM network which can facilitate cash withdrawals on behalf of multiple partner banks. Taking a leaf out of African countries, Canada and Europe, Reserve Bank of India recently permitted non-banking companies to set up and run ATMs for commercial banks. In mobile financial services sector, white labelling is becoming increasingly popular. In this video, MSC's Senior Analyst, Shivshankar V., outlines the benefits of white labelling mobile financial services and provides quick reminder to financial service providers on things to remember while white labelling mobile financial services.</t>
  </si>
  <si>
    <t>Shivshankar</t>
  </si>
  <si>
    <t>MFIs and Digital Financial Services: Why Should MFIs be Interested?</t>
  </si>
  <si>
    <t>MFIs might prove to be ideal partners for many e/m-banking service providers. However, in the absence of a clear cut value proposition, chances are that they just might not be interested. In this video, Denny George examines the potential value propositions for MFIs to have a stake in the evolving digital financial services ecosystem.</t>
  </si>
  <si>
    <t>Mobile Insurance: The need for value alignment</t>
  </si>
  <si>
    <t>Mobile insurance is emerging as the newest distribution in insurance and microinsurance. In this podcast, MSC's expert Premasis Mukherjee (Microinsurance domain) discusses the possibilities and challenges of mobile insurance including over the counter and bank-agent based distribution channels across the globe.
He emphasises that a mobile insurance product or programme can sustain only if there is a value alignment for all the stakeholders in its eco-system. A successful mobile insurance programme can emerge only if the product provides value to all the stakeholders as well as address the real and potential issues at the level of each of the stakeholder.</t>
  </si>
  <si>
    <t>Water and Sanitation Loan Products for MFIs</t>
  </si>
  <si>
    <t>This video explores the new area of WatSan financing as a potential segment for MFIs.MSC's Senior Analyst, TVS Ravi,  highlights the demand for improved water and sanitation across the world and what role microfinance can play in improving access to water and sanitation. The major issues which MFIs have to keep in mind before entering WatSan financing are also mentioned.</t>
  </si>
  <si>
    <t>MFIs and Digital Financial Services: What Route Should MFIs Take?</t>
  </si>
  <si>
    <t>There probably exists a value proposition for both MFIs and Digital Financial Service Providers to partner with each other to facilitate the delivery of financial products and services. There are several ways in which these partnerships can work. In this video,MSC's DFS expert, Denny George, examines some of these partnership modes from MFIs' perspective.</t>
  </si>
  <si>
    <t>Emerging Trends for Agent Networks in 2014</t>
  </si>
  <si>
    <t>Talking about the world’s most ambitious research project on agent networks, Mike McCaffrey, Head of Digital Financial Services - Africa, highlights three key trends to watch out for agent networks in 2014; inter-connectivity, liquidity tethering and fraud. Mike also introduces The Helix Institute of Digital Finance, a world-class training institute for digital finance (mobile money and mobile banking) practitioners.</t>
  </si>
  <si>
    <t>Index-based Microinsurance for Disaster Risk Reduction</t>
  </si>
  <si>
    <t xml:space="preserve">Index insurance has emerged as a disaster management tool for the poor because of its effectiveness in assisting poor people to deal with catastrophes. Focusing on the benefits of Weather based index insurance, MSC’s Microinsurance expert, Sunil Bhat, talks about the features and scope of weather based index insurance and how it helps the poor in dealing with disasters such as drought, heavy rains, cyclones, storms, typhoons, earthquakes etc. Taking examples from various projects, Sunil shares some of the experiences from India, Pakistan, Sri Lanka, Indonesia and the Philippines. He further talks about the challenges faced by index insurance projects in these countries and the potential for scaling up index insurance.   MSC recently released the weather index insurance report - Towards De-risking Disasters – highlighting the experience from these five South and South Asian countries. Please download the report here.  </t>
  </si>
  <si>
    <t>Sunil Bhat, Lisa Chassin</t>
  </si>
  <si>
    <t>Risk Management in Digital Financial Services</t>
  </si>
  <si>
    <t>With the gradual move towards digital financial services, risk in this space is also growing. In this video, MSC's DFS expert, Soumya Harsh Pandey, highlights different types of risks being faced by digital financial service providers and clients; and possible mitigation steps. This video is therefore, an attempt to raise awareness about these risk so that digital service providers and clients become more aware and take suitable steps to mitigate these newer types of risks.</t>
  </si>
  <si>
    <t>Soumya Harsh pandey</t>
  </si>
  <si>
    <t>G2P Payment Delivery in India</t>
  </si>
  <si>
    <t>India has become one of the front runners in undertaking G2P payments. Introduction of Aadhaar enabled biometric payment system demonstrated the active role played by the Government in delivery of these payments. In this video, Amir Hamza, highlights the current G2P payment structures, the pitfalls with the system and improvements envisaged that could make the payment model work effectively.</t>
  </si>
  <si>
    <t xml:space="preserve">Dairy Value Chain Financing Opportunities </t>
  </si>
  <si>
    <t xml:space="preserve">This podcast focuses on Dairy value chain and shares why it’s not only attractive to financing institutions but is highly endorsed to improve rural economy and aid food security. Speaking to MSC on the benefits and features of dairy value chain models, Value Chain expert, Mukul Singh, talks about the participants/aggregators involved in a typical value chain and how do they function.
 This podcast also outlines the structures and the economics of a typical dairy value chain from the perspective of a producer and what does it mean for financial institutions. Talking on the financing models, Mukul explains two main financing models – Cash entrapment model and Direct financing model. </t>
  </si>
  <si>
    <t>Mukul Singh</t>
  </si>
  <si>
    <t>Microinsurance Regulation: What drives the sector?</t>
  </si>
  <si>
    <t xml:space="preserve">Regulation and government policies have been instrumental in the growth of microinsurance across different countries of the world. Though lot of countries have developed or are developing specific microinsurance regulation, the success and impact of those remain diverse. In this podcast, the microinsurance team of MSC discusses what aspects of regulation creates an effective and efficient microinsurance regulation. </t>
  </si>
  <si>
    <t>Premasis Mukherjee, Akshat Pathak, Lisa Chassin, Yulia</t>
  </si>
  <si>
    <t>Sustainable Microfinance: What does it take?</t>
  </si>
  <si>
    <t xml:space="preserve">Past decade witnessed an unprecedented success of microfinance institutions in India. And when we thought nothing was going to break its stride; Andhra Pradesh crisis surfaced. It was an eye opener for many that surely confirmed microfinance is not the panacea for poverty. Since then MFIs have grappled hard to recover from the tight spot.
 This MSC video is an attempt to understand the past, present and future of MFIs in India. Watch MSC's Managing Director, Manoj Sharma, explain what it takes for MFIs to bring about the transformation for long term sustainability. He emphasizes on the unquestionable need for client focus, innovation in product and processes through effective use of technology, integration of social performance agenda, etc.  to name a few. He concludes by drawing attention to the prominent role of donors and regulators for success of microfinance agenda. </t>
  </si>
  <si>
    <t>Cash Transfers: Impact and New Trends</t>
  </si>
  <si>
    <t>In this podcast, Sakshi Chadha and Nicola Giordano explain the transformative potential of cash transfers around the world. In particular, they focus on how digitisation of cash transfers can bring improvements in process delivery, hence realising development outcomes more efficiently and effectively. To achieve this aim, MSC is currently engaged with CICO networks in the roll out of G2P payments in India and across the world.</t>
  </si>
  <si>
    <t>Nicola Giordano, Sakshi Chadda</t>
  </si>
  <si>
    <t>Product Needs for Enterprises</t>
  </si>
  <si>
    <t>Despite the fact that MSMEs contribute significantly to the economy and employment, MSMEs are undersupplied with adequate, affordable, timely and market-led financial products. MSMEs play a vital role in developing economy, says MSC’s Assistant Director, Bhavana Srivastava. In this video, she outlines the financial needs of a typical MSME such as Credit, Savings, Transactional Banking Services and Business Development Services. And also voices the need for financial literacy and awareness programs for SMEs.
Bhavana concludes that a perceptible change in MSME banking can only happen when banks start viewing this segment as a viable business segment and include MSME banking in their core business strategy.</t>
  </si>
  <si>
    <t>Bhavana Srivastava</t>
  </si>
  <si>
    <t>Interoperability</t>
  </si>
  <si>
    <t>Speaking with us, Puneet Chopra, MSC's Domain Leader- Digital Financial Services: Banks/Product Innovation, shares his views on business correspondent model in India and explains how interoperability of BC channels can enhance the confidence of stakeholders, such as the government, banks and BCNMs, in the system. Taking the conversation ahead, he observes the dichotomy of what is available to the mainstream consumers versus the poor and voices the pertinent question on everyone's minds -- Do the unbanked population really need interoperable services? Do they need services like their mainstream counterparts or peers?
Sighting MSC's study findings, Puneet observes that there is a strong business case for banks and BCNMs in support of greater integration and interoperability, underlying usage of technology, better security that can be enabled through this channel and greater interoperability to benefit the end client.</t>
  </si>
  <si>
    <t>Product Development for Youth</t>
  </si>
  <si>
    <t>Youth is a potential segment to provide financial services as they constitute a huge proportion of the world population. Beyond the sheer numbers of youth, there are several other reasons why this segment has to be considered as having great potential to provide these services. Despite youth being an important segment for providing financial services there are many challenges around it. MSC has worked with several financial institutions and other stakeholders in making this financial services provision a little easier. In this video, the speaker, Veena Yamini Annadanam describes the challenges in product development for youth and outlines MSC's approach to addresss these challenges. In addition to market research, systematic product development, MSC focuses on building financial capability of the youth and working with parents, communities as support groups and policy makers to create an enabling environment for financial institutions to offer these products.</t>
  </si>
  <si>
    <t>Veena Yamini</t>
  </si>
  <si>
    <t>G2P Payment: A Job Half Done</t>
  </si>
  <si>
    <t>Direct Benefit Transfer program was thought to be effective method of achieving goal of financial inclusion. Its effectiveness was thought to be an outcome of necessity of making payments to individual bank accounts and also because of regularity of payments. However, due to operational issues its progress does not inspire much hope. At best DBT as tool of financial inclusion is a job half done.</t>
  </si>
  <si>
    <t>Lokesh Singh</t>
  </si>
  <si>
    <t>Non-Financial Services for MSMEs</t>
  </si>
  <si>
    <t>Besides access to finance there are range of capacity building services that MSMEs need for their growth and development. Non-financial services are such capacity-building inputs which are mainly targeted at enhancing the performance of a business enterprise. In this video, MSC's Products and Delivery Channels Expert, Raunak Kapoor, shares his experience on the role and importance of non-financial services in complementing financing efforts for enterprises. He further talks about the role of different stakeholders including financial institutions, business development service providers and other support partners, such as donors in expanding the provision and effectiveness of non-financial services design and delivery.</t>
  </si>
  <si>
    <t>Remittance Market in the Philippines</t>
  </si>
  <si>
    <t>The Philippines, an archipelago of 7107 islands, is an important remittance market in Asia. Over 9.5 Million Overseas Filipino Workers send over US$ 24.3 billion (10.7% of the GDP) every year which makes Philippines the third largest recipient of remittance in Asia after India and China. In this vedio, Shivshankar V., our Resident Expert in the Philippines, talks about the remittance market and about the project in which MSC is supporting a consortium of financial institutions in the Philippines to set up a remittance company catering to unbanked migrant population in rural areas.</t>
  </si>
  <si>
    <t>Shivshankar V.</t>
  </si>
  <si>
    <t>Is There a Magic Stick to Manage Delinquencies? </t>
  </si>
  <si>
    <t>Delinquency is a systemic issue in microfinance institutions, once it is detected a through system review is needed. There are few quick measures which can give immediate relief, if problem is detected at an early stage. However, system overhaul is essential to find long term solution. This video talks about general perception of MFIs regarding Delinquency Management and MSC's experience working on Delinquency Management with one of its client in Sri Lanka.  </t>
  </si>
  <si>
    <t>Akhilesh Singh</t>
  </si>
  <si>
    <t>Upscaling MFIs into MSME Financing</t>
  </si>
  <si>
    <t>A larger number of microfinance institutions across the globe have realised the business potential of MSME financing. As the next big strategic move many of these MFIs plan to upscale to MSME financing. However, this strategic shift is filled with numerous challenges. This video talks about these challenges in preview of key business parameters of operations, marketing, financing and capacity building. The video ends with recommendations and a way forward.</t>
  </si>
  <si>
    <t>Abhay Pareek</t>
  </si>
  <si>
    <t>What Interventions Small and Marginal Farmers Need?</t>
  </si>
  <si>
    <t>Agriculture sector throughout the world is experiencing rapid technological advancements in its attempt to meet ever rising food requirement. Modern farming now requires use of sophisticated seeds, fertilizers, pesticides and mechanised instruments increasing the capital requirement in farming operations. As a result small hold farmers are often unable to upgrade their farming systems due to financial constraints unlike large scale farm owners. This widens the productivity gap between the small and large scale farm owners. In this video Sharad Bangari from MSC explains the financial needs of the small hold farmers, limitations of small hold farmers in obtaining institutional credit and the interventions necessary to move them out of this productivity trap.</t>
  </si>
  <si>
    <t>Sharad Bangari</t>
  </si>
  <si>
    <t>Strengthening SACCO Societies in Kenya</t>
  </si>
  <si>
    <t>The SACCO Societies (Savings and Credit Cooperatives Societies) in Kenya are evolving and opening to new bonds to improve fiscal standards. Although this seems positive, yet the societies are prone to huge fundamental risks. In this video,MSC’s David Cracknell speaks in length about the initiatives to support SACCO Societies in Kenya. He further mentions how MSC in cooperation with Sacco Societies Regulatory Authority (SASRA) in Kenya will be introducing training curriculum for credit, delinquency management and Institutional risk. The training objective is to develop skills of individual consultants and institutions in risk management and process enhancement. MSCtraining can help in strengthening the SACCOs, reduce their losses, provide them with skills to compete with banking agencies and assist them chart a tangible growth with minimum risk.</t>
  </si>
  <si>
    <t>David Cracknell </t>
  </si>
  <si>
    <t>Branchless Banking Regulatory Environment in Indonesia</t>
  </si>
  <si>
    <t>Ghiyazuddin A. Mohammad, Manager – Digital Financial Services at MSC, talks about the changing regulatory environment for digital financial services (DFS) / branchless banking in Indonesia. Regulators have played a critical role in achieving the objective of financial inclusion in Indonesia.  OJK (Otoritas Jasa Keuangan), the newly created financial services authority to regulate and supervise financial services activities in banks/financial institutions, issued branchless banking regulations in the last quarter of 2014. In this podcast, Ghiyaz talks about enabling and restrictive clauses of the regulation.</t>
  </si>
  <si>
    <t>Ghiyazuddin A. Mohammad</t>
  </si>
  <si>
    <t>How Mobile Money can act as an enabler for G2P payments in India?</t>
  </si>
  <si>
    <t xml:space="preserve">In India, disbursement of G2P payment is made primarily via banks (including their CSPs network) and post offices.  Quite often, this delivery mechanism is criticised for various reasons such as existence of ghost and duplicate accounts; delay in delivery of payment, lack of incentivizing commercial model for the BCNMs; inaccessibility and unavailability of delivery channels etc.
In the dearth of efficient and successful G2P payment disbursement model in India, global examples suggest that G2P payments can “also” be routed through mobile money account. In this video, we discuss this idea of “using mobile money for disbursement of G2P payments in India”.
The first part of the video highlights the various limitations and issues present in the existing delivery channel. The latter part of the video explores the possibility of using mobile money for G2P payments; along with major advantages and value propositions offered to the entities involved in entire G2P value chain. </t>
  </si>
  <si>
    <t>Over The Counter (OTC) Transaction. In Whose Interest? Part 1</t>
  </si>
  <si>
    <t>Dr. Pawan Bakhshi (now of the Bill &amp; Melinda Gates Foundation) and Graham A.N. Wright (Group Managing Director of MSC) discuss the growing prevalence of over the counter (OTC), agent assisted transactions. In this the first of three videos they discuss: 1. Why  do digital financial services (DFS) providers default to OTC? 2. What are the drawbacks of  OTC for DFS providers? and 3. Why are OTC services so popular with customers?</t>
  </si>
  <si>
    <t>Graham . A.N. Wright</t>
  </si>
  <si>
    <t>Over the Counter (OTC) Transactions: In Whose Interest? Part 2</t>
  </si>
  <si>
    <t>Dr. Pawan Bakhshi (now of the Bill &amp; Melinda Gates Foundation) and Graham A.N. Wright (Group Managing Director of MSC) discuss the growing prevalence of over the counter (OTC), agent assisted transactions. In this the second of three videos they discuss: 1. How can we better track the customers behind OTC transactions to address KYC/AML concerns? 2. How can we improve customer protection for OTC customers? and 3. What are the drawbacks of an OTC model for DFS providers?</t>
  </si>
  <si>
    <t>Toilets on Credit</t>
  </si>
  <si>
    <t>Mr. George Muruka, Domain Leader, Private Sector Development at MSC discusses financial product development processes in scaling up sanitation finance in Tanzania. Recognizing the nexus between microfinance and access to water and sanitation services, he opines that limited public financing should naturally lead the water and sanitation sector to leverage on private sector funding. Microfinance including savings and credit services help households and/or SMEs to access WASH facilities and services. However, some pertinent questions linger: What is the business case for bankers? How can WASH NGOs engage the bankers more effectively? In this video, Mr Muruka, Sophie Tremolet and stakeholders in Tanzania present lessons from a one year action research project in Tanzania that engaged MFIs and sanitation NGOs to improve financing to households and businesses.  Poor households have real financial need to construct appropriate toilets, connect to clean and safe water networks and reduce waterborne disease burden on household incomes.</t>
  </si>
  <si>
    <t>George Muruka </t>
  </si>
  <si>
    <t>Over The Counter (OTC) Transaction. In Whose Interest Part 3</t>
  </si>
  <si>
    <t>Dr. Pawan Bakhshi (now of the Bill &amp; Melinda Gates Foundation) and Graham A.N. Wright (Group Managing Director of MSC) discuss the growing prevalence of over the counter (OTC), agent assisted transactions. In this the third of three videos they discuss: 1. What are the long-term implications of OTC for a DFS provider’s business? 2. What are the long-term implications of OTC for efforts to achieve financial inclusion? 3. How can DFS providers get customers to register for wallet-based accounts? and 4. How do we get DFS customers to use and keep money in their wallets?</t>
  </si>
  <si>
    <t>Managing Risks in Digital Financial Services</t>
  </si>
  <si>
    <t>In country after country, we are seeing that financial inclusion is driven by technology-led models. In such a scenario what are the client protection measures? What are the issues that are concerning clients about this new channel especially about the introduction of new technology? Watch MSC’s Director, Manoj Sharma, talk about managing risk in Digital Financial space and the issues that concern users in this technology-led financial services.</t>
  </si>
  <si>
    <t>Low Cost Housing Markets</t>
  </si>
  <si>
    <t>Access to housing is a basic right and is important in improving livelihoods of poor people. There have been various efforts to support the poor to access low cost housing. MSC recently with support from Habitat for Humanity International and some microfinance institutions in Kenya, supported the development of housing microfinance to improve housing situations among low income people. In this video, George Muruka, Senior Specialist, Private Sector Development, at MSC speaks on the key concerns affecting low cost housing market in Kenya.</t>
  </si>
  <si>
    <t>MSC Director- Manoj Sharma- in talks with NDTV Profit on PMJDY</t>
  </si>
  <si>
    <t>MSC director in conversation with NDTV Profit on the progress of Pradhan Mantri Jan Dhan Yojna (PMJDY). Catch full coverage here.</t>
  </si>
  <si>
    <t>Puneet Chopra in conversation with NDTV Profit on KYC Harmonisation</t>
  </si>
  <si>
    <t>Puneet Chopra, Associate Director, MSC in conversation with NDTV Profit on KYC Harmonisation. Catch full coverage here.</t>
  </si>
  <si>
    <t>Know more about the PMJDY account from 'Chavvani' - Our financially literate parrot!</t>
  </si>
  <si>
    <t>Pradhan Mantri Jan Dhan Yojana (PMJDY) is a National Mission to provide every household access to basic banking facilities. In addition to a basic bank account, the goal is to provide the underserved with access to need based credit, insurance, pension services, et al. In addition, account holders receive a RuPay debit card, with inbuilt accident insurance coverage of INR 100,000.
The following animation prepared by MSC is a part of ePaathshala (Digital School) and aims to educate end customers about the benefits of opening and regularly using the PMJDY account.
ePaathshala, is an  innovative and a transformative library of financial literacy digital assets created for capacity building of bank mitras, bank officials, and customers.</t>
  </si>
  <si>
    <t>Comic Characters</t>
  </si>
  <si>
    <t>Public Distribution System Reforms and MSC</t>
  </si>
  <si>
    <t xml:space="preserve">MSC has a reputation for fair and independent work and brings a unique and fresh perspective in the form of field insights. We started our pilots on DBT in PDS in Chandigarh, Dadra-Nagar Haveli and Puducherry on the basis of MSC’s findings. We are quite happy with MSC’s engagement with us and have benefitted from the entire process. </t>
  </si>
  <si>
    <t xml:space="preserve">Shri.Deepak Kumar, Joint Secretary, Department of Food – Civil Supplies and Public Distribution, Ministry of Consumer Affairs, Food and Public Distribution, Government of India </t>
  </si>
  <si>
    <t>NCAER and MSC - DBT Readiness Index</t>
  </si>
  <si>
    <t xml:space="preserve">MSC can play synergic role in DBT space. MSC brought significance expertise on financial inclusion and on ground experience gained from assessment of various government schemes and interventions. They helped us in making our study more strong and rich in quality. </t>
  </si>
  <si>
    <t xml:space="preserve">R. Venkatesan, Senior Consultant, NCAER </t>
  </si>
  <si>
    <t>Digital Financial Services in Bangladesh</t>
  </si>
  <si>
    <t>Bangladesh’s digital financial services have been much in discussion for rapid growth. Six years since inception - where the market is heading to? What providers ought be doing. This and much more in this video where MSC expert, Akhand Tiwari, talks candidly on the critical role regulation and behavioural sciences will play in shaping the future of mobile banking in Bangladesh. Additional reading: What lies ahead for Bangladesh’s DFS market? - See more at: http://MSC.net/resource/digital_financial_services_in_bangladesh#sthash.wq875ypE.dpuf</t>
  </si>
  <si>
    <t>Akhand J Tiwari</t>
  </si>
  <si>
    <t>Ideas to Increase DFS Usage in Indonesia</t>
  </si>
  <si>
    <t>Digital Financial Services (DFS) is growing rapidly in Indonesia. However, agent and account activity remains low at around 20%. Further, awareness about mobile money/digital financial services is also low 8%. One of the key reason for low activity and limited uptake is that the products/services offered through digital channels do not meet the needs of the customers. In this video, Ghiyaz (Senior Manager, DFS/Country Programme Development - Indonesia) shares ideas on savings/investment products - one of the very important financial services needs. - See more at: http://www.MSC.net/resource/ideas_to_increase_dfs_usage_in_indonesia#sthash.kWiqj4O7.dpuf</t>
  </si>
  <si>
    <t>How do MFI Clients Spend Remittance Money in the Philippines</t>
  </si>
  <si>
    <t>In this video, Louie Cepe, Manager at MSC, talks about behavioural issues that drive utilisation of remittance income by recipients. He elaborates on how providers can nudge their clients to judiciously use the remittance money. </t>
  </si>
  <si>
    <t>Louie Cepe</t>
  </si>
  <si>
    <t>Are good banking systems and processes enough to entice customers?</t>
  </si>
  <si>
    <t>A middle tier emerging bank wanted to service the Medium and Small Enterprise customer segment. While working with them, our learning was that the seemingly best products, processes, resources etc. might look good at a strategic level but it is bound to low adoption (fail) if not integrated with the human factors; their preferences, behaviour and decision-making.  Anup Singh, Principal Consultant at MSC shares how MSC’s approach was fruitful to trigger the customer’s adoption of bank’s products and make their move a real success.</t>
  </si>
  <si>
    <t>MSC’s approach to product development</t>
  </si>
  <si>
    <t>MSC has two decades of experience in Human-centred Design and developed over 200 financial products. Through this journey, we believe that understanding both demand side and supply side is critical. MSC’s much- appreciated approach integrates rigorous market research, rapid prototyping, supply side buy-in into a product development process.  Our directors Graham A N Wright and Manoj Sharma discuss how our approach has evolved over the years.</t>
  </si>
  <si>
    <t>Digitally Enabled Karangamal Panchayat - A Documentary</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</si>
  <si>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documentary will take you through the various initiatives taken by NPCI and MSC to create less-cash villages.  </t>
  </si>
  <si>
    <t>Cashlite Ramnagar - A pilot on creating 'less-cash' ecosystems</t>
  </si>
  <si>
    <t xml:space="preserve">The payment landscape in India has been witnessing a paradigm change for last few years now; this is further accentuated by a slew of policy reforms and innovations that have happened in the last few years in pursuit to make India a less-cash economy. 
MSC together with NPCI embarked on a journey to create prototypes of ‘less-cash’ ecosystems by leveraging NPCIs platform such as UPI, BHIM and USSD. Financial Literacy and capacity building were two of the most important aspects in this journey. A ‘value-chain’ approach was adopted to operationalize this and MSC closely worked with the handloom cluster head in Ramnagar (Varanasi) to digitise the clusters’ transaction flows. The video documents the journey we undertook along with various stakeholders! </t>
  </si>
  <si>
    <t>MSC Group Managing Director, Graham A.N. Wright, Live Debate from Luxembourg-Digital Finance</t>
  </si>
  <si>
    <t>MSC Group Managing Director, Graham A.N. Wright, during a live talk with MFI experts in Luxembourg.In this video, Graham debunks the hype around digital credit. He goes on to state that digital credit is not a cause for celebration as it is instigating financial exclusion.</t>
  </si>
  <si>
    <t xml:space="preserve">Graham Wright </t>
  </si>
  <si>
    <t>NPCI’s Take on Customer Literacy – Mr. A.P. Hota, MD &amp; CEO,NPCI in an Interview with MSC</t>
  </si>
  <si>
    <t>MSC partnered with National Payments Corporation of India (NPCI) to support NPCI in their “Digital India” initiative and promote accessibility and usage of digital modes of payments across India. Shri. A P Hota (MD &amp; CEO of National Payments Corporation of India) in an interview with Mr. Anil Kumar Gupta (Associate Director of MSC) shares the interest and initiatives by NPCI on customer literacy. In this the first of five video series they discuss:
1) Role of NPCI in promoting customer financial literacy?
2) How MSC has supported NPCI in this initiative on customer financial literacy?</t>
  </si>
  <si>
    <t>A.P. Hota, NPCI</t>
  </si>
  <si>
    <t>Sustainability of a Financial Literacy Campaign - Mr. A.P. Hota, MD &amp; CEO, NPCI in an interview with...</t>
  </si>
  <si>
    <t>Shri. A P Hota (MD &amp; CEO of National Payments Corporation of India) in an interview with Mr. Anil Kumar Gupta (Associate Director of MSC) shares his views on the requirements to sustain the change brought through a financial literacy campaign. In this the second of five video series they discuss:
1) Role of bank in ensuring the sustainability of a literacy campaign
2) Challenges the rural bank branches face in financial literacy.</t>
  </si>
  <si>
    <t>NPCI’s Message for Customers – Mr. A.P. Hota, MD &amp; CEO, NPCI in an Interview with MSC</t>
  </si>
  <si>
    <t>Shri. A P Hota (MD &amp; CEO of National Payments Corporation of India) in an interview with Mr. Anil Kumar Gupta (Associate Director of MSC) shares the message from NPCI for the customers and the digizens of India. In this the third of five video series they discuss:
1) What is the future of financial payments?
2) What are the upcoming technology solutions that India can look up to?</t>
  </si>
  <si>
    <t>On Policy Makers and Regulators - Mr. A.P. Hota, MD &amp; CEO, NPCI in an Interview with MSC</t>
  </si>
  <si>
    <t>Shri. A P Hota (MD &amp; CEO of National Payments Corporation of India) in an interview with Mr. Anil Kumar Gupta (Associate Director of MSC) speaks about the role of the market regulators and policy makers in creating a Digital India. In this the penultimate of five video series they discuss:
1) Why is the revival of financial literacy centres required?
2) What can the government do towards educating citizens on financial literacy?</t>
  </si>
  <si>
    <t>Challenges of a Digital India - Mr. A.P. Hota, MD &amp; CEO, NPCI in an Interview with MSC</t>
  </si>
  <si>
    <t>Shri. A P Hota (MD &amp; CEO of National Payments Corporation of India) in an interview with Mr. Anil Kumar Gupta (Associate Director of MSC) speaks about the challenges that will be faced in the journey of a digital India. In this the final of five video series they discuss:
1) How the challenge of connectivity can be resolved?
2) What are the challenges faced by the bank branches in promoting digital literacy?</t>
  </si>
  <si>
    <t>WHY IS DIGITAL CREDIT SUCH A HUGE OPPORTUNITY AND CHALLENGE</t>
  </si>
  <si>
    <t>Digital Credit is one of the fastest moving segments in financial product innovation. Today, digital credit provides quick funding for businesses and is capable of being an important source of revenue for DFS providers. The relatively young segment has shown massive potential, especially considering its demand. This video showcases why Digital Credit is such a huge opportunity and challenge?</t>
  </si>
  <si>
    <t>Finclusion to Fintech</t>
  </si>
  <si>
    <t>Technological developments from the Fintech industry are making waves in developing markets and many have the potential to be customized for developing ones also. But to develop appropriate tools, the first step will be for fintech innovators to garner a better understanding the unique money management strategies used by low-income people in the developing world.
In this connection, our latest campaign centres around fintech product design for underserved segments. MSC’s most recent series of publications serve as tools for fintech providers to design products that low-income markets will want to use often.</t>
  </si>
  <si>
    <t>Designing Mobile Wallet for the Poor</t>
  </si>
  <si>
    <t>Through this video, MSC emphasis the use of behavioural research methods and user-centric design in developing financial services that work for all. These findings are from a study done by MSC &amp; My Oral Village to develop a mobile wallet interface for illiterate people. </t>
  </si>
  <si>
    <t>How India has Progressed on No Poverty and Reduced Inequalities</t>
  </si>
  <si>
    <t>The Bill &amp; Melinda Gates Foundation has released a series of videos on sustainable development goals (SDG). In one of these videos, Manoj Sharma, Director, MSC speaks on how India has progressed on SDG 1, or No Poverty and SDG 10, or Reduced Inequalities. Mr Sharma mentions that the JAM Trinity (Jan Dhan, Aadhaar and Mobile) holds the key to some of the biggest reforms ever attempted in the country. He also stressed on the fact that there should be a greater emphasis on empowering women in geographies like India. There is a need for India to focus on social welfare programs through a very specific gender lens. To see the series of videos please follow the hashtag #IndiaSDGProgress on Twitter or visit the Gates Foundation website.</t>
  </si>
  <si>
    <t>The MI4ID Process</t>
  </si>
  <si>
    <t>The MI4ID process explicitly incorporates behavioural insights as an integral part of both the exploratory and solution-development processes.</t>
  </si>
  <si>
    <t>Fuel Subsidy Reform: Experiences from India &amp; Leranings from Other Countries</t>
  </si>
  <si>
    <t>Watch this short video depicting India’s journey in Direct Benefit Transfer. The video summarises the progress of LPG subsidy reform &amp; its impact through schemes like PAHAL, ‘Give It Up’ campaign and Ujjwala. Further, talking about the learning for other countries.</t>
  </si>
  <si>
    <t>David Cracknell in Conversation with CGTN on Mobile Money and Digital Credit in Africa</t>
  </si>
  <si>
    <t>David Cracknell, Global Technical Director, MSC in conversation with CGTN Africa on Mobile Money and Digital Credit in Africa. Catch full coverage here.</t>
  </si>
  <si>
    <t>Understanding the Money Management Practices and Financial Exigencies of the Mass Market Customer</t>
  </si>
  <si>
    <t>MI4ID Training - Saborni</t>
  </si>
  <si>
    <t>Sabborni Poddar works with Government to Social Impact (GSI) domain at MSC and has applied MI4ID approach on various projects like PMJDY, etc.</t>
  </si>
  <si>
    <t>MI4ID Training - Saloni</t>
  </si>
  <si>
    <t xml:space="preserve">Saloni Tandon works with Inclusive Finance &amp; Banking domain at MSC and has applied MI4ID approach on various projects like ...., etc.
</t>
  </si>
  <si>
    <t>MI4ID Training - Manoj Pandey</t>
  </si>
  <si>
    <t>Manoj Pandey is Senior Analyst at MSC. In this video, he talks about application of MI4ID approach in projects like Designing a micro-pensions product in Cambodia to designing access to agriculture insurance solutions in Markets like Ethiopia.</t>
  </si>
  <si>
    <t>MSC's Government and Social Impact domain: Aiding governance, bettering lives</t>
  </si>
  <si>
    <t>For 20 years, MSC has been a part of underprivileged households understanding their financial behaviour and associated challenges and issues. Through the years a crucial learning has been the “intent-action gap” inhibiting the efficacy of government programmes. In 2013, the Government and Social Impact domain (erstwhile Government to People domain) took shape. In the past five years the domain's work has spanned a great width, right from scheme based assessment and evaluation to policy design and implementation. We believe that the most effective knowledge is shared knowledge. Therefore, GSI domain is also leveraging years of experience from India to assist countries in other geographies to better design their financial inclusion and implementation policies.</t>
  </si>
  <si>
    <t>Experience of a Woman Business Correspondent in India</t>
  </si>
  <si>
    <t>The agency banking channel, which has been the backbone of financial inclusion efforts in India, is yet to succeed in serving as many women as men. Watch the video to know the experience of women business correspondents in India.</t>
  </si>
  <si>
    <t xml:space="preserve">Levaraging Technology for Meaningful Financial Inclusoin </t>
  </si>
  <si>
    <t>Catch the highlights and takeaways from the Thinkshop entitled ' Leveraging Technology for Meaningful Financial Inclusion' organised by MSC in partnership with the Metlife Foundation in Kuala Lumpur, Malaysia. This event convened prominent fintechs, banks as well as market facilitators such as regulators and donors to discuss the findings of a MSC study on the potential for technology to address major financial inclusion gaps in 4 countries, namely Bangladesh, China, Malaysia and Vietnam. </t>
  </si>
  <si>
    <t>Credit Risk Management</t>
  </si>
  <si>
    <t>Continuous credit risk monitoring remains one of the biggest challenges for many financial institutions. Yet its management is critical to a financial institution's sustainability. Watch the video to help you manage your credit risk effectively.</t>
  </si>
  <si>
    <t>Overcoming Barriers of Financing Agri Business In East Africa-1</t>
  </si>
  <si>
    <t xml:space="preserve">East Africa has been termed as one of the fastest growing trading blocks in the world. Agriculture plays a key role in this region as it contributes to about 25-40% in each of the Eastern African economy GDP. It’s increasingly becoming important to support the development/growth of Agri-SME’s in Eastern African. This podcast series focuses on what Financial Services Providers can focus on in order to support agribusinesses in East Africa. Listen in for more insights. </t>
  </si>
  <si>
    <t>Overcoming Barriers of Financing Agri Business In East Africa-2</t>
  </si>
  <si>
    <t>Drones Providing Confidence in Smallholder Agriculture Finance-1</t>
  </si>
  <si>
    <t xml:space="preserve">
Smallholder farmers account for 80% of agriculture production in Eastern Africa. Access to credit remains the biggest barrier to the sustainability of smallholder farmers. MSC supports the impetus on Digital credit to be key in smallholder financing. These credit offerings allow providers to better meet smallholders’ agricultural finance needs by aligning repayment requirements with harvest cycles. This series analyses the role robotics and artificial intelligence are playing in precision agriculture that can help financial service provider (FSPs) understand better smallholder needs and tailor products.
</t>
  </si>
  <si>
    <t>Drones Providing Confidence in Smallholder Agriculture Finance-2</t>
  </si>
  <si>
    <t>Can Disruptive Innovation Respond to the Financial Service Needs of Poor People?</t>
  </si>
  <si>
    <t>In his address at the 2017 Mastercard Foundation Symposium on Financial Inclusion, Graham Wright, Director, MSC asks how fintech providers plan to solve the financial service needs of billions of poor, innumerate and illiterate people across the globe.</t>
  </si>
  <si>
    <t>Disruptive Innovations in Fintech can Deliver Value to Poor</t>
  </si>
  <si>
    <t xml:space="preserve">In her address at the 2017 Mastercard Foundation Symposium on Financial Inclusion, Tamara Cook, Head of Digital Innovations at FSD Kenya states that disruptive innovations can respond to the daily financial service needs of the poor people. </t>
  </si>
  <si>
    <t>Tamara Cook, Head of Digital Innovations at FSD Kenya</t>
  </si>
  <si>
    <t xml:space="preserve">
Digital Credit -Challenges and Potential</t>
  </si>
  <si>
    <t>This video gives market insights from Kenya: The number of people who have borrowed digital loans, the portfolio quality of these loans as well as the number of people negatively listed on the credit reference bureau.</t>
  </si>
  <si>
    <t>Digital Enterprise Credit: The Potential and Way Forward</t>
  </si>
  <si>
    <t>This video looks at the potential of digital enterprise lending and how digital technology has the potential to enhance MSME credit.</t>
  </si>
  <si>
    <t>Digital Consumer Credit Versus Microcredit</t>
  </si>
  <si>
    <t>This video looks at the similarities and the differences between Digital Credit and Micro Credit and there seems to be a startling array of similarities which might warrant us to re-learn the same lessons all over again.</t>
  </si>
  <si>
    <t xml:space="preserve">
Overview of Digital Credit</t>
  </si>
  <si>
    <t>This video gives an overview of the rapid growth in digital credit and focuses on the Kenyan landscape.</t>
  </si>
  <si>
    <t>Water Supply &amp; Sanitation Finance and Lending</t>
  </si>
  <si>
    <t>WSS is no longer the neglected orphan of the financial world. The transition from concessional to commercial financing has stimulated the private sector to crowd in and invest more in the sector over the last two decades. This video gives us insights into this and much more.</t>
  </si>
  <si>
    <t>Is Blending Finance The Answer?</t>
  </si>
  <si>
    <t xml:space="preserve">Despite increased global efforts towards ensuring the world achieves universal access to safely managed water supply and sanitation services, sector financing needs continue to lag demand. MSC considers the success that blended financing has been providing to the sector in the last one decade. Is Blended Financing the answer? </t>
  </si>
  <si>
    <t>Digitizing Refugee Payments in Zambia – Meheba 2018</t>
  </si>
  <si>
    <t>UNHCR Cash-Based Intervention in Meheba refugee settlement in Zambia: The Journey to Digitization.</t>
  </si>
  <si>
    <t>Fintechs are disrupting traditional financial services markets</t>
  </si>
  <si>
    <t>Fintechs emerged to fill the void as financial service providers had been unable to meet the evloving needs of customers. This video explores the new ways through which fintechs are disrupting traditional financial services markets globally</t>
  </si>
  <si>
    <t>The existential threat facing traditional financial services</t>
  </si>
  <si>
    <t>The traditional financial services industry is impacted by a confluence of factors and the emergence of digital credit and Fintechs. Learn more on this from this video.</t>
  </si>
  <si>
    <t>Digital transformation of financial institutions</t>
  </si>
  <si>
    <t>State of play: The financial services landscape. How does digital disruption impact my traditional financial institution and will my traditional financial institution survive this digital onslaught?</t>
  </si>
  <si>
    <t>The business case for digital transformation</t>
  </si>
  <si>
    <t>This video looks at the benefits a financial institution stands to gain from moving their business from brick and mortar to a digital bank. It also looks at the potential threats and opportunities encountered while undergoing the digital transformation process.</t>
  </si>
  <si>
    <t>Implementing digital transformation</t>
  </si>
  <si>
    <t>This video describes what  digital transformation is and gives us steps on how financial institutions should go about implementing it. It touches on digitising processes, products and business models, channels as well as engagement and user experience.</t>
  </si>
  <si>
    <t>Equity Bank's digital transformation</t>
  </si>
  <si>
    <t>There has been a confusion around the business case for digital transformation. Most financial institutions think of it as a cost. The business case anchors on increased revenues, lower costs, and enhanced significance. The video looks at a case study of how Equity Bank has over the years transformed from a brick and motor bank to a digital bank and the support that MSC has offered through this process.</t>
  </si>
  <si>
    <t>The video is the Keynote Speech delivered by Graham A.N. Wright, Director, MicroSave at European Microfinance Week in Luxembourg held on November 15th, 2018.</t>
  </si>
  <si>
    <t>Rajiv Srivastava, UP Mandi Parishad, explains how MSC has worked hard to implement the eNAM program in Kannauj APMC successfully. MSC’s effective implementation of the program will benefit both farmers and traders. Dr. Pawan Bakhshi, India Lead, Financial Services for the Poor at Bill &amp; Melinda Gates Foundation speaks on the changes MSC’s services have brought about in social welfare payments to the poor in India and in solving the challenges of making the Indian government’s DBT program operational.</t>
  </si>
  <si>
    <t>MSC’s strong field team and our analytical approach in making evidence-based policy have been able to shape and expand the horizon of policymakers. Our expertise feeds into how policymakers can frame policies towards better financial inclusion in the context of digital governance for the larger benefit of beneficiaries in the country. Anit Mukherjee, policy fellow at the Center for Global Development, expands upon this idea in this video.</t>
  </si>
  <si>
    <t>Access to finance for enterprises (including agriculture sector businesses) in Kenya</t>
  </si>
  <si>
    <t>This video gives highlights on access to finance to enterprises in Kenya and reveals that there is a huge gap for financing. Similarly, there are huge opportunities that financial players can exploit towards bridging this gap. Watch to learn more</t>
  </si>
  <si>
    <t>Making digital credit truly responsible</t>
  </si>
  <si>
    <t>This video gives a brief highlight of what we have learned so far about digital credit in Kenya over the last 7 years.</t>
  </si>
  <si>
    <t>Boost to financial inclusion initiatives for LMI segments in India</t>
  </si>
  <si>
    <t>This video highlights the journey of pooling, evaluation, and selection of the first cohort of start-ups in the Financial Inclusion Lab (FI Lab) in India.</t>
  </si>
  <si>
    <t>A glimpse into the progress of the first cohort of the FI Lab</t>
  </si>
  <si>
    <t>This video captures the different areas in which the fintech start-ups offer their products and services. It highlights their progress and lists some of their key achievements.</t>
  </si>
  <si>
    <t>Launch of the digital credit report in Kenya- First English webinar in our series</t>
  </si>
  <si>
    <t>Speakers from SPTF, MSC and the Smart Campaign discuss the key insights from the analysis of digital credit in Kenya and the recommendations from the newly launched report ‘ Making Digital Credit Truly Responsible’ at the first webinar series on 25th Sept 2019.</t>
  </si>
  <si>
    <t>Digital readiness assessment and preparedness for governments payments</t>
  </si>
  <si>
    <t>This video highlights the opportunities and impacts we have seen from digital readiness assessments in different social benefit initiatives across Africa and Asia.</t>
  </si>
  <si>
    <t>Mobile Money is improving the financial health of people in Bangladesh</t>
  </si>
  <si>
    <t>For the underserved populations of rural Bangladesh, mobile financial services promise to be the gateway to full-fledged financial services in the future.</t>
  </si>
  <si>
    <t>i3</t>
  </si>
  <si>
    <t>Social Safety Net (SSN) finds a new highway to reach beneficiaries in Bangladesh</t>
  </si>
  <si>
    <t>Digitization of the Social Safety Net program has helped resolve the woes of millions of economically vulnerable and socially and physically disadvantaged people in Bangladesh. It ensured that they receive payments in full and on time along with the option to access other financial services through agent banking.</t>
  </si>
  <si>
    <t>Merchants and digital payments in Bangladesh</t>
  </si>
  <si>
    <t>The micro and small merchants of Bangladesh can help ensure greater financial inclusion by accepting digital payments and using these funds to make further payments to their suppliers.</t>
  </si>
  <si>
    <t>Digital financial inclusion for rural women of Bangladesh</t>
  </si>
  <si>
    <t>With the rise of digital financial services, the gender gap in access to formal financial services has narrowed by the day. Digitization of the Primary Education Stipend Program (PESP) is one of the many examples where the Government of Bangladesh has used DFS to increase women’s access to financial services.</t>
  </si>
  <si>
    <t>Management of savings groups through digitization – PPT video</t>
  </si>
  <si>
    <t>For savings groups, the digital transformation of savings management and credit processes is fundamental in breaking the barriers around account opening, client onboarding, entrepreneurship training, loan application, analysis, approval, and disbursement. This video focuses on why it is important for financial institutions to digitize savings groups, challenges that savings groups experience as they go through this transformational journey as well as the benefits that these organizations stand to gain by moving away from manual operations toward more digitized solutions. Watch and learn.</t>
  </si>
  <si>
    <t>Management of savings groups through digitization – Part 1</t>
  </si>
  <si>
    <t>The digital transformation of savings management and credit processes is key to breaking critical barriers around account opening, client onboarding, entrepreneurship training, loan application, analysis, approval, and disbursement. This podcast examines why it is important for financial institutions to digitize savings groups and the benefits that these organizations stand to gain by moving away from manual operations toward more digitized solutions.</t>
  </si>
  <si>
    <t>Management of savings groups through digitization – Part 2</t>
  </si>
  <si>
    <t>The digital transformation of savings management and credit processes is key to breaking critical barriers around account opening, client onboarding, entrepreneurship training, loan application, analysis, approval, and disbursement. Part 1 of this series focused on why it is important for financial institutions to digitize savings groups and the benefits that these organizations stand to gain by moving away from manual operations toward more digitized solutions. This podcast gives us more insights on the credit cycle for savings groups and how digitizing this process can enhance more efficiency and loan repayments.</t>
  </si>
  <si>
    <t>Development of insurance and microinsurance product concepts for Lynk</t>
  </si>
  <si>
    <t>This video highlights the journey of how MSC and Britam collaborated to design a pay-as-you-go personal accident cover. This collaboration resulted in Lynk and Britam signing up a group personal accident cover for the 400 freelance workers on the Lynk platform to protect them in the event of an accident, temporary or permanent disability, and death.</t>
  </si>
  <si>
    <t>Developing formal financial services for informal gig workers webinar</t>
  </si>
  <si>
    <t>Speakers from MSC and BFA Global share their key insights on their work with Lynk- a gig platform for informal workers. They also discuss how they assisted Lynk in creating insurance and microinsurance product concepts for gig workers and credit respectively at a webinar on 18th May 2020.</t>
  </si>
  <si>
    <t>MSC and BFA Global</t>
  </si>
  <si>
    <t>What is the gig economy and what role will technology play in its growth?</t>
  </si>
  <si>
    <t>The gig economy has opened up more job opportunities especially in the informal sector. Technology will create a whole new set of opportunities in the gig economy. Watch this video and learn more.</t>
  </si>
  <si>
    <t>The role of entrepreneurship in creating job opportunities for the youth</t>
  </si>
  <si>
    <t>Several challenges often mar the journey to entrepreneurship, especially for the youth. What are these challenges? What possible solutions can be developed to assist the youth to succeed in their ventures? Watch our video for some answers.</t>
  </si>
  <si>
    <t>Interoperability and shared agent networks</t>
  </si>
  <si>
    <t>Bank and mobile money agents have grown to become key access points for financial services. However, there exist challenges and costs that make it hard for providers to efficiently manage this channel. Shared agent networks ease these challenges for providers while improving the business case for agents. This video highlights our perspectives on shared agent network models.</t>
  </si>
  <si>
    <t>Revitalizing Agriculture market systems</t>
  </si>
  <si>
    <t>The short video highlights the disruptions caused by the COVID-19 pandemic and points to the need to revitalize agriculture market systems. What will be the role of governments have to develop a longer-term solution?</t>
  </si>
  <si>
    <t> Justus Njeru</t>
  </si>
  <si>
    <t>Impact of COVID-19 on youth- Opportunities and challenges on youth livelihoods.</t>
  </si>
  <si>
    <t>This video highlights MSC’s analysis of the impact of COVID-19 on youth and the immediate steps which the government and private stakeholders have taken to support youth livelihoods during this crisis. It also touches on what more these two key players can do to ensure the interventions put in place are sustainable for the long-term.</t>
  </si>
  <si>
    <t> Olivia Obiero</t>
  </si>
  <si>
    <t>Digital transformation for financial institutions- Opportunity and impact</t>
  </si>
  <si>
    <t>Digital transformation offers financial institutions better efficiency, more customers, and greater profits. It can also provide an edge to the post-COVID recovery of organizations. Here’s how Equity bank transformed itself and increased profitability in the face of various adversities.</t>
  </si>
  <si>
    <t>Ravi Kant and Olivia Obiero</t>
  </si>
  <si>
    <t>Digital transformation for financial institutions- Four opportunities and threats</t>
  </si>
  <si>
    <t>There is a business case for digital transformation for financial institutions and this case study from Kenya, from Equity Bank, demonstrates to us how digital transformation helps financial institutions increase efficiency, serve more customers, and reap greater profits. </t>
  </si>
  <si>
    <t>Free virtual training on Digital Transformation for Financial Institutions</t>
  </si>
  <si>
    <t>Olivia Obiero and Anant Tiwari, deliver a FREE virtual training on “Digital Transformation for Financial Institutions in the backdrop of COVID-19”, through a three-hour interactive session.</t>
  </si>
  <si>
    <t>Olivia Obiero and Anant Tiwari</t>
  </si>
  <si>
    <t>Digitizing savings groups operations</t>
  </si>
  <si>
    <t>In this video, we present the challenges that savings groups face due to the COVID-19 pandemic and how the digitization of these savings groups operations benefits both the group members and the associated financial service providers. </t>
  </si>
  <si>
    <t> Thomas Bariti</t>
  </si>
  <si>
    <t>COVID -19 recovery is likely to fail women- digital financial services can help, if designed well</t>
  </si>
  <si>
    <t>Response to COVID-19 pandemic needs to be gender transformative so that fundamental gender issues like social norms, access to resources etc are addressed . Can digital solutions help?</t>
  </si>
  <si>
    <t>Akhand Tiwari, Sonal Jaitlyand Rahul Chatterjee</t>
  </si>
  <si>
    <t>The rise of digital payments and online shopping in Vietnam amid Covid-19 pandemic</t>
  </si>
  <si>
    <t>Despite remarkable progress toward digital financial inclusion, cash still accounts for 90% of transactions in Vietnam. The onset of COVID-19 saw restricted mobility, concerns over cash exchange, and increased demand for online shopping, digital payments, and delivery services. This video shares a glimpse of this change.</t>
  </si>
  <si>
    <t>Non-cash payment helps promote financial inclusion in Vietnam</t>
  </si>
  <si>
    <t>Only 31% of all adults in Vietnam own a bank account, compared to 69% of adults in East Asia and the Pacific. This video reflects how mobile phones, internet users, and digital financial services (DFS) can increase access to basic banking services in Vietnam.</t>
  </si>
  <si>
    <t>Reforms to the Indian Public Distribution System (PDS): Current context and the way forward</t>
  </si>
  <si>
    <t>The Government of India digitized the public distribution system (PDS) and introduced multiple reforms to make the system more efficient, targeted, and transparent. Going forward, how can the government improve accessibility and convenience for the beneficiaries? Can digitization help? Watch our short video to explore the journey of PDS and its role in ensuring food security in the country</t>
  </si>
  <si>
    <t>Public Distribution System (PDS) – From food security to nutrition security</t>
  </si>
  <si>
    <t>The Public Distribution System provides food security to more than 60% of the Indian population. However, nutrition security is still a challenge as a large segment of the population remains undernourished. Is it the right time for PDS to focus on nutrition security? What are the changes needed to ensure nutrition security through PDS? Watch our short video to find out.</t>
  </si>
  <si>
    <t>Agriculture and food security: Leveraging PDS to boost agriculture and ensure food security and diversity</t>
  </si>
  <si>
    <t>Procurement of grains at the minimum support price (MSP) and distribution through PDS ensured food security in India. However, issues around pricing, procurement, and infrastructure will need to be addressed to continue extending food security to the growing Indian population.</t>
  </si>
  <si>
    <t>Launch of new reports on the impact of the COVID-19 pandemic on cash-in cash-out (CICO) agents, farmers, and micro, small, and medium enterprises (MSMEs) in Kenya.</t>
  </si>
  <si>
    <t>MSC and Swiss Capacity Building Facility(SCBF) launch the new reports on the impact of the COVID-19 pandemic on cash-in cash-out (CICO) agents, farmers, and micro, small, and medium enterprises (MSMEs) in Kenya through an interactive webinar on 21st January, 2021.</t>
  </si>
  <si>
    <t>Launch of new reports on the impact of the COVID-19 on the low- and moderate-income populations and MSMEs in Asia and Africa</t>
  </si>
  <si>
    <t>MSC and Swiss Capacity Building Facility(SCBF) launched the new reports on the impact of the COVID-19 on the low- and moderate-income populations as well as micro, small, and medium enterprises (MSMEs) in Asia and Africa, through an interactive webinar on 28th of January, 2021.</t>
  </si>
  <si>
    <t>The impact of Covid-19 on MSMEs and low-income populations in Asia and Africa with Akhand Tiwari.</t>
  </si>
  <si>
    <t>In the news: Akhand Tiwari gives his views on the impact of Covid-19 on micro, small, and medium enterprises and low-income populations in Asia and Africa.</t>
  </si>
  <si>
    <t>Fertilizer subsidy reforms and the way forward</t>
  </si>
  <si>
    <t>The Government of India has introduced various reforms to enhance efficiency and transparency in the fertilizer distribution system. However, differential fertilizer policies in India have led to the overuse of urea among farmers, which creates an imbalance in soil health. This SI module highlights some reforms to encourage the judicious and efficient use of fertilizers by farmers.</t>
  </si>
  <si>
    <t>Public Distribution System spending by the Indian government</t>
  </si>
  <si>
    <t>The cost of procurement and distribution of wheat and rice alone understates the expenditure of the Government of India on PDS. This video calculates the total cost of PDS to the government, including various subsidies like fertilizer. It discusses the feasibility of transforming these subsidies and distributing them as universal income support for farmers.</t>
  </si>
  <si>
    <t>Corner shop diaries: A multi-country year-long research project on micro-businesses</t>
  </si>
  <si>
    <t>This video offers a glimpse into our Corner Shop Diaries research in eight countries across Asia and Africa. It provides insights into the research and explains the rationale behind conceptualizing it. The video also details the methodology followed and explores the future scope of the research.</t>
  </si>
  <si>
    <t>Workshop on Digital Transformation of Postal Operators: Massive outreach, opportunities and challenges</t>
  </si>
  <si>
    <t>MSC (MicroSave Consulting), conducted a workshop on Digital Transformation of Postal Operators: Massive outreach, opportunities and challenges on the 24th of February, 2021.</t>
  </si>
  <si>
    <t>Energy-water-agriculture linkages</t>
  </si>
  <si>
    <t>This video shows how energy, water, and agriculture in India are interlinked. It explains how policies of one sector have far-reaching implications on others. It also emphasizes on the need for policy interventions that have a cross-sectoral, coherent and integrated approach.</t>
  </si>
  <si>
    <t>Fuel subsidy reforms</t>
  </si>
  <si>
    <t>This video summarizes India’s reforms to digitize and transform the cooking gas subsidy from an in-kind to a cash transfer program. It shows why low-income households could not adopt LPG adequately and offers solutions to increase the use of LPG in the country.</t>
  </si>
  <si>
    <t>Digital transformation of Postal operators: Massive outreach, opportunities and challenges</t>
  </si>
  <si>
    <t>The webinar had an eminent panel comprising CXOs of postal operators, the UPU and the Bill &amp; Melinda Gates Foundation to discuss these opportunities and challenges. Click on the timestamps from the webinar stream to explore specific segments. Click the image below to watch the complete webinar.</t>
  </si>
  <si>
    <t>Celebrating Women Leaders at the Grassroots – Parvati from Singrauli, India</t>
  </si>
  <si>
    <t>#Womenleaders at the grassroots have been shaping a better future for their communities, much like Parvati from India, who upskills young women for a brighter future. Join UN Women India and MicroSave in showing how #SheLeads from fear to hope, from dreams to reality.</t>
  </si>
  <si>
    <t>Electronic Know Your Customer (e-KYC): Quick fixes for onboarding customers</t>
  </si>
  <si>
    <t>This video reflects on the various challenges faced by traditional KYC systems and the benefits of digital eKYC systems over paper-based KYC. It also suggests ways to establish an effective eKYC system.</t>
  </si>
  <si>
    <t>Identifying households: Optimizing benefit transfer programs</t>
  </si>
  <si>
    <t>This video discusses the challenges Indian states face in targeting and tracking beneficiaries of various social programs. It also highlights the importance of household-level databases to improve the delivery of welfare services by reducing existing inequalities and inefficiencies.</t>
  </si>
  <si>
    <t>In-kind to cash transfers: The story of social welfare distribution in India</t>
  </si>
  <si>
    <t>Our video highlights the importance of the JAM ecosystem to build effective digital cash transfer programs. It also suggests ways to optimize and convert the existing in-kind transfer programs to cash transfers</t>
  </si>
  <si>
    <t>Helix Institute of Digital Finance inaugural Master Class series with Tamara Cook, CEO, FSD Kenya.</t>
  </si>
  <si>
    <t>The Helix Institute at MSC</t>
  </si>
  <si>
    <t>Tamara Cook, CEO, FSD Kenya speaks at the Helix Institute of Digital Finance inaugural Master Class series.</t>
  </si>
  <si>
    <t>The Helix Institute at MSC Masterclass 2 with Leesa Shrader, AgriFin Accelerate Program Director at Mercy Corps</t>
  </si>
  <si>
    <t>Leesa Shrader, the Director of the AgriFin Accelerate Program at Mercy Corps, speaks at The Helix Institute at MSC master class series</t>
  </si>
  <si>
    <t>Leesa Shrader</t>
  </si>
  <si>
    <t>The Helix Institute at MSC Masterclass 3 with Betty Wilkinson, CEO, FSD Zambia</t>
  </si>
  <si>
    <t>Betty Wilkinson, CEO of FSD Zambia speaks at our Master Class today. She speaks at length about her professional journey, key achievements, challenges, and lessons learned and addresses amongst many issues, the medium- to long-term impact of COVID-19 on the inclusive finance sector.</t>
  </si>
  <si>
    <t>Betty Wilkinson</t>
  </si>
  <si>
    <t>The pandemic, migrants and MGNREGA</t>
  </si>
  <si>
    <t>This video summarizes our series of publications on the Mahatma Gandhi National Rural Employment Guarantee Act, an initiative of the Indian government to secure livelihoods in rural areas. It offers a comprehensive picture of the program by discussing its achievements and challenges from the demand and supply-side perspectives.</t>
  </si>
  <si>
    <t>The Helix Institute at MSC Masterclass with Esselina Macome, CEO, FSD Mozambique.</t>
  </si>
  <si>
    <t>Esselina Macome, CEO, FSD Mozambique, speaks at our Master Class Series about her professional journey, key achievements, challenges, and lessons learnt with a focus on the inclusive finance sector</t>
  </si>
  <si>
    <t>Esselina Macome</t>
  </si>
  <si>
    <t>Webinar series- Inspiration, Insights and Learning’ (I2L): Women-owned enterprises amid COVID-19: Strategies to support survival, revival, and recovery</t>
  </si>
  <si>
    <t>MSC (MicroSave Consulting) conducted a webinar titled “Women-owned enterprises amid COVID-19: Strategies to support survival, revival, and recovery” on 22nd July, 2021. Click on the timestamps from the webinar stream to hear specific segments. You can also click on the image below to experience the complete webinar.</t>
  </si>
  <si>
    <t>SI #10-Reimagining the way we examine women-run businesses</t>
  </si>
  <si>
    <t>In this video, we unpack major differences between enterprises run by women and men, the roles that social norms play, and what is needed to reimagine the way we examine women-run businesses.</t>
  </si>
  <si>
    <t>AgriTechs: Shaping the future of agriculture in India</t>
  </si>
  <si>
    <t>This video highlights changes in the agriculture ecosystem in India and the role of AgriTechs under the Financial Inclusion Lab accelerator program in supporting financial inclusion in this sector.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</si>
  <si>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Role of FinTechs in transforming the future of work</t>
  </si>
  <si>
    <t>This video highlights transformation in the future of work and the role of FinTechs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</si>
  <si>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The role of technology in bridging financing gaps for MSMEs</t>
  </si>
  <si>
    <t>This video highlights the critical role played by micro, small and medium enterprises in economic growth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</si>
  <si>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Women take the lead</t>
  </si>
  <si>
    <t>This video highlights the hurdles women entrepreneurs face in a male-dominated industry, based on start-ups under the Financial Inclusion Lab accelerator program that work to support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</si>
  <si>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FinTechs: Democratizing financial services</t>
  </si>
  <si>
    <t>This video highlights developments in the tech space led by enablers and the role of start-ups under the Financial Inclusion Lab accelerator program in democratizing financial technology.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</si>
  <si>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A webinar on “Financing agribusinesses amid COVID-19”</t>
  </si>
  <si>
    <t>MSC conducted a webinar on “Financing Agribusinesses amid COVID-19” on 29th September, 2021. We ran the event alongside Kenya Crops and Dairy Market Systems Activity (KCDMS), which receives funding from USAID.</t>
  </si>
  <si>
    <t>The video provides strategic insights on the efficacy of India’s food security response during COVID-19 pandemic. It briefly highlights field level insights and the lessons learned from the PDS experience during the pandemic.</t>
  </si>
  <si>
    <t>How effective was the Mahatma Gandhi National Rural Employment Guarantee Act in mitigating income and job distress during the pandemic?</t>
  </si>
  <si>
    <t>This video provides strategic insights about the Indian government’s gender-focused relief measures during the COVID-19 pandemic and issues faced by women beneficiaries in using formal financial services.</t>
  </si>
  <si>
    <t>How can the government improve the uptake of LPG refills issued under Pradhan Mantri Ujjwala Yojana and facilitate a complete shift to clean fuel?</t>
  </si>
  <si>
    <t>This video presents strategic insights on efficacy of Pradhan Mantri Ujjwala Yojana, the experience of beneficiaries in receiving advance transfers into their bank accounts and purchasing LPG refills during COVID-19 crisis.</t>
  </si>
  <si>
    <t>How effective was India’s Direct Benefit Transfer system during the COVID-19 pandemic?</t>
  </si>
  <si>
    <t>This video provides strategic insights about the existing cash transfer programs and the payment infrastructure used for the timely delivery of Pradhan Mantri Garib Kalyan Yojana during pandemic in India.</t>
  </si>
  <si>
    <t>How have nano and micro-entrepreneurs transformed during and after the most extensive lockdown in Vietnam?</t>
  </si>
  <si>
    <t>The COVID-19 pandemic has left many MSMEs struggling with a shortage of working capital. Besides, restricted mobility due to the lockdowns suspended public transport, affecting logistics and input supplies and finished goods. The video reflects how digital channels enabled microenterprises in Vietnam to survive and even thrive during the pandemic.</t>
  </si>
  <si>
    <t>The resilience of bank agents in Bangladesh through the COVID-19 pandemic</t>
  </si>
  <si>
    <t>Many banking agents struggled to stay afloat when the Bangladesh authority announced lockdowns at the beginning of the pandemic period. However, they fought against all the odds and continued serving their communities, often by borrowing money from friends and family when banking branches were closed.</t>
  </si>
  <si>
    <t>How has the pandemic changed the way LMI people in Vietnam save?</t>
  </si>
  <si>
    <t>Despite remarkable progress toward digital financial inclusion, cash still accounts for 90% of transactions in Vietnam. The onset of the COVID-19 pandemic saw restricted mobility, concerns over cash exchange, and demand for digital saving instruments. This video shows a glimpse of how people embraced digital savings and payments channels during the pandemic.</t>
  </si>
  <si>
    <t>Journey of Social Safety Net (SSN) beneficiaries during the COVID-19 pandemic period</t>
  </si>
  <si>
    <t>During the pandemic period in 2020, many Social Safety Net (SSN) beneficiaries were worried about the cash assistance they received after waiting long queues and traveling long distances. The Bangladesh government introduced a digital intervention through Mobile Financial Services (MFS) to disburse allowances to solve their pain points and anxiety.</t>
  </si>
  <si>
    <t>Banking Correspondent (BC) Agent incentives – Eko India financial services</t>
  </si>
  <si>
    <t>Incentives play a key role in driving business, motivation, and usage of an agent network manager’s platform. This video looks at a leading FinTech platform—Eko and shares lessons on how the change in its incentive structure impacted its large agent network.</t>
  </si>
  <si>
    <t>Building agent trust among customers</t>
  </si>
  <si>
    <t>The CEO of Strategic Impact Advisors, Shelley Spencer, has a candid chat with MSC’s Group Managing Director Graham Wright on the current challenges rural CICO agents grapple with while building customer trust. They discuss the three stages of a typical agent business (start-up, operations, and revenue) in Asia and Africa and the specific support rural CICO agents need across each stage.</t>
  </si>
  <si>
    <t>Behavior change communication to encourage the use of agent banking among rural LMI women—Airtel Payments Bank</t>
  </si>
  <si>
    <t>Behavioral messaging can nudge difficult-to-penetrate segments. However, designing a clear, simple, and powerful ATL communication for the LMI segment is difficult. This video looks at one such initiative by Airtel Payments Bank and how it has affected the awareness level of its target customers.</t>
  </si>
  <si>
    <t>Course for Business Correspondents (BC) in the Indian banking scenario</t>
  </si>
  <si>
    <t>Interest in agent banking continues to soar across emerging markets. Financial institutions see this as a way to grow and serve their customer base cost-effectively beyond the coverage offered by bank branches.</t>
  </si>
  <si>
    <t>Highlights of the webinar on “Catalytic interventions for better CICO management”</t>
  </si>
  <si>
    <t>Timestamps of the webinar conducted on 25th May, 2022, on the topic: Catalytic interventions for better CICO management. See the time stamps below for a better viewing experience.</t>
  </si>
  <si>
    <t>Building state capacity</t>
  </si>
  <si>
    <t>Weak state capacity has an unfavorable impact on developmental outcomes in a country. Efficient and effective governance requires addressing underlying causes of weak state capacity. MSC uses digital tools to solve capacity issues.</t>
  </si>
  <si>
    <t>Knowledge dissemination workshop on “Study of QRIS implementation and opportunities to increase its adoption in Indonesia”</t>
  </si>
  <si>
    <t>This webinar was held as a knowledge dissemination workshop to present findings from the study, followed by a panel discussion with stakeholders, both service providers and implementing partners, to discuss the potential opportunities to increase QRIS adoption and use in Indonesia.</t>
  </si>
  <si>
    <t>Ibu Grace Retnowati, Ibu Fitria Irmi Triswati, Sneha Sampath, Stella Kusumawardhani, Pak Arya Rangga Yogasati, Ibu Susiana Suhendra, Pak Yogi Harsudiono, Ibu Misly Juliani, Brooke Patterson</t>
  </si>
  <si>
    <t>Webinar series—Inspiration, Insights, and Learning (I2L): Digital transformation: Is the banking and microfinance industry ready?</t>
  </si>
  <si>
    <t>MSC (MicroSave Consulting) conducted a webinar titled “): Digital transformation: Is the banking and microfinance industry ready?” on 19th October, 2022.</t>
  </si>
  <si>
    <t>Has the development community done enough to support women entrepreneurs in a post-COVID world?</t>
  </si>
  <si>
    <t>The World Bank research conducted with 45,000 businesses in 49 countries indicates the impact of COVID-19 was disproportionate on women-led businesses. How can women’s businesses become more resilient? Learn more from Sunil Bhat and other panel of experts.</t>
  </si>
  <si>
    <t>Sunil Bhat, Suyesha Sthapit and Hien Tu</t>
  </si>
  <si>
    <t>How can an efficient PFM ecosystem accelerate financial inclusion?</t>
  </si>
  <si>
    <t>In a live session at #FIW22, Amit Tiwari from MicroSave Consulting moderated a session with experts on different aspects of Public Finance Management and financial inclusions.</t>
  </si>
  <si>
    <t>Amit Tiwari, Gerald Ilukwe, Tanmoy Chakrabarty and Alok Kumar Verma</t>
  </si>
  <si>
    <t>Are agtechs a panacea for farmer adoption of climate resilient agriculture?</t>
  </si>
  <si>
    <t>Learn more on how AgTechs are helping smallholders on climate-resilient agriculture right at FIW22 with Edward Bikketi of MicroSave Consulting as he moderates the session with a panel of experts on: “Are AgTechs a panacea for farmer adoption of climate-resilient agriculture?”</t>
  </si>
  <si>
    <t>Edward Bikketi, Rahul Prakash and Farid Wangara</t>
  </si>
  <si>
    <t>Are Innovation labs helping their partners foster inclusive finance solutions for low- and moderate-Income segments?</t>
  </si>
  <si>
    <t>What best practices can help innovation labs promote inclusive growth for LMI segments? How can innovation labs draw from the ecosystem where they operate? Watch the video and learn more at #FIW2022 panel discussion moderated Graham A N Wright.</t>
  </si>
  <si>
    <t>Graham Wright, Maelis Carraro, Sarah Willis Ertur and Priyanka Chopra</t>
  </si>
  <si>
    <t>Has directing payments to women led to economic empowerment?</t>
  </si>
  <si>
    <t>DBT has a positive impact on women’s lives, as it increases their disposable income, decision-making abilities, and confidence.</t>
  </si>
  <si>
    <t>Does the initiative to increase awareness of DBT cater to female beneficiaries?</t>
  </si>
  <si>
    <t>Our study analyzed the channels most successful in disseminating information around DBT. We found that most women prefer learning about schemes in person. Surprisingly, only a small minority learned scheme details through mass media.</t>
  </si>
  <si>
    <t>What challenges do women face in withdrawing DBT?</t>
  </si>
  <si>
    <t>Our study with 4,500 beneficiaries analyzed how women withdraw DBT funds. While many women withdraw the funds independently, a third rely on family members to help with the withdrawal.</t>
  </si>
  <si>
    <t>Highlights of the webinar on “Investing in the agents of change”</t>
  </si>
  <si>
    <t>Timestamps of the webinar conducted on 2nd November, 2022, on the topic: Investing in the agents of change. See the time stamps below for a better viewing experience.</t>
  </si>
  <si>
    <t>How does a women’s low spatial mobility impact her access to DBT?</t>
  </si>
  <si>
    <t>MSC studied how norms around mobility impact women’s access to DBT funds in India. We learned that mobility remains severely restricted for women compared to men. Moreover, several factors influence mobility, including household income, age, and caste.</t>
  </si>
  <si>
    <t>How do norms around control impact women’s access to DBT?</t>
  </si>
  <si>
    <t>MSC studied how norms around decision-making impact women's access to DBT funds. We learned that while most women had agency over their funds, a significant minority give away money to spouses or family members.</t>
  </si>
  <si>
    <t>Highlights of the webinar on “Can G2P unlock women’s economic empowerment?”</t>
  </si>
  <si>
    <t>Timestamps of the webinar conducted on 10th November, 2022, on the topic "Can G2P unlock women’s economic empowerment?". See the time stamps below for a better viewing experience.</t>
  </si>
  <si>
    <t>Highlights of the webinar on “climate-resilient agriculture, virtual breakfast club”</t>
  </si>
  <si>
    <t>Timestamps of the webinar conducted on 4th November, 2022, on the topic “Climate Resilient Agriculture, Virtual Breakfast Club”. See the time stamps below for a better viewing experience.</t>
  </si>
  <si>
    <t>Akbar Sher Khan, Rahul Prakash, Vimal Panjwani</t>
  </si>
  <si>
    <t>Highlights of the webinar on “climate-resilient agriculture, virtual breakfast club”: Where climate-action ideas brew</t>
  </si>
  <si>
    <t>Timestamps of the webinar conducted on 2nd December, 2022, on the topic “Climate Resilient Agriculture, Virtual Breakfast Club” : How investments in Agtech startups enhance service offerings to build the resilience of smallholders farmers. See the time stamps below for a better viewing experience.</t>
  </si>
  <si>
    <t>Ashish Khetan, Shreejit Borthakur</t>
  </si>
  <si>
    <t>Highlights of the webinar on “Financial Diaries research and it’s future</t>
  </si>
  <si>
    <t>Timestamps of the webinar conducted on 8th December, 2022, on the topic “Financial Diaries research and it’s future”. See the time stamps below for a better viewing experience.</t>
  </si>
  <si>
    <t>Rahul Chatterjee, Stuart Rutherford, Daryl Collins, Raunak Kapoor, Anne Marie Van Swinderen</t>
  </si>
  <si>
    <t>Advancing climate-resilient agriculture in India: Key lessons and challenges</t>
  </si>
  <si>
    <t>Timestamps of the webinar on 3rd February 2023 on “Advancing Climate Resilient Agriculture in India: Key Lessons and Challenges”. The session sought to understand good practices that helped advance climate-resilient agriculture in Bihar and elsewhere in India alongside persistent challenges due to climate change risks for smallholder farmers.</t>
  </si>
  <si>
    <t>Anil Kumar Jha, Rajat Shubhro Mukherjee, Dr. R B Singandhupe</t>
  </si>
  <si>
    <t>What lessons can we learn from community-based adaptation approaches using Ag-techs to enhance smallholder farmers adaptive capacity?</t>
  </si>
  <si>
    <t>The fourth edition of our climate resilience in agriculture, East Africa Chapter, was held on 30th March 2023. Click on the timestamps from the webinar stream to hear specific segments.</t>
  </si>
  <si>
    <t>Sabdiyo Dido, Timoth Wafula, Anup Singh</t>
  </si>
  <si>
    <t>Indian Post Payments Bank: Building an inclusive world</t>
  </si>
  <si>
    <t>MSC provides strategic support to IPPB to bridge India’s digital financial inclusion gap through increased access, usage, and diversified product portfolio to LMI customers. This strategic support includes helping IPPB address persistent challenges in its business operations and evolving a strategy to reach out to society’s underserved segments.</t>
  </si>
  <si>
    <t>Climate Resilient Agriculture – Can digital technology make a real difference?</t>
  </si>
  <si>
    <t>BFA Global</t>
  </si>
  <si>
    <t>MSC’s Climate-Resilient Agriculture (CRAg) Working Group drives impactful financial market initiatives in developing economies, emphasizing smallholder agriculture. Discover their efforts in our Brown Bag Lunch session and access the presentation by clicking the ‘download resource’ button.</t>
  </si>
  <si>
    <t>MSC, CGAP, UN Foundation</t>
  </si>
  <si>
    <t>Lending SAAS – How to build business and gain partners’ trust?</t>
  </si>
  <si>
    <t>Timestamps of the session on “Lending SAAS: How to build business and gain partners’ trust?”.</t>
  </si>
  <si>
    <t>MSC, Roopya</t>
  </si>
  <si>
    <t>Promoting inclusive climate adaptation finance for smallholder farmers: The role of catalytic financing</t>
  </si>
  <si>
    <t>Timestamps of the webinar conducted on 2nd June 2023 on “The need for catalytic financing for mainstreaming inclusive climate adaptation finance for smallholder farmers.”</t>
  </si>
  <si>
    <t>APRACA, KOIS, GIZ</t>
  </si>
  <si>
    <t>Digital agriculture solutions for climate-resilient smallholder agriculture: Lessons from the GSMA</t>
  </si>
  <si>
    <t>MSC (MicroSave Consulting) conducted a webinar titled “Digital agriculture solutions for climate-resilient smallholder agriculture: Lessons from the GSMA” on 21st June 2023. Click on the timestamps from the webinar stream to hear specific segments.</t>
  </si>
  <si>
    <t>Lisa Chassin &amp; Jan Priebe, GSMA AgriTech</t>
  </si>
  <si>
    <t>Mentorship for women entrepreneurs – Report highlights</t>
  </si>
  <si>
    <t>Watch this video to view key insights from the report titled “Mentorship for Women Entrepreneurs—A Highway to Growth.” It provides essential insights into the need, design, and perceived value of entrepreneurial mentorship for women-led businesses, and a glimpse of the current mentorship landscape in India with its skewed geographical and gender focus.</t>
  </si>
  <si>
    <t>Leveraging AI for climate resilient</t>
  </si>
  <si>
    <t>Our recent work in Bihar highlighted climate change’s persistent impact, which led to disruptions from heat waves, droughts, and floods over the past decade. This has led to a significant increase in pest infestations for farmers. Bangladesh also observed similar challlenges where extreme heat and saline land from previous cyclones complicated land preparation. Erratic rainfall delayed and dried seeds, followed by torrential downpours that flooded and washed away crops. Cyclone Amphan further worsened conditions. It wiped out standing crops and introduced saline water, which made the soil less fertile. We worked with CGAP in Bangladesh and DECODIS in Nigeria on a macro scale and found climate change’s adverse effects on livelihood capitals.</t>
  </si>
  <si>
    <t>Leveraging AI for climate resilient agriculture: 2023 financial inclusion week</t>
  </si>
  <si>
    <t>AI in agriculture is moving toward hyper-personalization and multimodal models, which use diverse data sources for personalized solutions. Institutions should embrace the transformative AI potential to benefit smallholder farmers and build a resilient agriculture ecosystem.</t>
  </si>
  <si>
    <t>Celebrating 25 years of MSC – International vision, local precision for real impact</t>
  </si>
  <si>
    <t>From our humble beginnings in 1998 to becoming a global consulting powerhouse in 2023, MSC has been at the forefront to drive positive change. We thank our partners, clients, &amp; dedicated team for making every milestone count!</t>
  </si>
  <si>
    <t>Enabling and Financing Locally-Led Adaptation</t>
  </si>
  <si>
    <t>The Brown Bag session with experts Graham Wright, Wendy Chamberlin, and Eric Kaduru explores these themes further, delving into the intersection of blended finance and digital technologies in addressing the complex challenges of climate change adaptation. The webinar emphasizes the crucial role of adequate financing and accessible technology in supporting effective adaptation strategies.</t>
  </si>
  <si>
    <t>MSC, Busara, CARE</t>
  </si>
  <si>
    <t>The financial needs of smallholder farmers in Uganda</t>
  </si>
  <si>
    <t>In our video, we explore the current landscape of agricultural finance products in the Ugandan market, evaluate smallholder farmers’ access to these financial products &amp; present actionable recommendations for key stakeholders to bridge the gap in smallholder farmers’ agrifinance accessibility.</t>
  </si>
  <si>
    <t>Ajay Shah on reinventing governance: Accountability and organizational reform</t>
  </si>
  <si>
    <t>In this interview, Dr. Ajay Shah speaks about how to achieve organizational effectiveness in governance and the roles played by politicians’ engagement, systemic awareness, and electoral accountability to meet these reforms. He further delves into how digital integration should be achieved in policymaking.</t>
  </si>
  <si>
    <t>Dr. Ajay Shah, Cofounder of the XKDR Forum</t>
  </si>
  <si>
    <t>Addressing India’s public financial management challenges: Insights and advocacy by Anupam Kulshrestha</t>
  </si>
  <si>
    <t>Mr. Anupam Kulshrestha highlights the challenges in India’s Public Financial Management (PFM) ecosystem, which include fiscal federalism-related complexities and bureaucratic hurdles. He proposes JIT funding and emphasizes the need for improved accountability mechanisms and data integrity for effective governance.</t>
  </si>
  <si>
    <t>Anupam Kulshreshtha</t>
  </si>
  <si>
    <t>Enhancing state execution capacity: Insights and strategies by Iqbal Dhaliwal</t>
  </si>
  <si>
    <t>Mr. Iqbal Dhaliwal discusses challenges in state execution capacity and examines multiple aspects, such as hiring, training, incentivization, and data-driven decision-making. He emphasizes the importance of competency mapping, lifelong learning, and the use of technology for effective service delivery.</t>
  </si>
  <si>
    <t>Iqbal Dhaliwal, Global Executive Director of MIT’s Abdul Latif Jameel Poverty Action Lab</t>
  </si>
  <si>
    <t>Strategies for inclusive governance by Nandan Nilekani</t>
  </si>
  <si>
    <t>Mr. Nandan Nilekani emphasizes enhancing state capacity through people, processes, and technology, advocating for incentivizing actions, continuous learning, and citizen-centric services. Examples, such as Aadhaar and UPI, show efficiency gains in tax payments and benefit portability.</t>
  </si>
  <si>
    <t>Nandan Nilekani, Cofounder of Infosys</t>
  </si>
  <si>
    <t>Sathi Network: A Pathway to Women’s Economic Empowerment through Financial Inclusion</t>
  </si>
  <si>
    <t>We organized a webinar titled “Sathi Network: A Pathway to Women’s Economic Empowerment through Financial Inclusion” on 20th May 20 2024. Experts from FinTechs, banks, regulators, and philanthropic organizations discussed ways to reduce the gender gap in financial inclusion, the use of agent networks, and the role of digital public infrastructure in women’s economic empowerment.</t>
  </si>
  <si>
    <t>Dr. Md. Habibur Rahman, Deputy Governor, Bangladesh Bank
Arisha Salman, Financial Sector Specialist, CGAP
Syed Abdul Momen, Deputy Managing Director &amp; Head of SME Banking, Brac Bank PLC
Sasidhar N. Thumuluri, Managing Director &amp; Chief Executive Officer, Sub-K Impact Solutions
Arjun Venkatraman, Program Officer, Digital, the Bill &amp; Melinda Gates Foundation</t>
  </si>
  <si>
    <t>Tracking Success: The Women Business Diaries Project</t>
  </si>
  <si>
    <t>From personal struggles to financial independence, Bangladeshi women entrepreneurs share their inspiring journeys with the Women Business Diaries Project. Watch how their use of the Diaries methodology helped them resolve business-related issues</t>
  </si>
  <si>
    <t>Design that works: The Mi4iD approach</t>
  </si>
  <si>
    <t>Mi4iD brings together behavioral science, design thinking, and real-world testing. It embeds ethical design principles and bridges intuition with evidence. Mi4iD delivers innovative, practical, and inclusive last mile solutions that ensure equitable delivery of essential services.</t>
  </si>
  <si>
    <t>Name of Podcast</t>
  </si>
  <si>
    <t>The many aspects of financial inclusion</t>
  </si>
  <si>
    <t>This podcast series is hosted by MSC in partnership with CIIE.CO at IIM-Ahmedabad for dedicated founders, start-ups, investors, and other stakeholders in the startup ecosystem. Through this bouquet of curated conversations around developments in the financial inclusion space, we offer insights and lessons based on our research and expertise.</t>
  </si>
  <si>
    <t>Bridging the digital divide using innovative approaches to financial and digital education</t>
  </si>
  <si>
    <t>This podcast highlights the existing digital divide and exclusion among the underserved segments of the population. It also identifies barriers that hamper access to the internet and technology, such as socio-economic conditions and geographical context, and lead to exclusion from digital financial services. Based on MSC’s insights and lessons from our research and expertise, the podcast offers innovative approaches to digital and financial education for financial institutions to bridge the digital divide.</t>
  </si>
  <si>
    <t>Strengthening financial resilience of MSME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</si>
  <si>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first episode, we connect with Mandy Nguyen, the Operation Director at SVF. The podcast focuses on recent developments in the Vietnam ecosystem and their impact on the market potential of MSMEs. </t>
  </si>
  <si>
    <t>Strengthening financial resilience of MSMEs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</si>
  <si>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second episode, we connect with Linh Vuong, Founder and CEO at VIFO. The podcast focuses on recent developments in the Vietnam ecosystem and their impact on the market potential of MSMEs. </t>
  </si>
  <si>
    <t>Leveraging FinTechs to improve the financial health of the LMI population in Bangladesh during the pandemic and beyond</t>
  </si>
  <si>
    <t>Since March, 2020, the COVID-19 pandemic has severely impacted all businesses in Bangladesh. Small enterprises, including FinTechs and Startups, have been anxious about losses in business and shortened runways due to the fear of lockdowns and extended periods of restrictions on movement. However, on the demand side, the pandemic saw the emergence of a new segment of the poor in Bangladesh. In this MSC podcast, we speak to two industry leaders in the financial inclusion space—Tohurul Hasan from the aspire to innovate (a2i) program and Sunil Bhat from MSC. Tohurul Hasan and Sunil help us understand financial health, financial inclusion, and how FinTechs can help improve the financial health of the LMI population. Together, we explore the need for a platform that enables FinTechs or Startups to support the last-mile customers.</t>
  </si>
  <si>
    <t>Youth agri-entrepreneurship in Africa</t>
  </si>
  <si>
    <t>Our newest podcast sees Elizabeth Berthe, Partner at MSC, and Henry Lagat, Associate Partnerships Officer at Generation Africa, discussing the role of youth agri-entrepreneurship in Africa. They explore how the financial sector, the development community, and multilateral organizations can lay the groundwork for increased entrepreneurship in the agricultural industry.</t>
  </si>
  <si>
    <t>From a digital lender to a microfinance bank—what does this mean for MFIs in Africa?</t>
  </si>
  <si>
    <t>Our podcast featured DFS Consultant Wesley Otoso and DFS Specialist Edward Obiko of MSC. They discussed the landmark transition where Kenya’s first digital lender Branch International acquired Century Microfinance Bank in its latest expansion drive. Wesley and Edward delve deeper to unpack the motivation behind this acquisition and what it now means to traditional financial service providers and FinTechs.</t>
  </si>
  <si>
    <t>Future of agent networks – What do we envision agent networks to look like in the future?</t>
  </si>
  <si>
    <t>In this podcast, part of a series on the “Future of agent networks,” we are in discussion with Emilio Hernandez, Senior Financial Sector Specialist at the Consultative Group to Assist the Poor (CGAP). Our hosts from MSC, Juliet Ongwae and Shweta Menon, discuss what tomorrow’s agents would look like and highlight the factors that would aid the future of agent networks.</t>
  </si>
  <si>
    <t>Transforming cash in/cash out – Leveraging the potential of female agents</t>
  </si>
  <si>
    <t>In this podcast, we join a discussion with the Founder and CEO of SIA, Shelley Spencer, and our host from MSC, Raghuveer Dinavahi. They discuss the current landscape of female agents, challenges, and opportunities for expanding female agent networks and their impact on the future of the CICO ecosystem.</t>
  </si>
  <si>
    <t>Role of data in micro-credit</t>
  </si>
  <si>
    <t>The microfinance sector provides capital access to the society’s underserved segment. In India, this sector is growing significantly. However, the existing underwriting model follows the conventional method of credit score, which rules out a huge segment with zero or thin-file credit. Alternate data is required to meet this segment’s credit needs. Listen to our podcast to understand how Microfinance.AI uses this unserved segment’s digital footprint and provides them with capital access.</t>
  </si>
  <si>
    <t>The “Mool” mantra – A neobank for everyone</t>
  </si>
  <si>
    <t>The word “Mool” means “root.” Mool, a neo-banking platform, provides its customers with various financial services designed as per their needs. It also partners with business entities to create products for their employees. Listen to our podcast with Abhinav Nayar, the founder of Mool, to understand neobanking for nonaffluent users and its challenges in the Indian context.</t>
  </si>
  <si>
    <t>Account Aggregator (AA) framework: Changing India’s financial ecosystem</t>
  </si>
  <si>
    <t>NITI Aayog introduced Account Aggregator (AA) framework to ensure secure and seamless data portability of consumer data among service providers. It can revolutionize financial services significantly by simplifying data sharing. This unified platform will help all players in the financial ecosystem provide better tailored demand-based products for the consumers. Listen to our podcast with Nikhil Kurhe, Co-founder and CEO of Finarkein Analytics, to learn how this framework will impact the Indian financial ecosystem.</t>
  </si>
  <si>
    <t>Embedding finance for inclusion</t>
  </si>
  <si>
    <t>Embedded finance is the seamless integration of financial services into traditionally non-financial services or products. In the Indian context, embedded finance will play a crucial role in providing access to savings, credit, and other financial services to lower and middle-income segment users. Fundfina primarily intends to provide small merchants with credit. Tune in to our podcast to hear from its co-founder and CPO on how Fundfina has imbibed this concept, how Indian consumers can benefit from this evolving concept, and what challenges lie ahead.</t>
  </si>
  <si>
    <t>The role of financial service providers in supporting MSMEs in Kenya</t>
  </si>
  <si>
    <t>Our podcast features Charlotte Ochieng, a manager, and Mandira Sharma, an analyst in MSC’s Banking and Financial Services sector. They discuss how financial institutions in Kenya should change the narrative to provide support to MSMEs. The institutions should improve access to markets, business knowledge, and access to advisory and mentorship for MSMEs.</t>
  </si>
  <si>
    <t>The Central Bank Digital Currency (CBDC) and its value to the economy</t>
  </si>
  <si>
    <t>Our podcast features Dr. Juliet Ongwae, a consultant with MSC, and Ritika Sah, the Training Coordinator at the Helix Institute at MSC. They discuss the Central Bank Digital Currency (CBDC) and the value it adds to the economy. The podcast also explores why central banks worldwide want to launch a digital currency and the different risks associated with digital currencies.</t>
  </si>
  <si>
    <t>Sustainability of Kenyan mobile money agents</t>
  </si>
  <si>
    <t>This podcast brings together MSC’s Financial Services Analysts, Nicholas Mungai and Gregory Ilukwe. They share insights on how the significant changes and milestones in Kenya’s financial services sector have shaped the sustainability of its mobile money agents. They also discuss how the future of mobile money agencies should hinge on agents offering various complimentary financial and non-financial services to ensure their sustainability.</t>
  </si>
  <si>
    <t>Usage and quality of DFS for women in open-air markets and cross-border traders</t>
  </si>
  <si>
    <t>In our podcast today, Nicholas Mungai, and Thomas Murayi, financial inclusion experts at MSC, give an in-depth analysis of how digital financial services can bridge the digital divide to make formal financial services available to women, particularly those in open-air markets and cross-border trades.</t>
  </si>
  <si>
    <t>Investing in the agents of change</t>
  </si>
  <si>
    <t>In our latest podcast, Edward Obiko, Senior Manager, MSC, discusses with Anup Singh, MSC Africa Regional Director, and Richard Jabel, CEO of the Agent Banking Company, the vast opportunity to lend to cash-in cash-out (CICO) agents.</t>
  </si>
  <si>
    <t>Kenya plans to unlock micro, small &amp; medium enterprises (MSME) financing</t>
  </si>
  <si>
    <t>This podcast featured Lemuel Mangla, the Head of Policy and Compliance at CIS Kenya, and MSC’s BFS Specialist Kim Kariuki. They discussed the monumental changes in Kenya’s credit scoring system.</t>
  </si>
  <si>
    <t>Drivers of women’s digital exclusion</t>
  </si>
  <si>
    <t>In our latest podcast, we feature Scholar Kaaria, a Gender specialist at MSC, and Willis Ogutu, a senior analyst at MSC. They unpack the digital divide and technology gap in gender, their drivers, and mitigation measures. Uncover what MSC is currently undertaking to helpo narrow the gender digital gap. Listen to this insightful conversation.</t>
  </si>
  <si>
    <t>Digital technologies’ impact on women’s financial inclusion</t>
  </si>
  <si>
    <t>This podcast brings together Brenda Oyugi (Manager, Digital Transformation) and Scholastica Kaaria (Gender Specialist) from MSC. They share their insights on the role of digital technology in women’s financial inclusion.</t>
  </si>
  <si>
    <t>The role of capital in unlocking growth for MSEs through group-based informal financial services in Africa</t>
  </si>
  <si>
    <t>In this podcast, financial inclusion expert at MSC Kim Kariuki is joined by Sybil Chidiac of The Bill &amp; Melinda Gates Foundation, Grace Majara of CARE USA, and Phyllis Kariuki of the World Food Programme. They each share their thoughts on access to group-based informal financial services and their usage.</t>
  </si>
  <si>
    <t>The role locally-led adaptation plays to build climate resilience – Part 1</t>
  </si>
  <si>
    <t>In this podcast, Pranav Singh, a climate change expert at MSC, is joined by Tahira Mohamed, an interdisciplinary social scientist at ILRI and Wendy Chaplin, a development professional who works to build climate resilience among pastoralists. In this first episode of a two-part series, the speakers share their thoughts on the inequitable impact of climate change on female pastoralists.</t>
  </si>
  <si>
    <t>The role locally-led adaptation plays to build climate resilience – Part 2</t>
  </si>
  <si>
    <t>In this second episode of our two-part series, Pranav Singh, a climate change expert at MSC, engages Tahira Mohamed, an interdisciplinary social scientist at ILRI, and Wendy Chamberlin, a development professional focusing on building climate resilience among pastoralists. They look at the value of equitable engagement and indigenous knowledge while shedding light on the role of financial inclusion and local governments in empowering pastoralist</t>
  </si>
  <si>
    <t>Designing financial products for youth</t>
  </si>
  <si>
    <t>In this podcast, Nicholas Mungai, a financial inclusion expert at MSC, and Albert Bundi, an SME expert at MSC, have an insightful conversation about ways to address youth’s financial needs and overcome barriers to access finance for the youth.</t>
  </si>
  <si>
    <t>Bridging the digital divide: Strategies to enhance women’s entrepreneurial success in home-based enterprises</t>
  </si>
  <si>
    <t>In this podcast, Brenda Oyugi and Pauline Katunyo of MSC speak about the digital challenges women entrepreneurs face and solutions that empower them.</t>
  </si>
  <si>
    <t>Digital transformation strategies in Ugandan banking</t>
  </si>
  <si>
    <t>This podcast delves into the strategies banks have been implementing to drive digital transformation to enhance the customer experience in Uganda.</t>
  </si>
  <si>
    <t>Accelerating e-mobility adoption in Kenya</t>
  </si>
  <si>
    <t>In this podcast, Mandira Sharma and Jeanne Ng’ang’a from MSC discuss trends in Kenya’s electric motorcycles (e-mobility) sector. They cover challenges hindering e-mobility adoption, the crucial role of local manufacturing, and available financing options for individuals and businesses transitioning to e-mobility.</t>
  </si>
  <si>
    <t>Role of digital financial services in locally-led adaptation initiatives</t>
  </si>
  <si>
    <t>In this podcast, Dennis Kuria and Judith Mwangoe, digital financial services (DFS) experts at MSC, discuss the role of digital financial services in locally-led adaptation initiatives.</t>
  </si>
  <si>
    <t>Challenges faced by market women in accessing finance – Part 1</t>
  </si>
  <si>
    <t>Challenges faced by market women in accessing finance – Part 2</t>
  </si>
  <si>
    <t>The role of market women and digital financial services in agriculture</t>
  </si>
  <si>
    <t>Scaling up affordable housing finance in Kenya</t>
  </si>
  <si>
    <t>In this podcast, Pauline Katunyo, a Housing Finance Expert at MSC, and Doreen Njau of MSC discuss Kenya’s affordable housing crisis. This crisis has led to a deficit of more than 2 million units and primarily impacted the LMI households. They explore key barriers, such as high construction costs and limited financing options, and highlight innovative solutions, such as rent-to-own programs, incremental housing loans, and the role of microfinance institutions.</t>
  </si>
  <si>
    <t>Strengthening opportunities for women-owned microenterprises in South Africa through partnerships and digital solutions</t>
  </si>
  <si>
    <t>In this podcast, we host Mpumi Maesela, CEO, Servicios Empresaviales (SE) Holdings.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</si>
  <si>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In this podcast, we host Mel Mosime, Director of Pic-A-Biz Consulting.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</si>
  <si>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The role CICO agents play in Ethiopia’s social payments</t>
  </si>
  <si>
    <t>In this podcast, MSC’s DFS experts, Gregory Ilukwe and Jackson Kamau, explore how agent networks have been transforming social protection in Ethiopia.</t>
  </si>
  <si>
    <t>How can insurance transform how communities build climate resilience?</t>
  </si>
  <si>
    <t>In this episode, join Shirleen Regina Olalo and Vineet from MSC’s Banking, Financial, and Insurance services team. Hear from them as they explore how parametric and inclusive insurance solutions drive climate resilience for MSMEs in developing markets to ensure faster, smarter risk protection.</t>
  </si>
  <si>
    <t>Youth-focused agri-finance</t>
  </si>
  <si>
    <t>In this podcast, Albert Bundi and Emma Odera from MSC discuss how to expand access to formal finance for young farmers in Kenya. Their conversation highlights young agripreneurs’ real struggles and the innovative solutions that can reshape the future of youth agrifinance in Kenya.</t>
  </si>
  <si>
    <t>Name of documents</t>
  </si>
  <si>
    <t>The Andhra Crisis:The Beginning Of An End Or End Of A Beginning?</t>
  </si>
  <si>
    <t>This presentation discusses the causes of Andhra Pradesh crisis, how it all started and the possible after-effects. It also examines how the Indian MFIs and the government should respond post this crisis. The presentation concludes with reactions from the clients.</t>
  </si>
  <si>
    <t>MSC's Focus Groups and PRA Tools</t>
  </si>
  <si>
    <t>This presentation on MSC's market research tools highlights the usage and benefits of Focus Group Discusions (FGDs) and Participatary Rapid Appraisal (PRA) tools for microfinance. Through various examples of FGDs and PRA tools, MSC reveals the uses and options available for market research in micrifinance industry .</t>
  </si>
  <si>
    <t>MSC's Approach to Social Performance Management</t>
  </si>
  <si>
    <t>Through this presentation MSC outlines the adoption of social performance reporting standards in the microfinance sector &amp; integrating these reporting metrics in the decision making and management of microfinance institutions (MFIs). The unique approach of MSC has been widely successful in Asirvad, India; Nirantara, India; TSPI, the Philippines and Arohan, India. MSC through it’s various research tools assess the current social performance reporting levels of selected MFIs with an aim to increase adoption of industry standards &amp; tools and train the MFIs to use these tools to sustainably monitor and enhance their effectiveness.</t>
  </si>
  <si>
    <t>Listening To Our Clients and Innovation</t>
  </si>
  <si>
    <t>This presentation highlights the financial behaviour of the poor, their savings practices, financial tools used, services needed, etc.</t>
  </si>
  <si>
    <t>Global Issues in Microfinance and India</t>
  </si>
  <si>
    <t>This presentation covers the following topics- Microcredit is not microfinance; Product v. market-led business; Branchless banking; The Indian market; The Andhra Pradesh crisis and The future.</t>
  </si>
  <si>
    <t>The Future of Financial Services for the Poor</t>
  </si>
  <si>
    <t>The presentation outlines the factors that influence the financial behaviour of the poor across different regions. The presentation also discusses third generation MFIs and usage of No-frills accounts. The topic of e/m-banking is also covered at the end.</t>
  </si>
  <si>
    <t>Financial Inclusion Through Digital Financial Services</t>
  </si>
  <si>
    <t>This presentation focuses on the need and enablers of financial inclusion, business models and the challenges and lessons learnt while trying to develop a robust and effective strategy from the outset.</t>
  </si>
  <si>
    <t>Graham A.N. Wright, Puneet Chopra</t>
  </si>
  <si>
    <t>Review of MMT Payments to Accredited Social Health Activists (ASHAs) in Sheikhpura, Bihar</t>
  </si>
  <si>
    <t>An ASHA or Accredited Social Health Activist is a trained community health worker reaching out to mothers and newborns in rural India with home-based Post Natal Care and other health services under the National Rural Health Mission. These ASHAs are entitled to performance based incentives for the services they provide. However, the ASHAs generally face problems such as untimely payments, uncertainty in disbursement date, cheque clearance delay, and long waiting time at the bank branch. The Norway India Partnership Initiative (UNOPS-NIPI Programs) has initiated a pilot project to improve the timeliness of payments to ASHA worker's incentives in Sheikhpura district of Bihar using a mobile money transfer (MMT) system. The project is steered by State Health Society Bihar (SHSB), with technical support from Eko Aspire Foundation (the Business Correspondent) and State Bank of India (SBI) and with funding and support from UNOPS-NIPI Programs. The case study summarises the impact of the cash transfer programme on the key stakeholders i.e. ASHA workers and government administration and draws comparison between pre-MMT and post-MMT scenario. The programme has resulted in timely payments to ASHAs and hence improved performance by them. It also has lead to increased efficiency of the staff at block level primary health centres and improved monitoring of the ASHAs.</t>
  </si>
  <si>
    <t>Swati Mehta, Nitish Narain, Ritesh Dhawan, Nishant Kumar</t>
  </si>
  <si>
    <t>Way Forward: Future of Financial Services for the Poor</t>
  </si>
  <si>
    <t>RBI's College of Agricultural Banking together with the Centre for Micro Finance, IFMR Research hosted their fifth annual conference, "Microfinance: Translating Research into Practice" on January 9-10, 2012 in Pune. Graham A.N. Wright presented a paper on Way Forward: Future of Financial Services for the Poor.</t>
  </si>
  <si>
    <t>Remittances through M-Banking Customer Perspectives: Observations from India</t>
  </si>
  <si>
    <t>MSC studied major remittance corridors in India - Bihar/UP - Punjab, Orissa/Bihar - Gujrat, and found that multitude of players exist in the domestic market, though the banks are preferred channel. The presentation highlights findings from the study, including product features that will drive product use. Mr Manoj Sharma, Director, MSC, presented findings of the research at a workshop conducted by Axis Bank and Asian Development Bank in Mumbai.</t>
  </si>
  <si>
    <t>Clients Speak on Client Protection- Findings from ASKI- the Philippines</t>
  </si>
  <si>
    <t>Research team from MSC and ASKI conducted 24 FGDs with both urban and rural microfinance clients in the Philippines to measure the importance and relevance of client protection principles. Clients were also asked to rate ASKI on its adherence to each of the 7 CPPs. The key findings were- clients affirmed the importance of all seven CPPs. 'Fair and Respectful Treatment of the Clients' and 'Appropriate Product Design and Delivery' are the two most valued CPPs. ASKI was highly rated by clients on its adherence to CPPs with a high score of 2.91 on a 3.0 point rating scale.</t>
  </si>
  <si>
    <t>Jesila M. Ledesma, Annielyn O. Pangan, Jerico Cedric D. Martinez, Roden G. Agcaoili</t>
  </si>
  <si>
    <t>Clients on Client Protection</t>
  </si>
  <si>
    <t>MSC conducted Client Research on Client Protection in three countries - India, Bangladesh and the Philippines - during February 2012 to April 2012 with 357 clients. For the purpose of research, MSC developed a qualitative market research tool - ServQual - to gain clients insights on CPPs. This report presents (a) the evolution of the research tool, (b) results from the research including clients' perspective on relative importance of each of the CPPs and performance of the organisations in implementation of CPPs, and (c) suggestions on the way forward.</t>
  </si>
  <si>
    <t>E/M-Banking in India: State of the Agent Network</t>
  </si>
  <si>
    <t>MSC and College of Agricultural Banking (CAB), RBI recently organised a conference in Pune on the subject - 'Business Correspondent Model for Financial Inclusion - Lessons Learned and Mapping the Future'.  The aim was to focus on the changes in financial landscapes of the country and its issues and challenges faced; and stimulate discussion and exchange of perspectives amongst the banks, BC networks, mobile network operators, and technology service providers, researchers, MFIs and other stakeholders. This report presents about the key findings from the researches and surveys done across the country on agent networks and their current state in the sector.</t>
  </si>
  <si>
    <t>Andhra Pradesh MFI Crisis and its Impact on Clients</t>
  </si>
  <si>
    <t>This is a joint report focussing the impact of microfinance among the clients before and after the Andhra Pradesh crisis arising from the Andhra Pradesh Microfinance Institutions (Regulation of Money lending) Act, 2010. The report highlights the similar findings from quantitative study conducted by the Centre for Microfinance (CMF) at IFMR Research and qualitative study conducted by MSC. This paper features findings related to multiple borrowing, household indebtedness, loan purpose and client perspectives on availability of financing. Both studies validate the fact that the members of the community face issues raising credit in the absence of MFIs. Members of the community have reduced their spending on important aspects such as health, education and business because of non availability of adequate credit from alternative sources. Moneylenders are having a field day with the absence of MFIs. Members of the community are falling back to moneylenders who charge usurious rates of interest to meet their credit needs. The study also highlights the failure of MFIs when designing market led products and processes. MFIs, in the process of rapid scale up and single minded pursuit of exponential growth targets, ignored the needs of the clients. The study clearly shows the discomfort of the clients with inflexible repayments, interest rates and behaviour of the staff especially when it comes to repayment.</t>
  </si>
  <si>
    <t>Ghiyazuddin M.A., Shruti Gupta</t>
  </si>
  <si>
    <t>Transaction Economics for Technology Enabled Branchless Banking</t>
  </si>
  <si>
    <t>Three types of front-end technologies are being used by banks and BCNMs in India in the deployments set up to further the cause of financial inclusion. These are point of sale (POS) devices, computers (desktop or laptops) with internet connectivity, and mobile phone devices. Technology is usually assessed in terms of convenience of conducting transaction, user interface, portability etc. Present report focuses on the impact of choice of technology on agent economics and its macro level impact. The report also compares agent level capital and operational costs of the more commonly used technologies for agency banking. </t>
  </si>
  <si>
    <t>Agent Network Accelerator Programme</t>
  </si>
  <si>
    <t xml:space="preserve">The Agent Network Accelerator programme aims at increasing global understanding of how to build and manage sustainable cash-in/cash-out (CICO) networks in poor communities, and across broad geographies. The two pronged strategy to achieve the above includes:
Around 20,000 detailed assessments of more than 25 agent networks, in eight countries (Uganda, Tanzania, Kenya, Nigeria, India, Indonesia, Bangladesh and Pakistan), twice, over a period of 4 years.  These assessments will generate systematic qualitative and quantitative data and leading operational insights across a wide range of agent networks. Data and insights acquired during this research project will be documented into outstanding knowledge pieces and research documents.
Launch of The Helix Institute of Digital Finance in partnership with the Gates Foundation, IFC and UNCDF.  The Institute will provide world-class training courses, an elite networking community and cutting-edge operational insights to develop and grow the capacities of MNO’s and financial institutions in building sustainable and successful deployments around the world. For more details visit www.helix-institute.com. </t>
  </si>
  <si>
    <t>Defining and Measuring Financial Education - MSC’s Perspective</t>
  </si>
  <si>
    <t xml:space="preserve">Presented at the College of Agriculture Banking, Reserve Bank of India, Pune for a panel discussion on design and evaluation approaches to financial education (FE) programmes, this presentation outlines MSC’s current thinking on product-led FE, as well as the perspectives to consider while designing and evaluating FE programmes.   </t>
  </si>
  <si>
    <t>Digital Financial Services for the Under-Banked</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</si>
  <si>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moderated a session on Global and Asia Region Trends and Initiatives. In this presentation he draws upon the global best practices and focuses on business model alternatives, and builds a case for making a thought through selection of the business model including the front end technology while always keeping the clients’ need at the centre of the business.</t>
  </si>
  <si>
    <t>Sustainable Non Banking Financial Institutions</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</si>
  <si>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presented on ‘Sustainable Non-Banking Financial Institutions- What Works &amp; What Doesn't’. His presentation provides an insight on evolution of MFIs and lays emphasise on the drivers of sustainability. He talks about the importance of client centric approach to achieve scale and sustainability.</t>
  </si>
  <si>
    <t>Index based Insurance as a Tool for Disaster Management - A study in South and South East Asia</t>
  </si>
  <si>
    <t xml:space="preserve">At a recently concluded conference - Enhancing outreach for Micro Insurance - hosted by Sanasa Insurance Company Limited (SICL) in Sri Lanka, MSC’s Senior Analyst, Sunil Bhat, presented an index insurance study.  
Speaking at the conference, Sunil highlighted how index insurance can be an effective tool for disaster management for the poor. He further discussed the progress and experiences of weather index insurance in 5 Asian countries – India, Pakistan, Sri Lanka, The Philippines and Indonesia. The presentation also touched on the challenges faced by index insurance and emphasised the potential for scaling it up.  
The index insurance study is conducted by MSC in collaboration with Climate and Development Knowledge Network, UK (CDKN) in South and South East Asia.  The CDKN is managed by an alliance of organisations led by PricewaterhouseCoopers LLP along with Fundación Futuro Latinoamericano, INTRAC, LEAD International, the Overseas Development Institute and SouthSouthNorth.  </t>
  </si>
  <si>
    <t>Building Viable Agent Models in India</t>
  </si>
  <si>
    <t>MSC was asked to present evidence to the Reserve Bank of India’s Committee on Comprehensive Financial Services for Small Businesses and Low Income Households. The Committee wanted to know about our extensive experience of agent networks in India. This powerpoint presentation highlights the
1. Status of agent networks in India; 2. Design features of a successful agent network and 3. Recommendations to the Committee, as well as 4. Examples of successful agent networks</t>
  </si>
  <si>
    <t>Using Mobile/Agent Channel for Insurance/Pension</t>
  </si>
  <si>
    <t xml:space="preserve">Insurance delivery through mobile phones and agent banking channel has started to excite the insurance and digital finance community alike. Though some initial researches have tried to assess the landscape of mInsurance (insurance through mobile phone or agent chanel), success of the sector will depend on alignment of values across the distribution chain. At the recently concluded conference in College of Agriculture Banking, RBI, MSC’s insurance expert Premasis Mukherjee presented on the emerging business models in mInsurance and the apparent value of stakeholders in each of the models. This presentation raises questions on value alignment, challenges of mInsurance models and an abridged strategic tool to launch voluntary mInsurance products.    </t>
  </si>
  <si>
    <t>Alternative Distribution Channels in mInsurance and Need for Value Alignment</t>
  </si>
  <si>
    <t>MSC’s insurance expert, Premasis Mukherjee presented a session on mobile insurance distribution at the International Microinsurance Conference held at Mexico City. The session was based on alternative distribution channels and need for stakeholder value alignment in mobile insurance. Taking an analytical view of the rapidly burgeoning loyalty based mobile insurance paradigm, he discussed various emerging distribution models in mobile insurance. The presentation stressed on the need to understand the business model and business economics of the partner stakeholders in the mobile insurance value chain. He explained why mobile network operators and business correspondent network managers are (or will be) interested in mobile insurance as a function of their business cycle.</t>
  </si>
  <si>
    <t>G2P Payments in India - How a 1% DBT Commission Could Undermine India’s Financial Inclusion Efforts</t>
  </si>
  <si>
    <t>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MSC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(MSC  estimates this to be a minimum of 3%) for the first few years of PMJDY should be considered which can be reduced as the programme scales.</t>
  </si>
  <si>
    <t xml:space="preserve">Pawan Bakhshi, Graham A.N. Wright, Manoj Sharma </t>
  </si>
  <si>
    <t>SME Finance: Opportunities for Banks</t>
  </si>
  <si>
    <t>In this presentation, Anup Singh domain leader of SME Finance domain at MSC highlights the key opportunities for the banks in enhancing access to finance to SMEs and also retaining customers through provision of non-financial services. Amongst other things, the focus is on use of automation to enhance efficiency in the processes of SME finance, lower origination cost and reduce turnaround time in expanding access to finance to SMEs.</t>
  </si>
  <si>
    <t>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commissioned MSC to assess the “as-is” status of key corporate governance models followed by Indian MFIs, boards’ roles and responsibilities, executive management and oversight, level of involvement in policy development, corporate oversight and strategic planning process and so on.
The study was accomplished and the report was launched in a conference-cum-workshop on June 3, 2015. The conference was attended by industry stakeholders comprising microfinance practitioners, donors and investors, lenders, and industry experts. The conference presentation captures the summary of the report titled, “Governance Practices  among MFIs in India” and provides a snapshot of the governance models adopted by MFIs in India.</t>
  </si>
  <si>
    <t>Business Correspondent Channel Cost Assessment</t>
  </si>
  <si>
    <t>MSC conducted the costing study with 4 BCNMs in India. This report discusses key findings related to the costs incurred per transaction by different stakeholders (including banks, BCNMs and BCAs) in facilitating branchless banking transactions. Findings from this study will help policy developers and other stakeholders devise a sustainable delivery model to offer financial services to the financially underserved population in India. </t>
  </si>
  <si>
    <t>This presentation aims to look into the supply side dynamics and present views of business correspondent network managers (BCNMs). BCNMs are responsible for the operational heavy lifting to make financial inclusion a reality. Thus, the paper highlights some of the key concerns of this critical stakeholder in the financial inclusion process, as well as their perspectives and expectations from various other stakeholders in financial inclusion space.
This presentation is based on a survey conducted by MSC in 2014, with fourteen leading BCNMs. The survey included gathering information on a variety of key outreach, transaction and activity metrics and a questionnaire to elicit qualitative aspects of BC operations. The questionnaire had four main components - (i) background and services offered, (ii) technology details, (iii) business management, and (iv) commissions and incentives.</t>
  </si>
  <si>
    <t>Vartika Shukla</t>
  </si>
  <si>
    <t>DBT Readiness Assessment: Assessing Readiness for Direct Transfers</t>
  </si>
  <si>
    <t>Alongside the Indian government and few State governments, MSC was involved in the initial attempts at digitization and Direct Benefits Transfer (DBT). Direct Benefit Transfer or DBT is a way to pass on the benefits such as conditional and/ or unconditional cash transfers, and subsidies, by crediting the beneficiary's bank accounts / wallets directly. On the basis of the learning, MSC developed a DBT Readiness Assessment tool which looks holistically at the environment for direct benefit transfer and the current status of different players / systems and the gaps, if any, which may impede the roll-out of DBT.
The tool is used by a variety of ministries in India to facilitate digitization and direct benefit transfers of their respective schemes. This model of transferring benefits directly to the intended beneficiary reduces costs, cuts down on leakages and eliminates middlemen from the system. This presentation highlights the key learnings on DBT that was presented during Asia Pacific Financial Inclusion Summit, Manila.</t>
  </si>
  <si>
    <t>Manoj Sharma </t>
  </si>
  <si>
    <t>Design Principles for Successful Payment Banks - Lessons from International Experience</t>
  </si>
  <si>
    <t>GSMA’s State of the Industry Report 2014 tells us there are 255 mobile money services in operation across 89 countries; digital financial services (DFS) are now available in over 60% of developing markets.  An increasing number of services are reaching scale: 21 services now have more than one million active accounts, but 234 have failed to do so. So what separates these 21 “sprinters” from those deployments that limp?
There are, of course, many factors, but at the core of all the successful deployments has been a serious investment in at least three core pillars: 1. Understanding the market; 2. Technology; and 3. Building a robust &amp; reliable agent network development.
This presentation highlights these three core design principles for successful Payment Banks and the lessons from international experience.</t>
  </si>
  <si>
    <t>A Banking Agent in Every Village - The Last Mile Challenges</t>
  </si>
  <si>
    <t>In its current form at least, the success of digital finance is dependent on front line agents - to open accounts, provide cash in/cash out services and market products. High quality agent networks are the key to developing knowledge, trust and regular usage amongst the users of digital financial services and thus to achieving scale.
India has struggled to build high quality agent networks, and thus uptake and usage of digital financial services remains a challenge – despite all the efforts of the government and the banks. This presentation examines the problems underlying Indian agent networks – providing guidance to organisations seeking to build robust, trusted and well used agent networks.</t>
  </si>
  <si>
    <t>Connecting the Dots: Putting Risk, Customer Protection, and Financial Capability in Perspective</t>
  </si>
  <si>
    <t>Risk in Digital Financial Services (DFS) has the potential to derail the financial inclusion agenda. If not managed in time, it can reduce trust, resulting in a vicious cycle of poor uptake of products and services, poor profitability, and thus poor implementation. This paper presents the findings on three inter-related concepts – Risks, Customer Protection, and Financial Capability in DFS at both the customer and the agent level. The vulnerability context in which people operate directly influences the risk profile of the customers as well as the frontline agents. Most of the risks identified in this research were operational in nature and can be resolved relatively easily. However, their expression, in terms of service denials and potential manifestation of fraud, in an environment with limited financial capability and high level of trust of the agents, is potentially dangerous.</t>
  </si>
  <si>
    <t>Graham A.N. Wright, Soumya Harsh Pandey </t>
  </si>
  <si>
    <t>Emergence of Mobile Insurance Models</t>
  </si>
  <si>
    <t>More than 262 million people are insured by micro-insurance policies across the globe. Of these, 166 micro-insurance programmes have been identified to reach scale (i.e., more than 500,000 clients/policies in Africa, and greater than 1 mn in Asia and Latin America). However, none of these programmes match the scale and/or the pace achieved through the mobile insurance models in recent years.
The elation over mobile insurance is great, and it has crossed the first milestone of outreach. However, to make it the next ‘Uber’ of insurance, one has to look through
whether the design is aligned to the business objectives
whether the value chain is well incentivised and managed to sustain the product/s
whether the product (loyalty or paid) is able to provide business value to the insurer and/or all the value chain members, and
whether clients are adequately protected (consumer protection issues) in mobile insurance.
This presentation highlights the present scenario, variances in micro-insurance models, products and channelisation; and how to build the future of mobile insurance industry.</t>
  </si>
  <si>
    <t>Premasis Mukherjee and Graham A.N. Wright </t>
  </si>
  <si>
    <t>Private Sector Engagement in Financial Inclusion</t>
  </si>
  <si>
    <t>As per Global Findex Database 2014, 2 billion adults – about two out of five of the word’s adults - do not have access to formal financial services. Families at the base of the pyramid need financial services to manage economic decisions and risks. Financial services must extend well beyond just payments or indeed the traditional microcredit. There is a real risk that the very poor at the base of the socio-economic pyramid are excluded from digitally-enabled financial inclusion because they are unable to afford or use the mobile handsets or data packages to transact.
Financial inclusion in present times is seen as a viable business opportunity by private sector. If Governments create an enabling environment, the private sector will leverage digital technology to meet the needs of the majority of the currently unbanked / under-banked. This presentation discusses financial inclusion needs across cycle of life and major constraints in reaching the poor. It also highlights key ingredients for success in financial inclusion.</t>
  </si>
  <si>
    <t>Anil Kumar Gupta</t>
  </si>
  <si>
    <t>Why Do You Need Behavioural Design</t>
  </si>
  <si>
    <t>Do you know Behavioural Economics plays a crucial role in day-to-day decisions of people? And many principles of Behaviour Economics can be applied to financial services. As providers of financial services, do we understand them? 
At MSC we study irrational behaviour that impedes financial inclusion efforts and identify long-lasting solutions through MI4ID Approach. MI4ID Approach, a unique lens developed by MSC experts investigates and unravels behavioural layers that rules financial decisions of poor people; and bring forth insights and outlines methods to achieve full impact of financial inclusion. This presentation will give you a sneak peek into our unique approach.</t>
  </si>
  <si>
    <t>Digital Financial Services and Financial Stability – Perspective from Indonesia</t>
  </si>
  <si>
    <t xml:space="preserve">Ghiyazuddin Mohammad - Manager, Digital Financial Services and Country Programme Development for Indonesia - presented at "International Conference on the Linkages between Financial Inclusion and Financial Stability" organised by Alliance for Financial Inclusion (AFI) in Bali, Indonesia on November 30th &amp; December 1st, 2016. More than 100 participants across 30 countries from AFI members and partner organizations participated in the conference. The conference was co-hosted by Bank Indonesia and the Alliance for Financial Inclusion (AFI) with the participation of AFI member and partners including: the International Monetary Fund (IMF); the World Bank Group, the Financial Stability Board, the South East Asian Central Banks Research and Training Centre (SEACEN), and academic institutions. 
Ghiyaz presented on the topic "Digital Financial Services &amp; Financial Stability - Perspective From Indonesia".  He spoke about the growth of digital financial services in Indonesia and abroad and its benefits and systemic risks to financial stability. He also deliberated upon the existing DFS regulatory framework in Indonesia and its compatability with the objectives of financial stability. Other presenters in the panel included representatives from Bank Indonesia, Bank of Tanzania, Bank of Ghana and the University of New South Wales, Australia. The session was moderated by Dr. Alfred Hannig, Executive Director of AFI.
</t>
  </si>
  <si>
    <t>Ghiyazuddin Mohammad</t>
  </si>
  <si>
    <t xml:space="preserve">Mitigation of Consumer Risks in Digital Financial Services -Perspective from Indonesia &amp; Beyond </t>
  </si>
  <si>
    <t xml:space="preserve">Ghiyazuddin Mohammad - Manager, Digital Financial Services and Country Programme Development for Indonesia - presented at the International Telecommunication Union (ITU) workshop on “Digital Financial Services and Financial Inclusion” in Geneva, Switzerland on 14-15 December 2015. 
Ghiyaz was part of the Customer Protection working group and presented on the topic - "Mitigating Consumer Risks in DFS: Perspectives From Indonesia". The presentation highlighted top five consumer risks related to digital financial services as identified in Indonesia. These risks are - low customer awareness, poor customer experience, poor quality of agents, remote transactions in the absence of customers and liquidity management issues. Ghiyaz talked about ways to mitigate these risks both from a policy and provider perspective.
</t>
  </si>
  <si>
    <t>TARA Akshar Financial Literacy Programme - Impact Assessment</t>
  </si>
  <si>
    <t xml:space="preserve">TARA Akshar is a literacy programme run by Development Alternatives Group to impart functional literacy to women in rural areas. Once literate, these Neo Literate women are graduated to Gyan Choupalis, where they build on their existing learning. MSC collaborated with TARA Akshar to leverage the Gyan Chaupali platform to integrate financial education for the neo literate audience.
The major goals of the programme are:-
1. Increased awareness and knowledge of financial products and services
2. Increased usage of financial products
3. Instilling financial prudence among women participants resulting in better management of household finances
4. Inculcate a habit of using formal financial channels for savings and credit, leading to reduction in poverty
The presentation highlights the impact assessment of the programme. 
</t>
  </si>
  <si>
    <t>Re-imagining Agent Network Management - What Have We Learnt?</t>
  </si>
  <si>
    <t>At The Helix Institute of Digital Finance, we have spent the last four years researching the different facets of strategic operations in digital finance that really drive success.  We started with the Agent Network Accelerator (ANA) project which conducted large quantitative surveys of agent networks in ten countries around the world.  We have  interviewed over 34,000 agents in eleven countries countries namely; Tanzania, Uganda, Pakistan, Bangladesh and India, Nigeria, Indonesia, Senegal, Zambia and Benin.  While we release country reports on the major findings, we also aggregate the data and teach the lessons learned on how to design and develop an agent network in courses at the Helix Institute. This is a presentation of the lessons learnt in four years of ANA project.</t>
  </si>
  <si>
    <t>The Helix Institute of Digital Finance</t>
  </si>
  <si>
    <t>Agency Banking at the Frontier</t>
  </si>
  <si>
    <t>The demand and supply side survey report for agency banking developed by Financial Sector Deepening Uganda (FSDU) in partnership with MSC was launched recently in Kampala, Uganda. The presentation by David Cracknell, Global Technical Director MSC highlighted the opportunities that lie within agent banking, but at the same time cautioned banks on the challenges of the model. It gave an industry insight to enable the different sector players plan for the new wave of interventions that will enable them make money but also increase financial services across the country.</t>
  </si>
  <si>
    <t>Is Digital Credit A Silver Bullet?</t>
  </si>
  <si>
    <t xml:space="preserve">Digital credit loans, accessed and repaid through mobile phones, have proved enormously popular since M-Shwari was first launched in 2012. There is a remarkable demand for both SME and small consumer loans. They are clearly offering a valuable and important service for the mass market. However, there are growing questions about the design of the consumer lending products and the unanticipated effects arising from them. Providers will need to address these if they are to realise the full potential of digital credit. This presentation was made by Graham A.N. Wright, Director MSC at a webinar conducted by The DFS Observatory at Columbia University. In his presentation, Graham Wright highlighted evidence from Kenya, Uganda &amp; India. </t>
  </si>
  <si>
    <t>Technical Assistance for Mobile Wallets for the Oral Segment (MoWO)</t>
  </si>
  <si>
    <t>MSC presented its work on developing mobile wallet interfaces for oral customers at a Learning Event co-organised by CGAP, LeapFrog, Dvara Trust, and SPTF. Globally, the number of oral customers is estimated to be 1.5 billion. We define the oral segment as those who rely on visuals, audio, signs, etc. to communicate. At the event, Akhand Tiwari of MSC argued that it is indeed possible to develop a range of icons which both literates and the oral segment can easily understand. He highlighted MSC’s learning that we can perform usability testing for digital interfaces better on the field rather than in closed room environments. A focus on oral customer segments has a wide range of benefits, including the possibility of a reduction in the gender gap and adoption of financial services. He concluded by highlighted how MoWO (MSC’s mobile wallet interface) can lay the foundations for better digital interface designs for education, health, and livelihoods.</t>
  </si>
  <si>
    <t>Bantuan Pangan Non Tunai (BPNT) Operations Assessment</t>
  </si>
  <si>
    <t>In 2017, the government of Indonesia launched the Bantuan Pangan Non Tunai (BPNT) programme. This aimed to digitise and replace the existing subsidised rice distribution programme, known as Raskin. This programme is the largest social transfer initiative to be digitised in the country. BPNT will set the blueprint for digitising all government-to-people programmes in Indonesia. At its initial phase, the programme was launched in 44 cities with 1.4 million beneficiaries. 
The Ministry of Social Affairs (MoSA), which is the implementing ministry of the programme, requested MSC to conduct an operations evaluation of the implementation in 2017 and to suggest recommendations for future scale up in 2018. The assessment included a survey of e-Warungs (retailers appointed by banks or MoSA to distribute the food) and beneficiaries spread across 43 cities where BPNT was rolled out. The report identifies the key issues faced in the implementation of the programme and collates the feedback from beneficiaries and retailers on the implementation. The report also provides policy recommendations that MoSA can consider during the scale-up of the programme in 2018 and beyond.</t>
  </si>
  <si>
    <t>TVS Ravi, Astri Sri Sulastri</t>
  </si>
  <si>
    <t>PS: Presentation #15 is a Helix document.</t>
  </si>
  <si>
    <t>DBT in Fertilizer_National Study_Published</t>
  </si>
  <si>
    <t>27/03/2019</t>
  </si>
  <si>
    <t>DBT in fertilizer is a modified subsidy payment system under the Direct Benefit Transfer (DBT) scheme. Under DBT, fertilizer companies are paid subsidy only after retailers have sold fertilizer to farmers or buyers through successful Aadhaar authentication via Point of Sale (PoS) machines. Based on a request from NITI Aayog, MSC has been conducting a nationally representative study on DBT in fertilizer.
The objectives of the current round of the study were to identify issues and challenges pertaining to the implementation of DBT at the national level, provide the government with evidence of successes and challenges that could lead to policy-level decision making, and provide actionable solutions to improve implementation.
The current engagement was the fourth round of the study—the first one was in September, 2016 in two districts in Andhra Pradesh, where the pilot project was launched. The second was in January, 2017 in six districts across five states, where the pilot project was expanded. The third round was between July and September, 2017 in 14 pilot districts in across 11 states.</t>
  </si>
  <si>
    <t>MSC Consulting</t>
  </si>
  <si>
    <t>Awareness, Communication, and Outreach for Social Protection Schemes during COVID-19: Presentation</t>
  </si>
  <si>
    <t>An effective communications strategy for social protection programs (SPPs) needs a complex range of considerations and components for different stakeholders at both the demand and supply side. This presentation on awareness, communication, and outreach highlights the need for the integration of key communication components for effective implementation of SPPs.</t>
  </si>
  <si>
    <t>Is access to smartphones essential to bridge the digital divide?</t>
  </si>
  <si>
    <t>Leveraging potential of agents and merchants to improve customer onboarding and customer experience and increased usage of services</t>
  </si>
  <si>
    <t>Predominant Cash-in Cash-out (CICO) models in India</t>
  </si>
  <si>
    <t>This deck highlights the predominant cash-in and cash-out (CICO) agent models in India across an agent’s lifecycle. It uses MSC’s extensive experience in the agent space from across the globe, and synthesizes it for industry players.</t>
  </si>
  <si>
    <t>Disha Bhavnani and Surbhi Sood</t>
  </si>
  <si>
    <t>CICO Agent Lifecycle – Interactive Digital Flipbook</t>
  </si>
  <si>
    <t>Across the globe, a typical CICO agent goes through a range of experiences across various stages in their journey. MSC has developed the Agent Lifecycle (ALC) a framework to understand the challenges both male and female CICO agents face along their journey and propose targeted interventions to address them.</t>
  </si>
  <si>
    <t>How well do Indians use cash-in &amp; cash-out (CICO) agents, and can this usage increase?</t>
  </si>
  <si>
    <t>This strategic insights deck combines insights from MSC’s multiple national-level studies on CICO agents in India and mentions specific recommendations for service providers to increase customer footfall at agent outlets.</t>
  </si>
  <si>
    <t>The role of mobile money providers and their agents in protecting customers’ data</t>
  </si>
  <si>
    <t>This Slide Deck is a supplement to the Blog “How Are Mobile Money Agents Protecting Customers’ Data in Uganda?” (December 2022).</t>
  </si>
  <si>
    <t>Akhand Tiwari, Arshi Aadil, Surbhi Sood, Thomas Murayi, David Medine, Myra Valenzuela, Eric Duflos and Majorie Chalwe-Mulenga</t>
  </si>
  <si>
    <t xml:space="preserve">Summary </t>
  </si>
  <si>
    <t>Electronic and Mobile Banking in India: Gearing-up for Growth</t>
  </si>
  <si>
    <t>Financial inclusion has witnessed extraordinary investments and efforts from a variety of stakeholders in India over the past two years. There is however, a need to step back and objectively assess several vital measures that have been undertaken in recent times, together with the announcements in the 2012 budget speech, and the impact thereof. This Policy Note discusses these and the many other announcements on policies and guidelines that have accelerated the pace of reforms around financial inclusion over the last 6 months.</t>
  </si>
  <si>
    <t>Puneet Chopra and Graham A.N. Wright</t>
  </si>
  <si>
    <t>The State of Business Correspondence: Agent Networks in India</t>
  </si>
  <si>
    <t>With close to half a billion people and a vast terrain with limited infrastructure and the results of India's efforts to achieve financial inclusion thus far are remarkable. To continue this momentum, however, we always need to know what agents are saying, and not saying, achieving and not achieving. Financial inclusion cannot happen without agents and it will happen with better and more lasting results if all levels in this effort-senior regulators, bank presidents, branch officers, network managers-pay more attention to the last and critical link to their customers.
Also watch the video where the business correspondent agents talk about the problems of business viability and insufficient business case.</t>
  </si>
  <si>
    <t>Ann-Byrd Platt and Akhand Tiwari</t>
  </si>
  <si>
    <t>Remittances: The Evolving Competitive Environment</t>
  </si>
  <si>
    <t>Consumer pull and economics have resulted in remittance products becoming a prime focus for an increasing number of business correspondence network managers (BCNMs) and agents. This Brief examines the various facets of remittance product offerings, highlights some important aspects and issues around the different remittance models, agent economics, client protection and the way forward including recommendations on steps needed to make the increasingly competitive market for remittances more customer (and agent) friendly.
Also, watch the videos (video 1 and video 2) where the business correspondent agents talk about the various service providers offering remittances and what is important for the agents as well as the customers.</t>
  </si>
  <si>
    <t>Abhay Pareek, Nitin Garg, Ritesh Dhawan, Shayandeep, Sonal Agrawal, Akhand Tiwari, Puneet Chopra, and Swati Mehta With Graham A.N. Wright</t>
  </si>
  <si>
    <t>The Answer is “Yes”—Cost and Willingness to Pay in India</t>
  </si>
  <si>
    <t>Estimates for the number of Indians without bank accounts vary from 400 million  to approximately 600 million if one factors in 8.6% population growth in 2010-2011, dormant accounts, and the greater focus on the unbanked rural poor, rather than urban migrants and other indigent city-dwellers.
Public-sector and retail banks in India now have both a greater obligation and more opportunities, welcome or unwelcome, to enable poor people manage their money better. One solution is to charge small fees, particularly for "doorstep" or local services in areas without easy access to branches. RBI has sanctioned "reasonable service charges" since 2009 to help defray the banks' costs of maintaining low-deposit accounts and to encourage business correspondents.
Until recently, the business case for Indian banks using business correspondents (BCs) to extend financial inclusion in rural areas has been an open question. MicroSave sought to resolve this question last year in a study in Rajasthan, Tamil Nadu and Uttar Pradesh. The needs of the customer, arguably the most important component in any business proposition, seem clear. More than two-thirds of the 748 respondents interviewed in 163 sessions claim they are indeed willing to pay for more convenient banking services closer to home and work.</t>
  </si>
  <si>
    <t>Akhand Tiwari, Akhilesh Singh, Ann-Byrd Platt, Graham A. N. Wright, Minakshi Ramji and Sachin Bansal</t>
  </si>
  <si>
    <t>What Are Clients Doing Post The AP MFI Crisis?</t>
  </si>
  <si>
    <t>MicroSave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t>
  </si>
  <si>
    <t>Anjaneyulu Ballem, Denny George, Ghiyazuddin A. Mohammad, Raunak Kapoor, Shayandeep Chakraborty and Venkata NA</t>
  </si>
  <si>
    <t>Assessing Agent Profitability: MicroSave’s Agent Journal Studies</t>
  </si>
  <si>
    <t>Profitability of the agents is at the foundation of a successful agent network. For the agent, the profitability not only determines her/his loyalty to the agent network manager (ANM), but also motivates her/him to provide better customer service, endeavour to increase the business and accept the inevitable challenges as the business proceeds. All these factors, in turn, drive the profitability of the ANM and the bank. Profitable agents also help in the recruitment of new agents by spreading a positive word of mouth about the business. In nutshell, the profitability is the major source of optimism about, and belief in, the business model. Hence, it is very important for all stakeholders to understand the drivers of agent profitability and try to make them work in the favour of the agents.  However, developing a precise and realistic estimate of profitability necessarily requires understanding the drivers of profitability.
Profitability is an elusive target for most of the Business Correspondent agents. This is true for all the agents irrespective of the services offered by them. However, the remittance focussed agents are closest to the breakeven level, enabled by high transaction volumes. Transaction volume also explains why No Frills Account focussed agents, including the ones doing G2P payments, are typically so far away from breakeven. Such agents have too few transactions to result in a viable business case for the agents.
In case of remittance focussed agents, the small gap between current performance and a profitable performance can be filled in through specifically targeted measures to address issues such as technology downtime and marketing support. In case of NFA focussed agents, the key issue that needs to be addressed is the low volume of transactions. A key step towards doing this is improving the value proposition. This can be done by increasing the range of products to include a larger variety of banking products such as various categories of banking products, insurance and investment products. Value added services such as bill payments can also be added to the product bouquet.</t>
  </si>
  <si>
    <t>Is the Business Correspondent Model in Policy Paralysis?</t>
  </si>
  <si>
    <t>Banking regulations and government policies have been, and will continue to be, vital determinants of the progress of e/m-banking and the impact it can deliver, particularly for bank-led models. At times, however, there has been a blurred dividing line, and even tension, between the roles of the regulator, (as guardian of the interests of consumers and banking institutions), and activist governments (providing policy direction as the largest shareholder in public sector banks). This can lead to some undesirable consequences. This Policy Brief examines the recent shift in policy direction for the business correspondent model in India and the associated challenges and potential consequences from a consumer standpoint.
The new Business Correspondent Network Manager selection process using a reverse auction approach takes no notice of consumer needs and aspirations for a wider range of products, differentiated services, assured quality, and service continuity. Pricing is still fixed, and does not recognise consumer willingness to pay market driven prices for quality products and services. The prescriptive nature of the reverse tender documents blocks off all avenues for innovation, as well as remuneration according to real cost of delivery.  This Policy Brief investigates the merits, demerits and challenges of this approach and potential consequences from a consumer standpoint. It highlights detailed scenario analyses of different BCAs' current and prospective earnings in a range of situations - rural and urban for both individual and BCNM-managed agents. In all situations BCAs are likely to see (often significant) reductions in their already limited and precarious incomes - suggesting that agent churn (already in the range of 30-40%) is likely to further increase.</t>
  </si>
  <si>
    <t>Puneet Chopra, Manoj Sharma and Mukesh Sadana</t>
  </si>
  <si>
    <t>What Will It Take To Deliver ‘Direct Benefits / Cash Transfer’ Programmes Successfully?</t>
  </si>
  <si>
    <t>A much desirable, though hugely ambitious, policy initiative of transferring vast majority of the central and state government benefits, entitlements and subsidies, as cash, directly into the Aadhaar linked accounts of the eligible beneficiaries was announced by the Prime Minister of India on the 26th of November 2012 at the first meeting of the National Committee on Direct Transfers.
It is well recognised that the programme will encounter several challenges and a number of things will need to fall in place in order for it to be a success. As the political leaders and the government officials gradually appreciate the enormity of the efforts involved and the barriers to be overcome, the timelines and phasing out of the rollout are already being reconsidered.
This Policy Brief highlights the vital elements of policy changes and actions that would be necessary (perhaps inevitable) for efficient and meaningful rollout of this grand programme, even in a scaled down form.</t>
  </si>
  <si>
    <t xml:space="preserve">Puneet Chopra </t>
  </si>
  <si>
    <t>Behind the Big Numbers: Improving the Reach and Quality of Agent Networks in India</t>
  </si>
  <si>
    <t>MicroSave Policy Brief #9 describes the true reach and quality of India's BC networks, the design features of successful agent networks, and the policy and regulatory interventions that could help catalyse the roll-out of denser, higher-quality agent networks in poor communities across India. The Brief details the impressive growth in the number of agents but highlights that a very high proportion of them are dormant or simply unable to make transactions for want of liquidity or hardware. The Brief highlights the reasons for the high levels of dormancy amongst agents and the danger that it is irreparably damaging trust in the agent-based system. This clearly has significant importance for both the Aadhaar-enabled direct benefit transfer programme and the financial inclusion agendas of the Government of India. It further underlines the need for immediate remedial action by policy/regulatory actors, as well as commercial players, to make a concerted push to resolve the remaining barriers - before the complete break-down in the agent system, and the loss of the trust of India's masses, become a lasting impediment.</t>
  </si>
  <si>
    <t>Puneet Chopra, Manoj Sharma and Graham A.N. Wright</t>
  </si>
  <si>
    <t>Access to Credit Post Microfinance Crisis</t>
  </si>
  <si>
    <t>MicroSave conducted a study in August 2011 to collate clients’ experiences, opinions and needs, to inform policy makers and perhaps help devise solutions most suited to the requirements of the poor. To further enhance understanding of the effect of the microfinance crisis on poor clients two years after it started, MicroSave conducted another study in July 2012 in two states - Andhra Pradesh and West Bengal. While the MFIs in AP have struggled to make a turn around, MFIs in West Bengal, such as Bandhan, still grew during this period – albeit at a reduced rate. This Policy Brief draws a comparison between how access to credit for the MFI clients changed in these two states post AP crisis, and its impact on the MFI clients. It then offers policy and operational recommendations for MFIs, regulators and those that finance MFIs.</t>
  </si>
  <si>
    <t xml:space="preserve">Ghiyazuddin Mohammad, Swati Mehta </t>
  </si>
  <si>
    <t>Optimising Commissions and Payout Mechanism For G2P Payments Under Electronic and Direct Benefit Transfer</t>
  </si>
  <si>
    <t xml:space="preserve">Over US$ 45 billion is spend every year by the Government of India on cash-based welfare schemes such as MGNREGA, social security pensions, JSY and scholarships.  Over the years, efforts have been made to improve the delivery efficiency by disbursing many of these schemes electronically, instead of in-cash, employing enhanced methods for identification and authentication of beneficiaries. The infrastructure of India Post and banks (including Business Correspondents (BCs) and Customer Service Points (CSPs)), has been extensively leveraged for these Government to Person (G2P) payments. There is, however, great variability in the fees paid by the governments to banks for disbursing these funds. Some states pay between 1.0% to 2.0% of the value disbursed, while others do not pay anything. Moreover, there is no standard basis for determining an appropriate fee that should be paid; and no norms defining how the banks should share the fees with the BCNMs and the CSPs. 
If the Electronic and Direct Benefit Transfer (EBT and DBT) programmes have to be scaled up nationwide, viability of the service providers managing the last mile disbursement to beneficiaries is inevitable. This Policy Brief tries to address the two fundamental questions of (1) what should be an appropriate fee for disbursal of G2P payments? and (2) what can be the norm or mechanism for division of the payout between banks, BCNMs and CSPs?
</t>
  </si>
  <si>
    <t xml:space="preserve">How a 1% DBT Commission Could Undermine India’s Financial Inclusion Efforts </t>
  </si>
  <si>
    <t xml:space="preserve">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MicroSave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(MicroSave  estimates this to be a minimum of 3%) for the first few years of PMJDY should be considered which can be reduced as the programme scales.
</t>
  </si>
  <si>
    <t>Manoj Sharma, Graham A.N. Wright, Pawan Bakhshi</t>
  </si>
  <si>
    <t>Jansuraksha: India’s New Tryst with Mass Insurance</t>
  </si>
  <si>
    <t xml:space="preserve">In the month of May 2015, Government of India launched its flagship Jansuraksha insurance schemes which in its first 3.5 months, reached an impressive scale of 109million policies. While the government is celebrating the largest global success (in terms of outreach) of a contribution driven insurance programme, there is criticism around uniqueness and continuity policy for the schemes. In this Policy Brief, we analyse the performance trends of the three Jansuraksha insurance products (Pradhan Mantri Suraksha Bima Yojana, Pradhan Mantri Jeevan Jyoti Bima Yojana and Atal Pension Yojana). We trace the similarities and uniqueness of the schemes with their social insurance predecessors and comment on how the schemes are a departure from the hitherto subsidy driven social insurance / social security schemes. In the second section, we have analysed the current and potential challenges for Jansuraksha schemes regards to targeting of clients, managing claims and ensuring continuity. The Policy Brief concludes with key policy level suggestions that can ensure the policies are delivered to the intended target clientele, banks and insurers are adequately incentivised for their effort in effective delivery and that the Jansuraksha schemes are continued over a long term horizon. </t>
  </si>
  <si>
    <t>Feeding India’s Poor: Plugging Leakages, Without Doing Any Harm</t>
  </si>
  <si>
    <t>India’s Public Distribution System (PDS) has long come under fire for its high cost of delivery and susceptibility to corruption and leakages. The attempts to reform in the last decades however, offer hope that leakages can be significantly reduced if dedicated action is taken. This policy brief discusses two distinct and more recent approaches, namely, Direct Benefit Transfers and e-PDS (i.e. Automation in PDS), as undertaken by different states to address leakages. The findings are primarily discussed from the perspective of delivery to all eligible citizens and highlight existing issues with both approaches. These have implications depending on the specific state context and on this basis, recommendations are made to policymakers and implementing agencies.</t>
  </si>
  <si>
    <t>Isvary Sivalingam, Lokesh Singh </t>
  </si>
  <si>
    <t>Re-Imagining the Last Mile – Agent Networks</t>
  </si>
  <si>
    <t xml:space="preserve">The provision of banking services is very vital for the long-term sustainable development of any country.  In India, it has been a constant endeavor of the regulators and the policymakers to achieve financial inclusion with the objective extending financial services to the large hitherto un-served population of the country to unlock its growth potential. Our policy makers have been more keen on achieving inclusive growth by making financial services available to the masses (mainly the last mile).
RBI made a policy announcement on Financial Inclusion by Extension of Banking Services in January, 2006, allowing banking services through agents, known as Business Facilitators and Business Correspondents (BC). This was expected to accelerate the journey towards financial inclusion through digital channels to hitherto excluded segments. In September 2013, Reserve Bank of India (RBI)also set up the Committee on Comprehensive Financial Services for Small Businesses and Low Income Households, chaired by Dr. Nachiket Mor, with a task of framing a clear and detailed vision for financial inclusion and financial deepening in India. Key recommendations of this included measures for improving the viability of the BC model.
Towards achieving this august objective of financial inclusion, there have been sustained efforts by the Government of India and RBI over the past few years. Some of the initiatives undertaken by the Government and RBI are: Expansion of bank branch and ATM network in the country, increased focus on opening bank branches in rural areas, expansion of BC network, Direct Benefit Transfer (DBT) to beneficiary accounts, providing RuPay card, Pradhan Mantri Jan-Dhan Yojana (PMJDY) which includes aspects of credit and insurance and more recently the differentiated banking licenses to payment banks and small finance banks.
However, despite being operational for almost a decade, India’s BC model has been relatively unsuccessful in achieving the goal of effective financial inclusion.
This Policy Note explores some ideas and thoughts which can help the policy makers and regulators to achieve their vision of complete financial inclusion.  This Note presents a few compelling out-of-the-box ideas in terms of having ubiquitous agent points, employing white label business correspondents, accepting eKYC documents, harmonising KYC documents, bringing in better liquidity management processes and coming up with effective agent training methods etc.
 </t>
  </si>
  <si>
    <t>Denny George, Sunil Bhat, Anil Kumar Gupta </t>
  </si>
  <si>
    <t>Unleashing International Remittances - Technology Driven Solutions for Indonesia</t>
  </si>
  <si>
    <t>There are 3.6 million Indonesians working across the world, a majority of them from Malaysia, Taiwan, Saudi Arabia, Singapore and Hong Kong. In 2015, international migrant workers remitted USD 10.5 billion to their homes in Indonesia i.e., close to 1% of the GDP. This hard earned money greatly contributes towards the welfare of dependent family members and to the overall economic development of the communities.
Despite the large amount of remittances, barriers persist at both the sending and receiving ends. From a customer’s perspective, cost remains the biggest constraint for remitting money across international boundaries. Analysis done by MicroSave suggests that the average cost of sending money to Indonesia is 4.72%. Apart from cost, time taken to transfer money and accessibility of cash-in/cash-out points are the other key issues that customers face. It takes between 15 minutes to seven days to remit funds. Furthermore, last mile accessibility (cash out agents) remains a key issue at the receiving end in Indonesia; low presence of bank branches and lower formal account ownership (only 36% Indonesians have a formal account) accentuate the problem.
Keeping the issues/barriers in mind, this policy brief analyses four models that are tailored to cater to the Indonesian market and to the needs of the migrant communities both at the sending and the receiving end. These models have the potential to stimulate economic development of migrant communities, which is one of the key objectives of the Government of Indonesia. The brief also provides key recommendations for regulators and market players to enable and operationalise the remittance business models. If implemented well, these models can lead to annual savings of USD 230 million for Indonesian migrant workers. Clearly, a win-win proposition that requires unified effort from all stakeholders.</t>
  </si>
  <si>
    <t xml:space="preserve">Ghiyazuddin Mohammad and Disha Mohinani
</t>
  </si>
  <si>
    <t>Designing Beneficiary-Centric 'Direct Benefit Transfer' Programmes: Lessons from India - Part I</t>
  </si>
  <si>
    <t>The Government on January 1, 2013, initiated DBT Phase-I in 43 districts for 24 Central Sector (CS) and Centrally Sponsored Schemes (CSS) such as NSAP (comprising old age, widow, disability, and family benefit pensions), theMahatma Gandhi National Rural Employment Guarantee Scheme (MGNREGS), and Direct Benefit Transfer for LPG (DBTL). Over the last two years, DBT in India has progressed and enabled the government to reduce inefficiency and, increasingly, migrate to more effective delivery systems. The DBT umbrella in India has been much expanded and now comprises an increasing number of programmes—implemented across a wide variety of Ministries/Departments, thereby increasing in terms of the number of beneficiaries, the volume of transactions, etc.
The confluence of emerging trends in technology as well as novel experiments– made (and will make) the implementation of DBT feasible – even in a large country like India. We anticipate that over the next few years G2P transactions will cover all government to citizen services, and not just cash and in-kind transfers. On the basis of lessons learned to date from the implementation of DBT programmes in India, this Note as a first part of the two-step series explains the pre-requisites and the steps, which if followed, can help in implementation of successful government DBT programmes.</t>
  </si>
  <si>
    <t>Arshi Aadil, Lokesh Singh, Ritesh Rautela, Rridhee Malhotra, Vijay Ravi </t>
  </si>
  <si>
    <t>Designing Beneficiary-Centric ‘Direct Benefit Transfer’ Programmes: Lessons from India – Part II</t>
  </si>
  <si>
    <t xml:space="preserve">In the previous Policy Note of this series, we discussed India’s direct benefit transfer (DBT) journey with initiatives such as Aadhaar, Socio Economic Caste Census (SECC), and payment ecosystem, which shaped the pre-requisites for a digital platform and the resultant cost savings accrued from these initiatives.
In this Policy Note we detail out the “Seven Steps of DBT Programme Design” for a robust and beneficiary centric direct benefit transfer programme.
Seven steps of DBT programme design are:
1.       Decision of benefit transfer mode (Cash or Inkind),
2.       Beneficiary identification,
3.       Beneficiary enrolment, 
4.       Delivery channel decision,
5.       Programme communication,
6.       Pilot roll out, testing and scale-up,
7.       Grievance redressal mechanism
These steps provide a road-map for all governments that are preparing to digitise payments. These steps provide a road-map for all governments that are preparing to digitise payments. It is extremely important that more thought and planning goes into programme design to ensure smooth implementation and reduce teething problems. Given the huge number of welfare programs and beneficiaries, India still has a long way to go.
</t>
  </si>
  <si>
    <t xml:space="preserve">Arshi Aadil, Lokesh Singh, Ritesh Rautela, Rridhee Malhotra, Vijay Ravi </t>
  </si>
  <si>
    <t>Pradhan Mantri MUDRA Yojana: Behind the Numbers</t>
  </si>
  <si>
    <t xml:space="preserve">Pradhan Mantri MUDRA Yojana (PMMY) is a bold step by the Indian government to “fund the unfunded”, to develop the micro-enterprise sector. The scheme is based on the premise that providing institutional finance to micro/small business units will turn these entities into instruments of growth, employment generation, and development. The objective of the scheme is to develop and refinance all banks and micro-finance institutions (NBFC-MFIs) in the business of lending to micro/small business entities engaged in manufacturing, trading, and service activities.
MicroSave conducted an independent point-in-time assessment of the PMMY during the month of July 2016. This Policy Brief highlights the effectiveness, impacts and challenges of the PMMY, and assesses the capacity of MUDRA to deliver its mandate to finance those unable to get loans under the conventional system. </t>
  </si>
  <si>
    <t xml:space="preserve"> Anurodh Giri, Lokesh Singh </t>
  </si>
  <si>
    <t>Securing the Masses: An Assessment of Jan Suraksha Schemes - See more at: http://microsave.net/resource/securing_the_masses_an_assessment_of_jan_suraksha_schemes#sthash.pOsg3Yy8.dpuf</t>
  </si>
  <si>
    <t>Jan Suraksha is India’s tryst to insure its masses. Launched in May 2015, Jan Suraksha together with Pradhan Mantri Jan Dhan Yojana (PMJDY) forms the largest financial inclusion programme in the world. Given the numbers and outreach (131.91 million covered) there is little doubt that Jan Suraksha schemes represent a paradigm shift in the social insurance landscape of India. MicroSave’s national level assessment study2 of the two Jan Suraksha schemes Pradhan Mantri Suraksha Bima Yojana (PMSBY) and Pradhan Mantri Jeevan Jyoti Bima Yojana (PMJJBY) is the first of its kind. It makes recommendations to strengthen the delivery of the vision behind this innovative initiative. - See more at: http://microsave.net/resource/securing_the_masses_an_assessment_of_jan_suraksha_schemes#sthash.pOsg3Yy8.dpuf</t>
  </si>
  <si>
    <t>Aishwary Singh, Manoj Kumar Pandey</t>
  </si>
  <si>
    <t>Pradhan Mantri Ujjwala Yojana: A demand-side diagnostic
study of LPG refills</t>
  </si>
  <si>
    <t>The Indian government launched the Pradhan Mantri Ujjwala Yojana (PMUY or Ujjwala Scheme) in May 2016. This initiative aims to provide clean cooking fuel to households that have traditionally relied on either firewood, coal, or dung cakes or a combination of the three as a primary source of cooking. Since its inception, the Ujjwala scheme has already provided low-cost LPG connections to more than 50 million beneficiaries.
However, a little over a year after the scheme’s launch, media reports highlighted the challenge of low refill rates by PMUY beneficiaries. MicroSave conducted an independent assessment of PMUY beneficiaries in M.P., Chhattisgarh, and U.P. from November 2017 to January 2018, to understand the reasons behind the low uptake of PMUY refills. The objective of the study was to examine the efficiency, efficacy, and operational aspects of the scheme and understand the triggers and barriers that drive the behaviour around usage and refills of LPG by the PMUY beneficiaries. The study tries to answer the following key research questions: 
How effective has the PMUY scheme been in reaching the intended target segment?
How different is the profile (demographic or usage) of PMUY beneficiaries from “typical”
LPG users?
Have PMUY beneficiaries who use LPG stoves stopped using traditional fuels such as
Firewood or biomass completely?
What are the triggers and barriers that impede the high uptake of PMUY refills?
What are the ways to improve the uptake of PMUY refills?</t>
  </si>
  <si>
    <t>Anurodh Giri, Arshi Aadil</t>
  </si>
  <si>
    <t xml:space="preserve">
Aligning regulations to enhance digital financial inclusion in Indonesia</t>
  </si>
  <si>
    <t>In Indonesia, the regulatory supervision of banking and financial services is under two regulatory bodies, Bank Indonesia (BI) and the more recently established, Financial Service Authority (Otoritas Jasa Keuangan or OJK). This study looks at synergies in regulations for e-money (LKD) and branchless banking (Laku Pandai) to unleash the full potential of digital financial services in Indonesia.</t>
  </si>
  <si>
    <t>Agnes Salyanty, Raunak Kapoor and Frenky Simanjuntak</t>
  </si>
  <si>
    <t>UNCDF SHIFT commissioned MSC to conduct a study on the status of digitization in the microfinance sector in Bangladesh. Along with the interventions that MFIs will undertake, the sector also needs policy-level changes that enable the digitization of microfinance institutions. This policy brief presents the challenges that the microfinance sector in Bangladesh faces and interventions that would create an enabling environment for digital transformation.</t>
  </si>
  <si>
    <t>KYC practices in Indonesia and the opportunity for implementing e-KYC to accelerate financial inclusion</t>
  </si>
  <si>
    <t>The policy brief proposes recommendations to accelerate the implementation of e-KYC in Indonesia based on our previous report.</t>
  </si>
  <si>
    <t>Agnes Salyanty, Arshi Aadil, Rahmatika Febrianti, Raunak Kapoor and Sneha Sampath</t>
  </si>
  <si>
    <t>Gauging the readiness of Indian states to adopt DBT in electricity</t>
  </si>
  <si>
    <t>Inefficient food grain procurement policies, politically driven high cross-subsidy burden, and unregulated power supply for agriculture are harrowing implications of the food-water-energy nexus in India. This policy brief assesses the readiness of Indian states and deep dives into several state-level policies and last-mile infrastructural considerations to adopt DBTE.</t>
  </si>
  <si>
    <t>Neeraja Sundar and Anusha Jain</t>
  </si>
  <si>
    <t>Women’s agent network—the missing link in India’s financial inclusion story: A supply-side perspective</t>
  </si>
  <si>
    <t>About 10% of 1.26 million BCs in India are women. This policy note discusses a supply-side perspective on challenges and opportunities to expand the women agent network in India.</t>
  </si>
  <si>
    <t>Akhand Tiwari, Gayatri Pandey and Sonal Jaitly</t>
  </si>
  <si>
    <t>G2P Next in India: Choice, resilience and inclusivity</t>
  </si>
  <si>
    <t>Our policy brief draws on global trends to understand how G2P programs can evolve to address India’s challenges. We look at how expanding beneficiary choice and inclusion while building resilience in social protection programs can increase the impact of G2P programs.</t>
  </si>
  <si>
    <t>Arshi Aadil and Damini Mohan</t>
  </si>
  <si>
    <t>IFN .No</t>
  </si>
  <si>
    <t>Author(s)</t>
  </si>
  <si>
    <t>The MSC-India Market-led Financial Services Programme</t>
  </si>
  <si>
    <t>This note introduces the MSC-India programme. It provides an overview of governance, programme focus and about administration and budget of the MSC’s intervention in India.</t>
  </si>
  <si>
    <t>Graham A.N. Wright, Madhurantika Moulick and Manoj K. Sharma</t>
  </si>
  <si>
    <t>Microfinance – Meeting The Challenges to Realise the Potential</t>
  </si>
  <si>
    <t>India has a vast banking network in the world. This note discusses about recent trends in the microfinance sector in India, which places a focus on efficiency, sustainability and need based product diversification. It provides evidence of existing gaps in Indian financial sector in meeting the financial needs of poor people through various studies. This note also gives learning from Indian experience in order to create an inclusive, competitive and vibrant financial system that offers high quality, client-responsive products and services to all sectors of society on a commercial basis.</t>
  </si>
  <si>
    <t>Y.S.P. Thorat and Graham A.N. Wright</t>
  </si>
  <si>
    <t>The Credit-Deposit Ratio – Time for a Re-Think?</t>
  </si>
  <si>
    <t>The Reserve Bank of India (RBI) issued an advisory note to Pubic Sector Banks (PSBs) for maintaining a Credit to Deposit ratio (CDR) of 60% in rural and semi urban branches continuously to reduce inter-regional imbalances in credit delivery. This note provides a critique of CDR as a yardstick of measuring bank commitments for serving the poor, instead it suggests to develop an alternative measure that calculates credit as per utilisation, which gives a far better picture of credit usage. It also proposes to build enabling environment for utilising the vast banking network in India, which provide unique opportunity to achieve the MDGs.</t>
  </si>
  <si>
    <t>This focus note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</si>
  <si>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Microfinance Is Not An Easy Business!</t>
  </si>
  <si>
    <t>This focus note journeys through the emergence, history and present status of microfinance in India. It discusses the various stages of evolution while highlighting key challenges of each stage. It pinpoints the issues related to transaction costs of delivering microfinance services in Andhra Pradesh and their impacts. It gives lessons relating to resource constraints, transparency, efficiency in operations, and internal and external dynamics to the investors, promoters and to the practitioners in microfinance as well. The note makes a strong case of immense potential the MFIs have in terms of meeting the financial needs of the poor and also maintaining high organisational standards.</t>
  </si>
  <si>
    <t>Moumita Sen Sarma</t>
  </si>
  <si>
    <t>Savings Services for the Poor – An Old Need and A New Opportunity for MFIs in India </t>
  </si>
  <si>
    <t>This note discusses about savings as an important and effective strategy for poor households to avoid potential loss of economic status or independence as a result of a crisis. It also provides a corollary to the theorem “poor cannot save” through various demonstrations in the country; the most successful among these is the SHG Bank linkage. It highlights the legal constraints of the present MFIs in accessing savings services from the clients, and efforts by the regulators in India in this direction such as introduction of Banking Correspondents. The note concludes by highlighting advantages which all – banking institutions, microfinance clients and MFIs would gain due to recommended collaboration between Banking Correspondents and MFIs.</t>
  </si>
  <si>
    <t>Sanjeev Kapoor</t>
  </si>
  <si>
    <t>Are Loan Utilisation Checks Really Necessary? </t>
  </si>
  <si>
    <t>This note focuses on diverse financial services driven by the diverse needs of people. Typically MFIs provide working capital, which in many cases, are not used as per the stated purposes by the clients. Subsequently, this note questions the necessity of utilisation checks in microfinance service delivery. However, the note also maintains that loan utilisation checks are extremely important for larger individual, enterprise development loans due to its large loan size and sanctioned on the basis of the credit officers’ assessment of the cash flow of that particular business.</t>
  </si>
  <si>
    <t>What Does Competition Mean For Indian MFIs? </t>
  </si>
  <si>
    <t>This note talks about competition in the Indian microfinance market. Historically, the MFIs in India enjoyed the low competition period which allowed them to focus on the methodology and management systems necessary to reach scale and sustainability. The focus note draws lessons from Bangladesh, Bolivia and Uganda for the future of microfinance in India. It reviews the issues related to over indebtedness, demanding/discerning clients, niche market and price based differentiation and the implications on each of the factors on Indian MFIs.</t>
  </si>
  <si>
    <t>Reaching Remote Areas – A Case For North East India </t>
  </si>
  <si>
    <t>Unfolding the limitations faced by the poor due to lack of financial access, this note draws attention to the indicators for financial inclusion in the North Eastern states of India. It underlines the geographical diversity in the North East, highlighting the fact micro and small enterprises thrive in the region quite well and that they are mostly dependent on informal sources. It also gives a dismal picture of growth of microfinance in the North Eastern area. It suggests that a start up &amp; capacity building fund, technical service providers, building institutional mechanisms for effective interventions, would lead to a better development of the North East Indian microfinance sector.</t>
  </si>
  <si>
    <t>Abhijit Sharma</t>
  </si>
  <si>
    <t>Microfinance – Challenges and Response </t>
  </si>
  <si>
    <t>This note briefly discusses four major concerns/opinions voiced by different stakeholders, namely the promoters, the beneficiaries and the general public. First is the justification for a new breed of financial institutions in order to meet the varied financial needs of the poor. Secondly, the cost of providing financial services by MFIs which are largely dependent on nature of services they provide (doorstep) and the cost of capital for them. Third concerns are on the nature and types of services they could provide that includes “plus” such as insurance and remittances which adds to their administration cost. The final one is on getting trained human resources, who have understanding of both banking as well as social development.</t>
  </si>
  <si>
    <t>Professor V.S. Vyas</t>
  </si>
  <si>
    <t>Capacity Building – Needs and Challenges in India </t>
  </si>
  <si>
    <t>This IFN discusses some of the current trends and challenges faced by Indian microfinance institutions. The exponential growth coupled with efficient operating costs has attracted attention of venture capital funds and nationalised institutions to invest in Indian MFIs. However, this is also leading to a number of challenges, like limited access to finance, weak governance and lack of second line of leadership, inadequate integration of IT and E-banking solutions, competition and lack of social protection.
The IFN focuses on the single biggest challenge – capacity building, imperative to address the above mentioned challenges. It stresses on the need to invest in human capital and systems through capacity development encompassing both training and technical assistance. There is need for involving established service providers rather than relying on  ad hoc in-house training competencies. Customised solutions to nascent/growing and expanding/mature MFIs are the need of the hour. Rural academic institutions need to focus on theory and real life case studies integration.
Discussing the demand side, the IFN highlights on less attention paid to training for senior management who are most often not considered for training. It is time that capacity building starts getting treated as an investment rather than expense. The IFN concludes by emphasising the need to focus on good governance, client focus and networking with other development institutions.</t>
  </si>
  <si>
    <t>Brij Mohan</t>
  </si>
  <si>
    <t>Are There Lessons For India From Bangladesh? </t>
  </si>
  <si>
    <t>This focus note provides lessons for the joint liability group based Indian microfinance sector in the realm of product offering from three different MFIs of Bangladesh—ASA, BRAC and Grameen Bank. While ASA’s single product experience provides focussing on efficiency to achieve profitability, BRAC’s experience follows a comprehensive development approach. On the other extreme, the Grameen Bank in Bangladesh provides integrated financial services to its clients. In conclusion, the note suggests Indian MFIs to focus on service delivery as the market matures and competition increases.</t>
  </si>
  <si>
    <t>Savings Behaviour of Poor People in the North East of India </t>
  </si>
  <si>
    <t>This focus note explains the importance of savings services for the clients in the north east region of India and brings forth the finding that poor do save, and loose their savings in the absence of any formal source. It mulls over on savings mechanisms adopted by the poor some of which are—formal—not as per people’s needs, semi formal such as through SHGs and MFIs and then informal mechanisms such as savings at home, with NBFCs, ROSCAs, and ASCAs. It suggests four products based on various attributes—security, accessibility, returns and preferences of low income people—general savings, short term recurring, long term recurring and monthly/annual income fixed deposit accounts.</t>
  </si>
  <si>
    <t xml:space="preserve">Madhurantika Moulick </t>
  </si>
  <si>
    <t>Challenges of Introducing Micro and Small Enterprise Lending in India</t>
  </si>
  <si>
    <t>Individual Lending (IL) in the context of Indian microfinance is still at a nascent stage thereby providing scope for expansion. This IFN discusses some of the key challenges faced by MFIs implementing IL model. These challenges pertain to coping with cash-flow based lending servicing diverse businesses and problem in recognising assets as collateral due multiple ownerships in India. Operation and human resource issues also pose a significant amount of challenge while implementing IL model microfinance. Financial management in terms of integrating IL to existing group based models, demand substantial cash and many MFIs do not plan their liquidity to respond to this increased demand. The challenge of establishing effective MIS to cater to the varying requirements of clients is another aspect discussed in the IFN.</t>
  </si>
  <si>
    <t>Anup Singh and K Somanadha Babu</t>
  </si>
  <si>
    <t>Delinquency in Self Help Groups</t>
  </si>
  <si>
    <t>This IFN focuses on identifying delinquency in SHGs, delinquency management and current delinquency management prevention strategies currently being undertaken by banks, SHPIs and MFIs. The note provides practical recommendations on the need to track individual repayment behaviour along with group repayments. There is also need for periodic SHG performance assessment and portfolio quality monitoring. In addition the note also describes group member’s psychology of paying less attention to internal loan repayment as compared to loans taken from external borrowers (financial institutions – banks, SHPIs, MFIs). Peer pressure and other informal means of ensuring repayments by group members also provide an overview to delinquency mitigation strategies at group level. As far as the banks are concerned, the provision of subsequent bank loans acts as a pressure for group members to make timely repayments. There is a need to better repayment discipline towards internal loans, unless addressed could later affect the repayment of SHG’s external borrowings</t>
  </si>
  <si>
    <t>B Anjaneyulu and LB Prakash</t>
  </si>
  <si>
    <t>Lessons Learned from MSC’s Action Research Programme 2007-2009: Delivering Training and Technical Assistance</t>
  </si>
  <si>
    <t>This India Focus Note builds on MSC's Action Research Programme financed by the Bill and Melinda Gates Foundation to draw lessons in delivering training and technical support to Indian Microfinance Institutions. In addition, it provides an overview of the supply of trainings to these MFIS and highlights the needs for capacity building of the middle and upper management in Indian MFIs, and the MSC tools that are used to fill this gap.</t>
  </si>
  <si>
    <t>Lessons Learned from MSC’s Action Research Programme 2007-2009: Market Conditions for Microfinance in India</t>
  </si>
  <si>
    <t>This note discusses the lessons learned from MSC’s two years of working in the Indian microfinance market. It highlights some of the broad issues and how these have been addressed by MSC and its partners, as well as where additional documents are available. It essentially highlights the growing competition in the Indian microfinance market, the issue of savings and the "No Frills Accounts" opened by banks, and electronic and Mobile banking techniques. in addition, the IFN addresses the credit crunch and the challenges of reaching under-served areas, along with social performance management, and the issues related to training and technical assistance</t>
  </si>
  <si>
    <t>MFIs as Business Correspondents – To Be or Not to Be?</t>
  </si>
  <si>
    <t>The Reserve Bank of India (RBI) has encouraged the use of Business Correspondents (BCs) as a means for promoting financial inclusion in India. This IFN examines the viability of the BC model for MFIs, based on field experiences in India.
This IFN defines the Business Correspondent Model and identifies the key stakeholders involved in the Indian case. It highlights the key growth impediments both at the policy and the operational levels, and examines the viability of the Business correspondent model in India.</t>
  </si>
  <si>
    <t>Anup Singh and Krishna Thacker</t>
  </si>
  <si>
    <t>India Focus Note 19 addresses the issue of the lack of audits of SHG balance sheets. It highlights the fact that Self-Help Group members are unable to use SHGs as a reliable source of savings because they cannot be sure that all their deposits are accounted for. Furthermore, it points out that without proper control systems, SHG savings are exposed to abuse. The authors argue that "Unless they balance annually, SHGs should break every 2-3 years by providing an unconditional cash-out opportunity (...) to all members." This note also provides an array of management tools to SHGs and advice on what banks should do before lending to them</t>
  </si>
  <si>
    <t>Brett Hudson Matthews and Trivikrama Devi</t>
  </si>
  <si>
    <t>Institutional Culture and Transformation: From NGOs to Market-led MFIs</t>
  </si>
  <si>
    <t>The transformation of microfinance NGOs into a more regulated legal form is seen as one of the most effective strategies for achieving scale and sustainability. However, transformation requires a significant change in institutional culture, affecting stakeholders at all levels – from clients and field staff to managers and board members. This note focuses on the experiences of Indian NGO-MFIs, and looks at what to expect and how to manage the institutional culture shift that accompanies transformation.</t>
  </si>
  <si>
    <t>Matt Leonard</t>
  </si>
  <si>
    <t>Village Financial Systems in Northeast India</t>
  </si>
  <si>
    <t>Villagers in Lower Assam are pioneers on the frontiers of informal finance, according to the results of recent field work conducted by the Indian Institute of Bank Management. This note provides an overview of the village financial systems in Northeast India, highlighting the flexibility and the multiple needs met by these Accumulating Savings and Credit Associations (ASCA).</t>
  </si>
  <si>
    <t>Abhijit Sharma and Brett Hudson Matthews</t>
  </si>
  <si>
    <t>Provisioning for Loan Impairment in MFIs</t>
  </si>
  <si>
    <t>Maintaining adequate reserves to cushion against future loan losses has again been highlighted in the wake of recent financial crisis. This India Focus Note delves into the importance of this for the microfinance sector, highlights current challenges, and possible ways forward in provisioning for loan losses for Indian MFIs.</t>
  </si>
  <si>
    <t>Raj Kumar and Anil Paul</t>
  </si>
  <si>
    <t>The Global Financial Crisis and Indian Microfinance</t>
  </si>
  <si>
    <t>This note summaries the impact of current global financial crisis on Indian microfinance sector and analyses the response of various stakeholders. Note also suggests various risk mitigation strategies specifically for small and medium size MFIs to reduce their vulnerability to such economic shocks in future.</t>
  </si>
  <si>
    <t>Amit Garg and Diana Lewin</t>
  </si>
  <si>
    <t>Making Business Correspondence Work in India</t>
  </si>
  <si>
    <t>This note summarises the findings of a 3-month project by MSC India to clarify prospects for a sound business model for Banking Correspondent operators under the current regulations. The study analyses three diverse cases that involve differing institutional arrangements with business correspondents and strategies for sustainability; concluding that achieving profitable operations will remain challenging under the current regulatory environment.</t>
  </si>
  <si>
    <t>Carolina Laureti &amp; Brett Hudson Matthews</t>
  </si>
  <si>
    <t>Dinosaurs and Rabbits – Indian Microfinance Market Evolution</t>
  </si>
  <si>
    <t>The microfinance world is changing - very fast. Because different clients have different needs and no one product or microfinance player is going to meet all needs. If microfinance is to deliver on its promise it must evolve and adapt in a way which meets clients’ needs more effectively, as clients change, and as the world changes around them. This note assesses what is needed for MFIs to keep up with the pace of change.</t>
  </si>
  <si>
    <t>Christopher Murdoch, Manoj K. Sharma and Graham A.N. Wright</t>
  </si>
  <si>
    <t>Market Strategy Development and 3rd Generation Microfinance in India</t>
  </si>
  <si>
    <t>The “product-centric” approach of the first and the second generation microfinance (SHG-Bank linkage and the MFI led JLG model respectively) has proved rather inadequate to face up the challenges posed by the fierce competition resulting from a glut in microfinance service providers in certain regions. Response to these challenges calls for emergence of the third generation (3G) of MFIs that make a “tectonic shift” to the “client-centric” approach. The 3G-MFIs will put the client back at the centre of their business and will be early adopters of technology to unlock the benefits of cost reduction and efficiency.</t>
  </si>
  <si>
    <t>Migrant Remittances – An Untapped Market</t>
  </si>
  <si>
    <t>There is huge business potential in domestic remittances from migrant labour in cities across India. This note analyses the demand side, analysing the four basic types of migrants and three types of recipients, their livelihoods and their remittance behaviour. It then examines what remitters and recipients look for in a remittance product.</t>
  </si>
  <si>
    <t>Nitin Garg, Krishna Thacker, Venkata N.A., Sachin Bansal and Graham A.N. Wright</t>
  </si>
  <si>
    <t>Exploring Domestic Remittances as a New Line of Business for Indian MFIs</t>
  </si>
  <si>
    <t>With the growing interest in remittances as an important product for the poor, this note assesses the options for microfinance institutions (MFIs). It looks at the demand for remittances, the structure of a potential remittance product, why and how MFIs might provide remittance services and the risks involved in doing so.</t>
  </si>
  <si>
    <t>Soumya Harsh Pandey and Vartika Shukla</t>
  </si>
  <si>
    <t>Potential for E-/M-Banking Enabled Migrant Remittances</t>
  </si>
  <si>
    <t>This note examines harnessing technology to optimise the delivery of remittance services – particularly for banks. It assesses the challenges for banks with the growing use of their core banking systems as a vehicle for remittances, and how they might transform these challenges into opportunities through using Banking Correspondents and e-/m-banking. It analyses whether remittance recipients in rural areas have access to, and the ability to use, mobile phones for this purpose.</t>
  </si>
  <si>
    <t>Alternative Financing for Indian MFIs</t>
  </si>
  <si>
    <t>Unlike traditional methods of funding (debt and equity), MFIs can use alternative financing measures that are not reflected on their balance sheets, and are thus referred to as “Off-Balance Sheet Financing” (OBSF). Portfolio buy-out, the ‘partnership model’ and securitisation are some examples of OBSF. Though not evident in the financial statements, these unaccounted assets and liabilities have real cash-flow consequences. This Focus Note analyses different forms of alternative financing, their advantages, disadvantages and feasibility issues with regard to implementation for Indian MFIs.</t>
  </si>
  <si>
    <t xml:space="preserve">Anup Singh and Rajarshi Dutta Barua </t>
  </si>
  <si>
    <t>Nascent Indian MFIs and their Fund Raising Challenges</t>
  </si>
  <si>
    <t>This Focus Note attempts to provide insights into the different sources of capital available to nascent MFIs in India and how an MFI might improve its ability to attract such capital. Much of the data for this note is collated from MSC partners under the RBSFI/Cordaid Technical Assistance programme for “Nascent MFIs”.</t>
  </si>
  <si>
    <t>Mukul K. Singh, Neeraj Lal and Sunil Bhat</t>
  </si>
  <si>
    <t>Making Business Correspondence Work - Crossing the Second 'Break-Even'</t>
  </si>
  <si>
    <t>Several attempts are being made to make Business Correspondent model work for Indian Markets. This note summarises some of the major challenges that the model faces and how these challenges can be overcome by adopting client centric approach. It also examines the need for appropriate governance in making the model successful.</t>
  </si>
  <si>
    <t>Brett Hudson Matthews</t>
  </si>
  <si>
    <t>Why do Microfinance Clients Take Multiple Loans?</t>
  </si>
  <si>
    <t>This Focus Note (a) presents the rationale and impact for multiple borrowings from a client perspective; and (b) discusses how the MFI and its leaders perceive the issue and its implications. It is difficult to attribute multiple borrowings just to unmet demand for credit from borrowers, or to dumping of loans by the MFIs on clients well versed with the MFI methodology. However, MFIs can reduce the incidence of multiple borrowing. The appropriateness of disbursement timing can be improved through studying microenterprise cash flows by type, and changing operational policies to reduce mismatches between client cash flows and the timing of loan cycles.</t>
  </si>
  <si>
    <t>Venkata N.A. &amp; Veena Yamini A.</t>
  </si>
  <si>
    <t>Risks and Challenges in Micro and Small Enterprises Lending</t>
  </si>
  <si>
    <t>Many Indian microfinance institutions (MFIs) introduced the individual lending (IL) methodology as a natural progression from the group lending methodology. The lure of "big ticket" loans and higher profitability is attracting growth oriented MFIs to aggressively push for IL without considering the inherent risks. IL has its own idiosyncratic needs like cash flow based lending; analysing business needs and risks; bringing flexibility in product features; building staff capacities and processes that must be followed for successful implementation. This IFN examines these issues and makes recommendations for MFIs considering individual lending.</t>
  </si>
  <si>
    <t>Sandeep Panikkal, Venkata N.A. and T.V.S. Ravi Kumar</t>
  </si>
  <si>
    <t>Social Performance Management in India: Seeking a Market-led Approach</t>
  </si>
  <si>
    <t>Social Performance Management (SPM) - putting mission into practice - is increasingly relevant to the Indian microfinance sector, which may be on the brink of a 'perfect storm': a push for high growth and expansion coupled with growing over-indebtedness of clients, increasing competition, aggressive collection practices and the entry of private equity and investors looking for returns. With so much at stake, Indian MFIs need to find a greater balance between their social and financial bottom lines. Market-led SPM can help to ensure an MFI meets its mission and manages these growing risks while improving overall performance. In sum, a market-led approach to SPM is one part "truth in advertising", one part "risk management" and one part "common business sense".</t>
  </si>
  <si>
    <t>Consolidation of MFIs - Need and Challenges</t>
  </si>
  <si>
    <t>This note focuses on consolidation of microfinance firms in India. Many would argue that the Indian microfinance sector has too many small players, and that it will move for mergers and acquisitions sooner or later. Private equity firms have been very active in Indian microfinance - indeed, Indian MFIs have comprised nearly 40% of all private equity transactions in the country during the past two years (JP Morgan-CGAP Microfinance Survey 2010). The note outlines some of the challenges which the MFIs will have to undergo in case of consolidation, and suggests that valuation and institutional cultural differences will be the major challenges.</t>
  </si>
  <si>
    <t>Listening to Clients of M-Banking in India</t>
  </si>
  <si>
    <t>This note examines the perceptions and demands of clients - the end-users of m-banking solutions. It concludes that m-banking services currently offered to the low income market in India do offer value to clients in terms of easy account opening procedures, easy deposit and withdrawal facilities, ability to deposit any amount any time etc. However, there remains significant scope for improving these services to encourage mass uptake and increased usage of the accounts offered. Diversifying the range of services offered would provide an improved value proposition for both customers, who could use m-banking for a wider range of uses.</t>
  </si>
  <si>
    <t>Nitin Garg and Swati Mehta</t>
  </si>
  <si>
    <t>Listening to Agents of M-Banking in India</t>
  </si>
  <si>
    <t>This note examines the perceptions and demands of agents - the front-line of m-banking solutions. It concludes that although present mobile banking solutions as currently provided in India do offer value to agents in terms of increased footfall, some increased revenues, opportunity to cross-sell etc., they still have a long way to go in terms of value offered to make it really attractive business proposition for agents to encourage mass uptake. That would require: 1. scale to bring more customers on to the m-banking platform; and 2. that those customers are transacting regularly. Driving regular transactions would require a strong and wider customer value proposition like remittances, savings products, payment products etc. in addition to the current basic savings account offering deposit and withdrawal facilities.</t>
  </si>
  <si>
    <t>Nitin Garg &amp; Swati Mehta</t>
  </si>
  <si>
    <t>Diagnosing Financial Stress in Group Methodology</t>
  </si>
  <si>
    <t>The recent past has seen instances in the south of India where groups refuse en masse to repay, which has, unsurprisingly, challenged MFI operations. The reasons for this are many, including the competitive environment, multiple borrowing, the perceived threat from MFIs to the SHG movement and the increasing attention being focused on the sector. This focus note presents the learning from a study conducted by MSC in collaboration with Grameen Koota to look at the group lending methodology and assess the drivers of financial stress in the kendras, and if/how this can be diagnosed.</t>
  </si>
  <si>
    <t>Venkata N.A., Veena Yamini A. &amp; Suresh Krishna</t>
  </si>
  <si>
    <t>State of Microfinance in India 2010</t>
  </si>
  <si>
    <t>This note provides a quick overview of the key issues and challenges facing India microfinance as of March 31st, 2010. It highlights the remarkable growth of the microfinance industry as well as its commercialisation over the last 3-4 years. The note also examines the importance of offering a diverse range of financial services; the potential of m-banking and the banking correspondent model for inclusion; and for assessing social performance management in a meaningful manner.</t>
  </si>
  <si>
    <t>Microfinance – Time to Get to Back to Basics?</t>
  </si>
  <si>
    <t>The rapid growth of the microfinance sector in the last few years has completely changed its complexion and nature. Detractors of typical 'Grameen' replicators have been saying for a while that high rates of growth have led to mono-products and multiple lending to a vulnerable section of the population. Overall, the need for microfinance in India cannot be understated and the role of private sector microfinance whether in 'for-profit' or 'not-for-profit' formats will remain. However, any business which forgets its client cannot have a bright future.</t>
  </si>
  <si>
    <t>Manoj K. Sharma and Graham A.N. Wright</t>
  </si>
  <si>
    <t>Microfinance In India: Built On Sales Targets or Loyal Clients?</t>
  </si>
  <si>
    <t>The core market for MFIs is the very weaker sections as defined by the priority sector lending requirements of the Reserve Bank of India. As such, MFIs offer a tremendous opportunity for the state, (which wants to see these vulnerable groups "financially included" with access to a range of financial services, particularly credit) and to the banks, (which need to achieve their priority sector lending requirements). Strong relationships and in-depth understanding of the needs of clients are key to addressing the problems of multiple borrowing and over-indebtedness. MFIs will need to diversify the range of services they offer to encompass insurance, savings and even remittance services - probably through m-banking platforms.</t>
  </si>
  <si>
    <t>Commercialisation of Microfinance in India: Is it all Bad?</t>
  </si>
  <si>
    <t>With the growing scale of the MFIs, the competition they provide for Government-sponsored SHG programmes and imminent IPOs from SKS, Share and Spandana, the Government and RBI, are showing growing signs of disquiet. The commercialisation of Indian microfinance has allowed a massive increase in outreach and expansion of credit to the poor in India, at rates of interest that are (by world standards at least) relatively modest ... but there are many that wish that the path to growth had been more moderate, controlled, patient and focused on the double bottom-line.</t>
  </si>
  <si>
    <t>Manoj K. Sharma &amp; Graham A.N. Wright</t>
  </si>
  <si>
    <t>Savings Mobilisation in SHGs: Opportunities and Challenges</t>
  </si>
  <si>
    <t>This focus note explains the reasons why the poor save in SHGs. As per the study conducted by GTZ in 1997; the important factors which the poor keep in mind before accessing savings facility of an institution are:
    security,
    convenience,
    liquidity and
    positive returns 
The note further explores how financial institutions like banks and MFIs lend to SHGs based on their internal savings. The groups usually intend to access external funds, which are available at rates lower than market. But for reasons states above the organisations faces the challenge of 'savings' being just used to fulfil the minimum eligibility criteria to access loans from external sources. However, these challenges can be overcome through strategies like:
    offering customised and voluntary savings products to the SHG members,
    formation of a professionally run external fund from where SHGs can draw when cash flow needs are higher than usual etc.</t>
  </si>
  <si>
    <t xml:space="preserve">Anjaneyulu Ballem and T.V.S. Ravi Kumar  </t>
  </si>
  <si>
    <t>Who Says You Can’t Do Micro Savings in India? Part 1: Community-Based/Owned</t>
  </si>
  <si>
    <t>Financial institutions in India were so far more focussed on providing group based microcredit. But the need of the poor for quality market-led financial products does not end here. Poor need a range of financial products and not just microcredit. Considering this fact financial inclusion has become a part of the mandate of Indian government system. This makes micro savings an often-discussed topic now-a-days among financial institutions and development practitioners.
It is a common misconception that micro savings is not possible in India because of the strict regulatory rules. There are several ways in which saving options are available in India. These can be categorised into two major categories.
    The less regulated informal sector that comprises of SHG's, cooperatives and chit funds, etc., and
    The regulated formal sector and this includes banks, regional rural banks, postal services, etc.
Informal sector presents some challenges and have their own strengths. This note attempts to provide a brief profile, of some of the micro savings options provided by informal and community-based/owned methods.</t>
  </si>
  <si>
    <t>Chris Linder with contributions from Denny George</t>
  </si>
  <si>
    <t>Who Says You Can’t Do Micro Savings in India? Part 2: “Conventional Finance”</t>
  </si>
  <si>
    <t>This note focuses on conventional and regulated sector of the Indian financial market, which has its own set of opportunities and challenges. It describes the operational and financial information of:
    Banks
    Regional Rural Banks (RRBs)
    Post Offices
This note attempts to focus on challenges and opportunities that formal financial institutions face while working with the poor. Formal financial service providers like banks, regional rural banks and post offices have tried to achieve financial inclusion. This note tries to substantiate the different concerns of these service providers by pulling up statistics from various sources.</t>
  </si>
  <si>
    <t>Who Says You Can’t Do Micro Savings in India? Part 3: So Where to Go from Here?</t>
  </si>
  <si>
    <t>This note explores that majority of the savings product currently available to the poor are mainly those that have been either in existence for quite some time now or have been replicated from somewhere. These products fail to understand the customised needs of the poor clients and thus lack adaptability.
Several researches including "Portfolios of the poor" have shown that poor people do and want to save for life cycle events like marriages illness etc. Poor's dependence on community based services exposes the fact that the current offerings do have certain hurdles for the poor to access services from the current service providers.
The note discusses a few important points that financial service providers should focus on while designing and rolling out a savings product for clients.</t>
  </si>
  <si>
    <t>Who Says You Can’t Do Micro Savings in India? Part 4: Practical Next Steps</t>
  </si>
  <si>
    <t>The note explores different ways and mechanisms in which informal markets work in providing savings to the poor. Their operations are quick and take place in the proximity of the clients. Formal institutions like banks and post offices get the advantage of stability, and thus are able to gain the trust of the poor. The note explores the need for a product that has combined features of both types of financial service providers.
The note highlights the role of business correspondents as an alternative to provide saving services to the poor. Institutions are working towards making this initiative a success but there are issues around financial viability of the model.
Financial products like pension schemes, life insurance, money market mutual funds, and gold savings are few other ways through which the poor have access to savings. The note further describes the potential role of MFIs in offering savings product as a viable business offering. This note attempts to provide an insight about the practical and real solutions most MFIs, SHGs cooperatives etc can take in order to provide market led micro savings.</t>
  </si>
  <si>
    <t>Trends of Microinsurance in India</t>
  </si>
  <si>
    <t>Microfinance in India has largely been driven by credit products of microfinance institutions (MFIs), and microinsurance has remained a secondary choice for financial inclusion. However, recently, many important developments have taken place in the Indian microinsurance sector. Though India has experimented a lot with microinsurance, the sector is still driven by supply-led interventions.
Moreover, the insurance providers, still, seek government subsidies and donor funding in order to achieve financial viability in preference to designing market-led, sustainable schemes. A strategic perspective towards microinsurance together with innovations in technology and assessment of client demand, probably holds the key to the future of microinsurance in India.</t>
  </si>
  <si>
    <t>Characteristics of Mumbai Microfinance Market</t>
  </si>
  <si>
    <t>The Mumbai market is unique and needs to be approached in a different way by MFIs. Since Mumbai is a busy place, MFIs need to make their operations efficient and faster: weekly group meetings are likely to be unpopular. This Note analyses the way poor entrepreneurs in Mumbai currently finance their businesses, and the options and opportunities for MFIs in Mumbai. It then provides some pointers on how best to design products for this unique urban market, and concludes that with care, and thoughtful product design, Mumbai promises to be a very lucrative market for microfinance.</t>
  </si>
  <si>
    <t>Sunil Bhat, Anant Jayant Natu, Ravi Kant and T.V.S. Ravikumar</t>
  </si>
  <si>
    <t>Understanding the ‘Cost of Cash’ for Low Income Clients: Why and How?</t>
  </si>
  <si>
    <t>Identifying the right Customer Value Proposition (CVP) is essential for the large scale adoption of m-banking or mobile money services. MSC developed a "cost of cash" tool specifically around for understanding the pain involved in cash transactions (with an eye towards presenting an m-banking solution to alleviate the pain), which helps e/m-banking stakeholders to discover which suite of transactions to focus on. The initial research results helped mChek in India to refine its overall un/under-banked strategy and in developing new service offerings for its partners and end-clients. These are described in more detail in IFN 52 "Removing the Pain from Using Cash: An M-banking Solution?"</t>
  </si>
  <si>
    <t>Veena Yamini A., Nitin Garg, Suresh K. Krishna and Valerie Rozycki</t>
  </si>
  <si>
    <t>Removing the Pain from Using Cash: An M-banking Solution?</t>
  </si>
  <si>
    <t>This IFN expands on the cost of cash research, and presents the key findings from the study undertaken and provides insights on how an organisation may apply the tool's findings in an e- or m-banking scenario. Understanding customer pain points and what value can be created by offering a new, improved one is important for mobile money stakeholders to deliver the right services to the right customers at the right price. The research tool used to assess these is described in more detail in IFN 51 "Understanding the ‘Cost of Cash' for Low Income Clients: Why and How?"</t>
  </si>
  <si>
    <t>Veena Yamini A., Nitin Garg and Valerie Rozycki</t>
  </si>
  <si>
    <t>Tapping the Underserved: Formal and Semi-Formal Financial Institution Partnerships</t>
  </si>
  <si>
    <t>Microfinance has traditionally focussed on credit only, but research has clearly demonstrated the poor's wide range of needs for financial services. However, Indian microfinance institutions (MFIs) cannot, by law, offer savings, insurance or remittance services on their own. On the other hand, formal players have not been able to service the MFIs' low income market. However, there are a few examples where MFIs have overcome the challenges faced and offered diverse financial products by partnering with formal financial institutions. In this note, the authors explore the options for partnerships between formal financial institutions and MFIs, and how they can, together, contribute to the ultimate goal of financial inclusion.</t>
  </si>
  <si>
    <t>Jitendra Balani and Anup Singh</t>
  </si>
  <si>
    <t>SHG Audit – A Field Balance Sheet Approach</t>
  </si>
  <si>
    <t>This note details the pioneering "Field Balance Sheet Approach" towards auditing SHGs. It provides a step by step process for conducting the audit as well as explores the benefits which are likely to be obtained by the different stakeholders. The note also provides insights into the issues and challenges which can arise during implementation and provides suggestions on how to tackle them.</t>
  </si>
  <si>
    <t>Anjaneyulu Ballem and Denny George</t>
  </si>
  <si>
    <t>The Andhra Pradesh Crisis: Three Dress Rehearsals … and then the Full Drama</t>
  </si>
  <si>
    <t>In the four years prior to the Andhra Pradesh crisis, Indian microfinance had three dress rehearsals for the final drama now unfolding. In Indian microfinance circles, these are known as the "three Ks" and each provided an important lesson and warning for the Indian microfinance industry. This note explores these and critically examines the responses of the microfinance industry.</t>
  </si>
  <si>
    <t>The Andhra Pradesh Crisis: So What Next?</t>
  </si>
  <si>
    <t>This note examines how the Indian MFIs should respond to save their industry - denial is no longer an option. It examines how MFIs need to improve transparency of interest rates, governance and operations; as well as analysing and documenting their social performance management. It looks at the role of a credit bureau and concludes that ultimately, MFIs will have to move towards 3rd generation microfinance, probably on the mobile money platforms.</t>
  </si>
  <si>
    <t>The Andhra Pradesh Crisis: What Should MFIs Do?</t>
  </si>
  <si>
    <t>Clearly the microfinance, or better said "microcredit", industry in India is undergoing a major shake-up. This note examines the nature of the shake-up and likely consequences including interest rate caps, sources of capital, equity valuations and the worst case scenario. It concludes that long-term the current turmoil in Indian microfinance may result in improved financial services for the poor - so long as they are easily accessible and not in high cost to operate areas. In the short run the options for poor people will shrink significantly - much to their detriment.</t>
  </si>
  <si>
    <t>The Andhra Pradesh Crisis: What Should The Government Do?</t>
  </si>
  <si>
    <t>This note examines what the government should do in the wake of the Andhra Pradesh Crisis. It highlights that first and foremost, the government should recognise that the MFIs have provided valuable credit-led financial inclusion, and that the SHG movement is not a panacea. The note notes the importance of banking correspondence as the key to full, diversified financial inclusion. The note also recommends against interest rate caps, and suggests that caps on returns on equity, improved approaches to priority sector lending regulations and responsibility delegated to a combination of the banks financing the MFIs and an empowered industry association would better guide rather than suppress the market.</t>
  </si>
  <si>
    <t>The Andhra Pradesh Crisis: Clients' Perspective</t>
  </si>
  <si>
    <t>This Note focuses exclusively on clients' perspectives, before and after the crisis, gathered by the MSC team at various points of time, in a wide variety of locations, across Andhra Pradesh after the crisis broke in October 2010. The credit discipline, which was carefully nurtured by MFIs has been almost completely eroded. The implications for the credit risk associated with lending to the poor in India, whether through joint liability groups or through SHGs, are enormous.</t>
  </si>
  <si>
    <t>Anjaneyulu Ballem, Trivikrama Devi and Veena Yamini A.</t>
  </si>
  <si>
    <t>Speculation on the Future of Financial Services for the Poor in India</t>
  </si>
  <si>
    <t>In the long-term, as multiple products are offered across the mobile money platforms, this will revolutionise financial inclusion, and the poor will have access to savings, remittances, payments, insurance, individual cashflow-based loans and air time top-up, plus a host of other services through agents based with a few yards of their houses. It is the deepening of this relationship that will allow the banks to better manage credit risk, and thus begin to make small advances to customers on the basis of their savings/insurance histories. The stage in India is set for very significant change ...</t>
  </si>
  <si>
    <t>Interbank Mobile Payment System: Will It Catalyse Financial Inclusion?</t>
  </si>
  <si>
    <t>IMPS or the interbank mobile payment system is a service offered by the National Payments Corporation of India (NPCI). The IMPS provides a platform for account holders of participating banks to transfer money to any other account holder in the network. The only prerequisite is a mobile handset. Currently eight banks (representing about half of the bank accounts in India) are participating in the network while six others are under IMPS certification. The present regulations provide ample scope for banks and financial institutions to explore ways of reaching out to the un- and under-banked. Cooperation and coordination will be required to take advantage of the potential of these technological solutions and to create the type of inter-operable solutions that will lead to massive uptake and financial inclusion.</t>
  </si>
  <si>
    <t>Mukesh Sadana &amp; Graham A.N. Wright</t>
  </si>
  <si>
    <t>Revival: Responding to High Dormancy Levels in No Frills Accounts</t>
  </si>
  <si>
    <t>To March 2010, about 50.6 million No Frills Accounts (NFAs), with an outstanding balance of Rs.53.86 million, were opened by banks. However, a significant number of new customers acquired by banks under the inclusion effort have remained dormant. This Note concludes that although there is high dormancy in the NFAs, these accounts represent a large potential client base. Banks need to work on designing innovative products, improved delivery mechanisms, and appropriate marketing and incentives for the BC model. Customers are willing to pay for the banking services offered by BCs and this user-friendly financial inclusion model can go a long way towards boosting the use of NFAs substantially.</t>
  </si>
  <si>
    <t>Anjaneyulu Ballem and Sachin Bansal</t>
  </si>
  <si>
    <t>Why People Do Not Use Present Banking Systems – A Case For BCs</t>
  </si>
  <si>
    <t>This Note examines the difficulties faced by low income households accessing banking services and presents a case for the acceptance of BC model for expanding the reach of banking services. It concludes that the key objective of financial inclusion, to offer all households affordable financial services, can potentially very well be achieved with BC as a delivery channel, if it can be made viable for banks and BCs.</t>
  </si>
  <si>
    <t>Akhand Tiwari, Ritesh Dhawan and Vartika Shukla</t>
  </si>
  <si>
    <t>Comparing Business Correspondent With Informal Saving Avenues</t>
  </si>
  <si>
    <t>This Note focuses on comparing informal saving avenues with "Business Correspondent" (BC) services on a variety of attributes. The dimensions for comparison have been derived from respondents' perception of qualities that should characterise an ideal saving avenue. These primarily include trust, frequency and convenience of small deposits, benefits such as rate of return, ease of withdrawal, security of the deposits, cost incurred, understanding of the procedures for accessing a particular saving avenue, and other product offerings such as credit.</t>
  </si>
  <si>
    <t>Akhand Tiwari, Anurodh Giri and Vartika Shukla</t>
  </si>
  <si>
    <t>Successful Banking Correspondents Need a Compelling Product Mix</t>
  </si>
  <si>
    <t>To date, the business case for BCs remains uncertain, despite the Reserve Bank of India's (RBI's) efforts to relax policy to encourage successful growth of BCs. Nonetheless some commentators do still see the future of financial inclusion and microfinance in India dependent on successful BC models. This Note lays out why a compelling product mix is central to a successful BC network. A client-responsive product mix is likely to create the level of activity necessary to make the BC channel sustainable for both banks and the BC network manager, as well as for individual BCs themselves ... thus creating true and meaningful financial inclusion.</t>
  </si>
  <si>
    <t>Christopher Murdoch and Graham A.N. Wright</t>
  </si>
  <si>
    <t>What Do Clients Want in E/M-Banking Agents?</t>
  </si>
  <si>
    <t>This Note describes clients' preferences for desired agent profiles in India, and looks at how this data could be used when selecting agents. It concludes that agent selection must consider many aspects key to the viability of the business, such as the capacity to scale up and the ability to manage cash. However, client preferences for agent attributes are perhaps more important than other considerations, since these will be one of the main factors driving transactions. Organisations wanting to adopt agency banking models should take cognisance of this and exercise adequate due diligence in identifying key characteristics that clients desire and selecting agents according to those traits.</t>
  </si>
  <si>
    <t>Denny George and Venkata N. A.</t>
  </si>
  <si>
    <t>Clients’ Willingness to Pay “Reasonable Fee” for BC Services</t>
  </si>
  <si>
    <t>This Note discusses whether end customers are willing to pay for financial services delivered by Business Correspondents, and if yes, how much are they willing to pay. It concludes that the majority of customers are willing to pay a fee for a convenient banking facility close to their homes. The service, however, has to offer a range of products suiting to their needs. The note gives insight into factors and mechanisms that could guide the decision on the fee to be charged. It provides a backdrop for service providers to start with what can be termed as a 'reasonable' fee; and once again, clearly highlights the importance of listening to clients.</t>
  </si>
  <si>
    <t>Akhand Tiwari, Sachin Bansal and Vartika Shukla</t>
  </si>
  <si>
    <t>"SBI Tatkal" - From Cash to Cash Cow</t>
  </si>
  <si>
    <t>What Maggi is to Nestle, Lifebuoy is to HUL, Alto is to Maruti and Horlicks is to GSK, perhaps "Tatkal" is to Eko. Ever since this direct deposit product was launched in August 2010 by Eko, it has emerged as the flagship product for this Delhi based business correspondent (BC) and technical service provider (TSP), providing technology for m-banking and agent based financial inclusion services.</t>
  </si>
  <si>
    <t>Abhishek Lahiri and Swati Mehta</t>
  </si>
  <si>
    <t>UID and Financial Inclusion – Solution or Not?</t>
  </si>
  <si>
    <t>The objective of this Note is to share some initial insights on UID with financial service providers and other stakeholders, to help them leverage this new development and support/catalyse financial inclusion in India. It analyses the potential benefits of UID for financial inclusion as well as its potential risks. The Note concludes that the combination of UID, mobile and bank account numbers could truly enhance financial inclusion.</t>
  </si>
  <si>
    <t>Sandeep Panikkal, Krishna Thacker and Jitendra Balani</t>
  </si>
  <si>
    <t>Leveraging Unique Identification (UID) for Mobile Banking in India</t>
  </si>
  <si>
    <t>Among various expected benefits of the Unique Identification (UID) card, one is supporting the financial inclusion agenda in India - by providing everyone with a UID card linked to a mobile phone number, and/or linked to a bank account. Financial inclusion has many hurdles in India, but the two of the most troubling of them to regulators and customers are: 1) authentication of individuals without a fixed address or formal documentation; and 2) secure access to banking services in remote areas. This Note takes a closer look at how UID can make m-banking more accessible in India. It concludes that UID can play a big role in proliferation of m-banking and financial inclusion in India. The success (or failure) of the UID will lie in its ability to provide a secure, safe and accessible platform for m-banking on the basis of its identity database.</t>
  </si>
  <si>
    <t>Akhand J. Tiwari, Anurodh Giri and Priyank Mishra</t>
  </si>
  <si>
    <t>Sustainability of BC Network Managers (BCNMs) in India - How are BCNMs Paid?</t>
  </si>
  <si>
    <t>There have been various studies carried out on international branchless banking commission structures highlighting the benefits and drawbacks of different pricing methods for the end user/customer, and the importance of these for adoption.
However in the case of bank-led branchless banking operations, the agent network managers (Business Correspondent Network Managers - BCNMs in India) doing the heavy operational lifting in the field, are often forgotten when it comes to commissions and sustainability. This Note examines the different product revenue drivers based on how banks remunerate BCNMs, provides an overview on different commission calculation methods adopted by banks, and analyses different scenarios related to revenue maximisation.</t>
  </si>
  <si>
    <t>Ghiyazuddin A. Mohammad, Shivshankar V. and Chris Linder</t>
  </si>
  <si>
    <t>Sustainability of BC Network Managers (BCNMs) - Review of Commission Structures</t>
  </si>
  <si>
    <t>Business correspondents (agents) and their managing support organisations, BCNMs, play a very important role in promoting Financial Inclusion in India, yet they often face the biggest challenge of sustainability.
This Note critically analyses the different commission structures and the implications this has on the top-line revenue of the BCNMs. For this purpose, MSC analysed six actual branchless banking commission structures offered by three major banks in India. The objective of this note is to present common ways banks use to compensate BCNMs for various services and provide an indication of commissions that may be relatively more rewarding.</t>
  </si>
  <si>
    <t>Sustainability of BC Network Managers (BCNMs) - Business Scenarios and its Effects</t>
  </si>
  <si>
    <t>This Note reveals results from analyses of three different scenarios that played out over time for one of MSC's partners and how each influenced customer enrolments, transactions and revenues.
Since the number of customers enrolled and the value and volumes they transact have a direct impact on revenue, BCNMs should understand the critical role that these typical business scenarios play to create an overall revenue generation strategy and in assisting them in future negotiations (or renewals of existing agreements) with banks.</t>
  </si>
  <si>
    <t>Relevance of Customer Service Post the Andhra Crisis</t>
  </si>
  <si>
    <t>Post the Andhra crisis, the question confronting Indian MFIs is not just to manage their way through the present crisis but also on how to survive and thrive in the long term.
Following questions confront Indian MFIs:
    How to maintain the required yield on portfolio given the interest rate cap and other restrictions?
    How to ensure that current portfolios remain intact?
    How to ensure that multiple borrowing does not affect portfolio quality?
This note highlights the role and importance of customer service as an answer to these questions. Moreover, this note gives practical examples on how to listen to clients and more importantly how to integrate and institutionalise the best practices on customer service.</t>
  </si>
  <si>
    <t>Soumya Harsh Pandey and Aanchal Piplani</t>
  </si>
  <si>
    <t>Microfinance in India – Is Business Correspondent the Way Forward?</t>
  </si>
  <si>
    <t>This Note explores the shape and direction of the future of microfinance sector in India and proposes a model where MFIs act as agents of banks.
It tries to make a win-win case wherein clients benefit from the wider bouquet of product offerings; MFIs de-risk their operations and banks get intermediaries with closer to the ground presence and a more equitable risk - return ratios.</t>
  </si>
  <si>
    <t>Manoj K. Sharma</t>
  </si>
  <si>
    <t>Individual or Institutional BCs: The Client’s Perspective</t>
  </si>
  <si>
    <t>This Note is the first of a two-part series, which provides some perspective on how individual business correspondents (BCs) and institutional BCs are perceived by clients and banks.
This Note approaches the question from the client's perspective. It concludes that institutional BCs have the advantage of delivering better on most of the key parameters: trust and customer relationship; quality of service delivery; consumer protection and cash availability, primarily because the BCNMs are dedicated to, and focused on, the success of the overall system. In the case of individual BCs, clients may find that the local bank branch does not have the motivation or the resources to provide dedicated teams to provide superior service. This is especially true in India where the banks prefer to outsource their priority sector/financial inclusion activities (for both credit and savings).</t>
  </si>
  <si>
    <t>Alphina Jos and Minakshi Ramji</t>
  </si>
  <si>
    <t>Individual or Institutional BCs: The Banker’s Perspective</t>
  </si>
  <si>
    <t>This Note provides perspective on how individual and institutional BCs are perceived by banks. The Note examines how banks might choose between the two approaches, by using the decision parameters such as:
(a) Customer Acquisition and Outreach,
(b) Customer Relationship and Retention,
(c) Control: Monitoring and Support, and,
(d) Resources.
It serves as a starting point for discussion and decision-making for banks interested in entering the BC business, and for BCNMs interested in partnering with them.</t>
  </si>
  <si>
    <t>Marketing Lessons for the E/M-Banking Sector from India’s Corporate Giants</t>
  </si>
  <si>
    <t>The key objective of e/m-banking initiatives in India is to increase the outreach of banking services to the Indian rural market. The challenge to penetrate the Indian rural market is not new and various corporate have successfully conquered the rural market by designing effective marketing campaigns and strategies.
This Note portrays some of the successful rural marketing strategies of Indian corporate and attempts to show how these strategies can be adopted by Indian e/m-banking service providers. The Note concludes by offering the reader, critical lessons that are peculiar to Indian rural markets that need to be incorporated for building a successful rural marketing strategy of e/m-banking service providers in India.</t>
  </si>
  <si>
    <t>Anurodh Giri, Ritesh Dhawan and Sakib Mehraj</t>
  </si>
  <si>
    <t>Graduating SBI Tatkal Customers</t>
  </si>
  <si>
    <t>Eko's Tatkal remittance product was introduced at a time when Business Correspondent Network Managers (BCNMs) were struggling to gain visibility and trust among their target segments, as the No Frills Account (NFA) product alone was not sufficient to meet customers' expressed needs. This is evident from the widespread inactivity/dormancy experienced for NFA accounts. Tatkal has given BCNMs an opportunity to gain visibility and improve the business case through increased volumes.
This Note discusses when and why customers may be ready to try new services beyond the entry Tatkal product and how BCNMs could leverage the increased footfall at their agents' outlets due to Tatkal by cross-selling other financial products, to graduate customers to use a wider range of m-money services.</t>
  </si>
  <si>
    <t>Abhishek Lahiri, Sharad Bangari and Swati Mehta</t>
  </si>
  <si>
    <t>Driving Viability for Banks and BCs</t>
  </si>
  <si>
    <t>Business Correspondent (BC) model is quite often considered onerous by banks and is taken as a burden thrust on them by the regulator and policy makers. Low-income consumer segments, BCs as service providers, No Frills Accounts (NFAs) and bank's portfolio of products are viewed in isolation of one-another and not as pieces of the same puzzle that, if put-together appropriately, can address the wide ranging financial needs of the low-income unbanked or under-banked.
This Note examines various enabling factors that can accelerate profitability for the banks and viability and sustainability for the BCs.</t>
  </si>
  <si>
    <t>Lessons from CSMs: Agent Perspectives</t>
  </si>
  <si>
    <t>This Note explores how Customer and Channel Satisfaction Measurement and Management (CSM) exercises helped Eko India Financial Services, a business correspondent network manager (BCNM) for State Bank of India (SBI) and ICICI Bank in Delhi and Bihar, improve its systems over an 18-month period.
This Note particularly focuses on agent (customer service point/CSP) feedback.  Regular CSM exercises can be very helpful in taking the pulse of its agents or customer service points (CSPs). For Eko, feedback from agents resulted in improved agent management systems, the introduction of a dedicated CSP hotline and prompt remuneration for agents. Furthermore, based on the CSMs, Eko also received insights into the agent selection process and marketing.</t>
  </si>
  <si>
    <t>Minakshi Ramji, Ritesh Dhawan and Nitin Garg</t>
  </si>
  <si>
    <t>Lessons from CSMs: Customer Perspectives</t>
  </si>
  <si>
    <t>This Note focuses on feedback received from customers on the product offering, customer service, and the processes involved in m-banking, all important aspects of product acceptance and usage.
The information in this Note was collected during several Customer and Channel Satisfaction Measurement and Management (CSM) exercises with Eko India Financial Services (Eko), a business correspondent network manager (BCNM) for State Bank of India (SBI) and ICICI Bank in Delhi and Bihar, over an 18-month period. Based on the CSM feedback, Eko has now taken significant, yet often simple, steps to augment customer satisfaction, such as the introduction of new services and an improved back-end MIS to improve transaction confirmation, amongst others.</t>
  </si>
  <si>
    <t>Financial Inclusion through E/M-Banking - The Regulatory Landscape in India</t>
  </si>
  <si>
    <t>Over the years, the financial and banking sector in India has been opened up slowly, but substantially, with a view to promoting financial inclusion. This Note examines the current state of regulation on m-banking in India and concludes that it is already a largely enabling environment for bank-led models. It is not restrictive regulations that are at the core of slow off take of mobile banking services (especially for the low income segments), but the absence of a strong value proposition for the customer.
In addition, most banks and BCs are still struggling with the basics of their business models, and thus have not been able to scale up operations. Over the years, RBI has clearly shown its intention to open up and relax regulations when the industry shows signs of stability and a promise to grow. It is for the banks to harness the potential of BCs and BFs to the fullest extent possible under the existing regulatory framework and then ask for more concessions or guidance from the RBI where these are necessary.</t>
  </si>
  <si>
    <t>When You Can’t Save Up - Saving Down and Saving Through</t>
  </si>
  <si>
    <t>This Note discusses how low-income households move financial value through time using loans and chit funds in order to access large sums of money. It uses Stuart Rutherford's framework of saving up (typical savings behaviour); saving down (taking a loan and repaying in small instalments); and saving through (insurance and group-based savings systems like chit funds or ROSCAs).
Low-income households often rely on saving down and saving through to move financial value through time. Poor households use informal sector variants of saving down and saving through - at greater risk and cost. This presents an opportunity for financial service providers, as there is a large unmet demand and room for product innovation.  The pattern of usage of these avenues also offers notable insights for developing savings products for poor households.</t>
  </si>
  <si>
    <t>The Collection Methodologies in Group Lending</t>
  </si>
  <si>
    <t>Instalment collection extends for the entire duration of loan cycle (which is usually a year) and occurs at regular frequency (usually every week). This makes collections the single most critical driver of costs.  This Note describes and compares the three most commonly practiced instalment collection methods in group lending. It then highlights that MFIs now have the opportunity to partner with banks as their banking correspondents (BC) and that this provides unprecedented opportunities to make instalment collection more efficient and client-responsive.
However, in conclusion it notes that whichever collection mechanism is used, MFIs will have to devise ways to ensure continuity in their interface with clients. Banking is based on trust and thus technology can never replace the person-to-person contact.</t>
  </si>
  <si>
    <t>Anant Jayant Natu, Sunil Bhat, Ravi Kant and TVS Ravi Kumar</t>
  </si>
  <si>
    <t>Microinsurance Product Types in India</t>
  </si>
  <si>
    <t>Microinsurance products in India can be classified into four different types:
    Products registered as microinsurance products;
    Rural and social products not registered as microinsurance products;
    Community based products in partnership with insurance companies; and
    Independent community based microinsurance products
Microinsurance products are registered by insurers as a response to the Microinsurance Regulation (2005). These products are mostly delivered through MFIs and are mostly are of the nature of credit-life insurance. Beyond these products, there are lot of group insurance, savings linked products and general insurance products, targeted at the low income clientele. These are filed by different insurers over the last decade and are not registered as microinsurance.
India is also home to a host of community based insurance schemes, either in partnership with insurance companies or run independently. This Note analyses the characteristics and uniqueness of these different microinsurance types with their effectiveness in delivering insurance services to the bottom of the pyramid.</t>
  </si>
  <si>
    <t>Microinsurance in India - The Evolution of Market Trends</t>
  </si>
  <si>
    <t>After half a decade of microinsurance regulation, there are some clear trends emerging in the way microinsurance business is conducted in India. According to the IRDA Annual Report, 2010-11, 3.65 million microinsurance policies were sold in India in the year 2010-11 covering lives of 18.9 million people. The cumulative premium collected from microinsurance was Rs.2.86 billion. Some of the trends in the regulated microinsurance sector are:
    The public life insurer is the clear market leader in microinsurance,
    Group microinsurance policies have become popular with the private players,
    Most insurer still continues with a "Just Achieve Target" approach for microinsurance,
    Insurers have found alternative to microinsurance products for achieving their "rural sector" targets, and
    Microinsurance distribution has remained un-uniform in spite of the special regulation on Microinsurance Agents (MIA)
This Note analyses these trends with decade long comparative data on microinsurance products and their performance. The reasons for the emerging trends are identified and possible future trends are also projected.</t>
  </si>
  <si>
    <t>Challenges of Microinsurance in India</t>
  </si>
  <si>
    <t>Challenges of microinsurance in India are more systemic than institution specific. This Note tries to identify and analyse the challenges faced by the stakeholders of microinsurance in India.
The challenges are identified to be of four different types, viz.,
Strategic Positioning Issue: The insurers and their distributors are still struggling to figure out whether microinsurance can be an independent revenue generator or a value addition over their existing services.
Product Issue: High risk allocation and lack of interest of the stakeholders has restricted product innovation in microinsurance. Regulatory bias also promotes short term single benefit product as compared to long term comprehensive insurance.
Distribution and Process Issue: Marginal difference in premium has become the differentiator in Indian microinsurance; and optimum service quality is neither negotiated, nor ensured by the microinsurance players.
Latent Demand and Financial Literacy Issue: The latent demand, which could be overcome by insurance awareness, is still a limiting factor for the growth of voluntary microinsurance in India.</t>
  </si>
  <si>
    <t>Governance in Member Owned Institutions - Community Microfinance</t>
  </si>
  <si>
    <t>Strong governance in member owned institutions (MOIs) is important for their sustainability. If the governance is weak, there are high chances of fraud by staff, members with vested interests, and by the social and political elite. Such a situation could lead members to lose faith and withdraw their shares/ and leave the institution. An MOI with strong governance is able to establish a conducive environment for members through the right mix of ownership incentives, member decision-making and other control mechanisms. Good governance structures give members and investors confidence and are necessary foundation for successful community-based organisations.</t>
  </si>
  <si>
    <t>Anjaneyulu Ballem, Venkata N.A. and Nitish Narain</t>
  </si>
  <si>
    <t>Taking Financial Inclusion to the Next Level</t>
  </si>
  <si>
    <t>Banks and business correspondents (BCs), under the policy and regulatory directions, and supervision of the Reserve Bank of India (RBI) and the Ministry of Finance (MoF) are making concerted efforts towards financial inclusion (FI).
In January 2012, MSC facilitated a dialogue amongst select banks, and institutional/MNO (mobile network operator) BCs to reflect on the progress made, the lessons learned, challenges faced and identify critical areas needing attention and collaborative efforts. It emerged that the sector has reached a critical inflexion point, where certain actions are inevitably required to take financial inclusion to the next level. These are essentially around developing BC as an additional banking channel; driving viability and making BCs sustainable through various interventions and risk mitigation mechanisms; and coherence of policies and directives from various quarters.</t>
  </si>
  <si>
    <t>Banks: The Preferred Remittance Services</t>
  </si>
  <si>
    <t>This Note discusses the features of two agent-based remittance models introduced by banks: 1. Direct remote deposit into a bank account from business correspondent agent (BC agent) location (referred as direct deposit); and 2. Money transfer between two no-frills savings accounts (NFA).  It concludes that with a well explored and researched strategy focussing on customer service and agent satisfaction, banks can service significantly higher number of remitters and receivers with a safe, fast and trusted remittance product/channel.</t>
  </si>
  <si>
    <t>Akhand Tiwari, Abhay Pareek, and Ghiyaz Mohammad</t>
  </si>
  <si>
    <t>Are Banks All Set to Dominate Domestic Remittance Market in India?</t>
  </si>
  <si>
    <t>Driven by the government's financial inclusion agenda, as the BC model expands in multiple forms, banks and BCNMs are experiencing new consumer demand and expectations. Remittance is one of the flagship products, enabling the financially excluded majority to experience and benefit from formal financial services. Banks and BCNMs have the opportunity to grow and expand remittance as a market-led and profitable offering.  Banks will benefit if they can strategically expand BC services across migrant corridors, and improve agent management practices to offer differentiated, superior and consistent customer service.</t>
  </si>
  <si>
    <t>Akhand Tiwari and Puneet Chopra</t>
  </si>
  <si>
    <t>Health Emergencies: How Do The Poor Pay?</t>
  </si>
  <si>
    <t>This Note details the ways low income families in India deal with their medical exigencies in the absence of quality public heath care facilities - through a variety of savings, loans and distress sales. Thus medical emergencies create very difficult situations for the poor, depleting their resources - financial, social and physical. Health insurance programmes may provide an opportunity to help the poor manage health risks. However, the idea of health insurance is new to the low income population. Reasons like inappropriate products, lack of insurance awareness, limited trust in the insurance agents, previous experiences of fraud, or lack of trust in insurance companies add to the poor penetration of such schemes.</t>
  </si>
  <si>
    <t>Sunil Bhat and Ritika Srivastava</t>
  </si>
  <si>
    <t>Micropensions: The Scope and Progress to Date</t>
  </si>
  <si>
    <t>This Note assesses if there is an adequate business case for micropensions in India. It also identifies the uniqueness in the existing micropension models in India. Delivering a long term savings instrument like pensions to the low income segment is a huge distributional as well as behavioural challenge. The success of any micropension scheme will ultimately depend upon:  1) The level of trust a distributor enjoys from its clients, which is essential for a long term association; 2) The outreach of the distributor, to bring scale; 3) Efficiency, to handle operations  in a timely manner, and 4)The revenue model of the scheme, which will decide whether the commission is sufficient to motivate the distributor to mobilise resources.</t>
  </si>
  <si>
    <t>Premasis Mukherjee and Ritika Srivastava</t>
  </si>
  <si>
    <t>Saddling Up a Dead Horse: Financial Inclusion in India</t>
  </si>
  <si>
    <t>The no-frills accounts (NFA) focussed approach to financial inclusion has so far been largely ineffectual. What is really needed is a change of perspective. Providers need to think of the BC model as a "distributed banking model" rather than as a "financial inclusion drive" to meet regulatory compulsions or social objectives. In a branch of a nationalised bank in India, where all credit and savings products were being delivered through the BCs, there was not just an increase in business due to what was directly brought in by the BCs, but even an increase in regular walk-in business. Financial inclusion will naturally follow the establishment of an efficient, distributed banking channel.</t>
  </si>
  <si>
    <t>Denny George and Nitin Garg with inputs from Shivshankar V., Anil Paul and Premasis Mukherjee</t>
  </si>
  <si>
    <t>Poverty Measurement: Challenges and Benefits</t>
  </si>
  <si>
    <t>Poverty is multifaceted and highly complex. This Note highlights the practical challenges in the use of poverty measurement tools, as well as the benefits of their use for MFIs. If meaningful interventions are to be made to improve the lives of poor clients, it is essential that we collect relevant information. The poverty measurement tools available may not be perfect, but they provide a fairly good understanding of the client base. While quantitative poverty tools may be useful when used correctly, MSC believes qualitative research techniques such as focus group discussions and participatory rapid appraisal tools are essential to capture deeper insights for better understanding of clients.</t>
  </si>
  <si>
    <t>Sunil Bhat and Veena Yamini A</t>
  </si>
  <si>
    <t>How to Make Optimum Use of Agent Networks (1/2)</t>
  </si>
  <si>
    <t xml:space="preserve">This Note explores opportunities for business correspondent network managers (BCNMs) to make their agent networks viable, ensuring stability of deployments, and a win-win value proposition for all stakeholders. It discusses the need to optimize use of agent networks and enhance their business case through product diversification.
The note states that business correspondent agents in India will need a compelling business case to stay motivated and actively engaged, as deployments mature and revenue from account opening dries up. An institution may choose between various opportunities to meet agent expectations, depending on its operational context. The note highlights four broad options that BCNMs can explore to enhance viability of agents. They are:
Selling and servicing asset and liability products of partner banks;
Offering generic payments solutions;
Offering tailor-made payments solutions for businesses;
Selling third party products.
Moreover, under the national e-governance plan, Government of India aims to provide government to consumer (G2C) and business to consumer (B2C) services through a network of customer service centres (CSCs) in the country. Leveraging the CSCs infrastructure can be a significant opportunity for agents and BCNMs alike.
</t>
  </si>
  <si>
    <t>Minakshi Ramji and Raunak Kapoor</t>
  </si>
  <si>
    <t>How to Make Optimum Use of Agent Networks (2/2)</t>
  </si>
  <si>
    <t>This Note discusses potential opportunities for business correspondent network managers (BCNMs) to make their networks viable, other than optimizing use of agent networks, enhancing the business case by undertaking business facilitation activities, and leveraging customer service centers (CSC) infrastructure, which were discussed in India Focus Note 97.
The note highlights the need for BCNMs to be innovative to identify opportunity areas, expand their service portfolio, and offer a winning customer proposition. A focus shift to better leverage agent network infrastructure is also essential. Opportunities that BCNMs can pursue include:
Offering generic payments solutions such as over the counter money transfer, remittances, ticketing services, and utility payments;
Offering customized payments solutions such as government benefits transfer, payroll processing, MFI loan disbursements, and repayments;
Selling third party products such as insurance, pension products, and electronic top-up for mobile and DTH.
The note states that some of these opportunities are evolving and more complex to implement, while others are straightforward. BCNMs need to undertake the next steps to identify, assess fit, customize, and roll out additional products to translate these opportunities into revenue streams.</t>
  </si>
  <si>
    <t>Can MNOs Lead the Way for Banking the Excluded? (1 of 2)</t>
  </si>
  <si>
    <t>There has been much debate over the limited success of the business correspondence (BC) model in providing meaningful access to financial services to the poor in India. One common argument is that mobile network operator (MNO)-led mobile-money models have been more successful than bank-led models in several parts of the world. Could MNOs emerge winners in India too? This Note, and the next in the series, examine how well MNOs are positioned to provide banking services, and what challenges and barriers they would face in the battle to emerge victorious.</t>
  </si>
  <si>
    <t>Puneet Chopra and Raunak Kapoor</t>
  </si>
  <si>
    <t>Can MNOs Lead the Way for Banking the Excluded? (2 of 2)</t>
  </si>
  <si>
    <t>The previous Focus Note 99 "Can MNOs Lead the Way for Banking the Excluded? (1 of 2)" discussed the differentiating capabilities of MNOs that could help them attain leadership in electronic or mobile-banking (e/m-banking). There are, however, several challenges and barriers that Indian MNOs would need to surmount. These challenges are discussed in detail and include: India's large and fragmented market; the nature of customer relationships and channel readiness; the hurdles to achieving a compelling proposition for the agent network as a channel; and the emerging digital alternatives to mobile money in India.
The next few years are likely to witness consolidation in the financial inclusion space, with exit or acquisition of smaller entities, as MNOs and other large corporates expand their presence and scale. One can also expect greater convergence of the mobile and banking sectors, and enhanced collaboration. It is too early to assess who will eventually emerge as the winner!</t>
  </si>
  <si>
    <t>The Case for a Bank Managed Agent Network in the Business Correspondent Model</t>
  </si>
  <si>
    <t xml:space="preserve">In 2011, MSC examined the two modes of managing agent networks-through outsourced institutional ANMs, and directly through the banks-in the India Focus Notes 76 and 77.1 We arrived at a conclusion that institutional business correspondents were perhaps better suited both from the client as well as from the bankers' perspective. Most banks in India have also chosen to adopt the institutional business correspondent model. However, some banks have started experimenting with agent networks they directly manage and supervise. In this Note we outline the core incentives to adopt a directly managed agent network. Bank-managed models appear to:
• Help to establish trust amongst clients
• Allow better remuneration of, and thus business cases for, agents
• Meet agents' expectations of being associated with powerful bank brands
• Have a symbiotic impact on branch business
• Diversify the risk of agent dormancy and churn (which is concentrated with 3rdparty institutional network managers)
• Improve the quality of customer service at the agent outlet where they are exclusive agents
</t>
  </si>
  <si>
    <t>Denny George and Alphina Jos (with inputs from Nitin Garg)</t>
  </si>
  <si>
    <t>Bank Managed Agent Networks – The Challenges</t>
  </si>
  <si>
    <t xml:space="preserve">Building and managing an agent network independently is not an easy task for banks. The task is challenging since banks have to develop competencies and support systems required to build and manage the network, address standardisation and scalability issues, reduce dependency and workload of branch staff, balance roles and responsibilities, reduce turn around time, and train agents and staff. This paper discusses the challenges banks are likely to face in building and managing their own agent networks. These include:   The speed that banks are able to scale an agent network Achieving standardisation across the network The challenges of coordination The problems of relying on busy branch staff Establishing support and monitoring systems for the agent network Building management information systems for the agent network  </t>
  </si>
  <si>
    <t xml:space="preserve">Alphina Jos, Denny George and Soumya Harsh Pandey  </t>
  </si>
  <si>
    <t>Implementing a Bank Supervised Agent Network</t>
  </si>
  <si>
    <t xml:space="preserve">In the India Focus Note 102 we highlighted some of the challenges associated with pursuing a "bank managed/supervised" approach to agent networks in the business correspondent model. In this Note, we explore how banks can potentially address some of these challenges. This is discussed by looking at different aspects of the way a bank must manage its agent network and is completed with a case study of State Bank of India which has excelled in developing its bank-managed agent network. The Note looks at:   Operational integration of the agent network with bank branches Equipping branch staff to understand and play their role in agent network management Integration of technology platforms Setting up agent support systems: structure, staffing, liquidity management and technology  </t>
  </si>
  <si>
    <t>Alphina Jos, Denny George and Soumya Harsh Pandey</t>
  </si>
  <si>
    <t>Can UIDAI be a Saviour of Financial Inclusion?</t>
  </si>
  <si>
    <t>Financial inclusion efforts in the last six years have yielded disappointingly little. The BC model, despite its promise as a vital tool for financial inclusion and for G2P payments, has several drawbacks and its proposition for the unbanked poor is far from compelling. These deficiencies are now well understood and amongst other progressive steps undertaken, the Aadhaar platform from the UIDAI is increasingly recognised as a way of overcoming many of the barriers. This Note examines how UIDAI and Aadhaar platforms offer a solution to the many challenges that have undermined the BC model. It also brings out the lessons learned from select pilot programmes in a few districts that have received considerable attention (from media and others) for their innovative and outcome oriented approaches leveraging Aadhaar. Also outlined are challenges that would need to be surmounted, despite the potential and promise behind UIDAI platforms.</t>
  </si>
  <si>
    <t>Puneet Chopra and Amir Hamza Syed</t>
  </si>
  <si>
    <t>The Curious Case of Missing Agents in Rural India</t>
  </si>
  <si>
    <t>In order to ascertain the real presence of CSPs and their activity levels, MSC conducted a survey covering five districts of Uttar Pradesh and Bihar. According to official records, these districts have a total 1,141 CSPs. Of these, data could be found for 923 CSPs, and 862 could be visited. The findings from the survey are startling. Total “transaction ready” CSPs were present in only about 6.6% (194 against 2,932) of the villages.  Further, only 117 villages had CSP available for transaction every day, implying that only 4% villages can really be considered to have proper CSP coverage.  Until this changes, we can safely assume that neither Aadhaar-enabled benefit transfers nor financial inclusion will take off.</t>
  </si>
  <si>
    <t> Akhand Tiwari, Mukesh Sadana, Puneet Chopra, Lokesh Singh</t>
  </si>
  <si>
    <t>Don't Throw the Baby Out with Bathwater</t>
  </si>
  <si>
    <t xml:space="preserve">2013 could have been a watershed year for G2P (government to person) transfers as the Government of India (GoI) decided to use the Aadhaar unique identification system for Direct Benefit Transfers (DBTs). However, the recent decision to suspend the DBT scheme for liquid petroleum gas LPG cylinders (popularly known as DBTL) seems set to reverse this. What went wrong in the 12 months since the launch of this ambitious scheme, prompting the GoI to suspend implementation completely? We need to understand the context and dissect the process of DBT to assess this. There is evidence that Aadhaar-based DBT brought in efficiencies wherever a supportive eco-system was provided. Aadhaar-based DBT needs more sustained and coordinated effort from local government, banks and business correspondents to realise its potential. </t>
  </si>
  <si>
    <t>Mukesh Sadana, Lokesh Singh</t>
  </si>
  <si>
    <t>District Readiness Assessment (DRA) Tool: Expediting G2P Payments</t>
  </si>
  <si>
    <t>Governments are the biggest social spender with their G2P payments. However, questions are consistently raised as to whether the payments reach the intended beneficiary. G2P payments in India face issues such as insufficient withdrawal points in villages, inactive CICO (Cash-In Cash-Out) points, poor service quality at withdrawal points, sustainability of CICO points, lack of electronic mode of fund transfer, etc. To address these gaps, MSC has developed the “District Readiness Assessment (DRA)”. It assesses the readiness of stakeholders responsible for effective and efficient payment of government benefits, in a particular geography. In addition the DRA could also be adopted for delivery models other than G2P payments. A slightly modified version could be used to understand the preparedness of any service provider to penetrate any particular market. Frequent use of this tool will go long way to equip and guide stakeholders.</t>
  </si>
  <si>
    <t>Lokesh Singh, Ritesh Rautela </t>
  </si>
  <si>
    <t>How Can BC-MFIs Tap Household Savings?</t>
  </si>
  <si>
    <t xml:space="preserve">We applied a behavioural lens to examine why many clients do not save in accounts that MFIs open as business correspondents (BCs) of a bank. We found that a typical MFI is positioned (viewed in the market by their clients) as a credit service provider and, as such, MFIs do not fit into clients’ mental models of where to save. We discuss how MFIs can turn this situation around using client’s demand for credit and desire to accumulate lump sums as triggers to induce active savings behaviour through MFI-BCs. Such a change in product strategy will require MFIs to focus on branding themselves as savings service providers and to highlight their relationships with respected commercial banks to build trust. MFIs will have to be cautious not to position these savings services as a compulsory requirement, as part of loan insurance or at risk of offset against unpaid credit balances. </t>
  </si>
  <si>
    <t>Akhand Tiwari, Akhilesh Singh and Graham A N Wright</t>
  </si>
  <si>
    <t>Insurance for Contractual Workers of Micro and Small Enterprises in India – A Conscience Call</t>
  </si>
  <si>
    <t>In terms of access to formal risk protection measures, contractual workers employed at micro and small enterprises (MSEs) in India are one of the most underserved segment. This first note of a two notes series explores the contextual environment, identifies the opportunities presented by the segment and establishes the need for customised insurance solutions for the contractual workers of MSEs.  The note creates background for the next note of this series, where we discuss about the contractual workers’ choices and preferences for insurance derived from a behavioural research and analysis conducted on a set of randomly sampled respondents leading to development of product concept for this segment.</t>
  </si>
  <si>
    <t>Premasis Mukherjee, Lisa Chassin, Anup Singh, Abhay Pareek</t>
  </si>
  <si>
    <t>Insurance Product for Contractual MSE Workers of India - Behavioural Insights</t>
  </si>
  <si>
    <t>Taking cue from the earlier Focus note on need of insurance for contractual MSE workers of India, a team from MSC conducted behavioural research around the preference and choice of the clients for insurance products and services. This note details the research process, assumptions and broad behavioural insights generated through the research. The note culminates into conceptualisation of a low fidelity product concept designed using user centred design approaches.</t>
  </si>
  <si>
    <t>Premasis Mukherjee, Lisa Chassin, Anup Singh and Abhay Pareek</t>
  </si>
  <si>
    <t>Can You Really Use Mobile Money for Microfinance? Lessons from a Pilot</t>
  </si>
  <si>
    <r>
      <rPr>
        <sz val="10"/>
        <color theme="1"/>
        <rFont val="Trebuchet MS"/>
        <family val="2"/>
      </rPr>
      <t>Mobile money is receiving increasingly global attention as some observers hope that it will largely replace cash – in the long run at least. MFIs stand to gain immensely from the advent of mobile money as (</t>
    </r>
    <r>
      <rPr>
        <i/>
        <sz val="10"/>
        <color theme="1"/>
        <rFont val="Trebuchet MS"/>
        <family val="2"/>
      </rPr>
      <t>inter alia</t>
    </r>
    <r>
      <rPr>
        <sz val="10"/>
        <color theme="1"/>
        <rFont val="Trebuchet MS"/>
        <family val="2"/>
      </rPr>
      <t>) they deal with large amounts of cash. Our experience is that there are obvious benefits from partnerships between an MFI and an MNO to provide mobile money facilities to the MFI’s clients. Mobile money agents will also benefit beneficiaries of social benefit transfer schemes such as “Mahatma Gandhi National Rural Employment Guarantee Scheme (MNREGS)” and “National Social Assistance Programme (NSAP)”. This, in turn, will lead to better remuneration for agents. However to realise these benefits, the business case for agents, that must form the backbone of this offer, has to be carefully analysed. </t>
    </r>
  </si>
  <si>
    <t>Akhilesh Singh, Lokesh Singh, Nishant Kumar </t>
  </si>
  <si>
    <t xml:space="preserve">Small Finance Banks – Is there an Opportunity for MFIs/NBFCs? </t>
  </si>
  <si>
    <r>
      <rPr>
        <sz val="10"/>
        <color theme="1"/>
        <rFont val="Trebuchet MS"/>
        <family val="2"/>
      </rPr>
      <t>First in the series of publications on Small Finance Banks, the IFN titled “</t>
    </r>
    <r>
      <rPr>
        <b/>
        <sz val="10"/>
        <color theme="1"/>
        <rFont val="Trebuchet MS"/>
        <family val="2"/>
      </rPr>
      <t>Small Finance Banks – Is there an Opportunity for MFIs/NBFCs” </t>
    </r>
    <r>
      <rPr>
        <sz val="10"/>
        <color theme="1"/>
        <rFont val="Trebuchet MS"/>
        <family val="2"/>
      </rPr>
      <t>explores the possibilities for MFIs and NBFCs as intending to graduate to SFBs</t>
    </r>
    <r>
      <rPr>
        <b/>
        <sz val="10"/>
        <color theme="1"/>
        <rFont val="Trebuchet MS"/>
        <family val="2"/>
      </rPr>
      <t>. </t>
    </r>
    <r>
      <rPr>
        <sz val="10"/>
        <color theme="1"/>
        <rFont val="Trebuchet MS"/>
        <family val="2"/>
      </rPr>
      <t>The note identifies two cardinal target segments: (a) low income households and (b) micro and small enterprises, especially in under and unserved regions in India. The low income segments not only have a demand for low-cost financial services but also present a profitable business proposition for financial institutions. The note deliberates on the possibilities and opportunities that Small Finance Banks offer to NBFCs to transform. The note also reflects on the benefits in transformation as SFBs, such as option for product diversification, leveraging low cost structures, brand differentiation, possibility to alter capital structuring, and ability to counter political risk faced by NBFC in the local microfinance sector. SFBs can ensure sustainability through low cost structures in comparison with banks. The transformation also poses greater operational ease for the existing set-up of MFIs/NBFCs as they get to work without constraining factors set for NBFC-MFIs by the regulator. Additionally, it also presents opportunity for greater acceptance in the formal banking sector as SFBs can be a part of the payment and settlement system as a direct member or a sub-member of a sponsor bank.</t>
    </r>
  </si>
  <si>
    <t>Anup Singh, Abhishek Anand and Abhay Pareek</t>
  </si>
  <si>
    <t xml:space="preserve">Small Finance Banks – Risks and Challenges of Transformation of MFIs/NBFCs </t>
  </si>
  <si>
    <t>The second note in the series of publications on Small Finance Banks, the IFN titled “Small Finance Banks – Risks and Challenges of Transformation of MFIs/NBFCs” explores the key challenges, and the potential deal breakers for MFIs and NBFCs intending to transform to SFBs. Overall, as highlighted in the first note of the series, MFIs/NBFCs are best fit to transform into SFBs given the lucrative business proposition and the potential opportunity. However, the institutions have to be cognisant of the risks of transformation. Transformation to SFB entails changes in the business model, organisational structure, capital structure, product suite, IT/MIS, and others. These changes will lead to risk and challenges for the institution and it is important that the institutions must carefully think if transformation would be a sound strategic move for them. MFIs/NBFCs should conduct a thorough review of their business plans, product suite and their competence to transform and manage banking business before embarking on the journey of the transformation.</t>
  </si>
  <si>
    <t xml:space="preserve">Assessing the most ambitious public financial inclusion drive in history 
An Early Dip-Stick Assessment of Bank Mitr’s under Pradhan Mantri Jan Dhan Yojana 
</t>
  </si>
  <si>
    <t>The Department of Financial Services (DFS) in the Ministry of Finance, MSC, and the Bill &amp; Melinda Gates Foundation designed a survey to understand the coverage and quality of Bank Mitrs across a sample of SSAs; and to understand customers’ experience with PMJDY. The study was conducted in November and December 2014 across 41 districts in 9 states. A total of 2,039 BM locations and 8,789 beneficiaries were surveyed. BMs were assessed on dimensions such as availability based on the physical address and contact details provided to DFS by banks, transaction-readiness and branding. The customers were asked questions about their experience on aspects such as first bank account under PMJDY, receipt of RuPaycard and availability of Aadhaar and its linkage in PMJDY account. 69% of Bank Mitrs were physically present at the stated location, 48% were transaction ready and 11% were untraceable. 86% of PMJDY account holders reported that this was their first bank account and 18 % have received Rupay card.</t>
  </si>
  <si>
    <t>Aishwarya Singh, Manoj Sharma and Mukesh Sadana</t>
  </si>
  <si>
    <t>Lessons from the Costing Study on BC Networks</t>
  </si>
  <si>
    <t>The IFN discusses some of the main findings from the costing study done on 4 BCNMs in India. As part of the costing exercise, we reviewed BCNMs using different technological models (computer-enabled kiosks, mobiles and POS machines) to conduct banking transactions and assessed their cost structure. For BCAs also we considered different technological models with special focus on rural and urban agents.The note discusses how some of the lessons learnt from the study can be used to develop a sustainable delivery model to offer financial services to the financially underserved population in India.</t>
  </si>
  <si>
    <t>Jitendra Balani, Prabir Barooah, Sakshi Chadha, Raj Kumar </t>
  </si>
  <si>
    <t>Setting Public Distribution System Right: The Case for ‘Direct Benefit Transfers’ - Part I</t>
  </si>
  <si>
    <t>India has made a determined effort to fulfil its ideal of a welfare state, not only in principle but also through economic planning. The welfare budget allocation of about Rs.2, 270 billion ($36 billion), which is about 40% of the total budget outlay for the countryfor the year 2015-16, reflects this fact. However, the proportion of this that actually reaches the intended beneficiaries is a matter of speculation. After the success of direct benefit transfer (DBT) for the liquefied petroleum gas subsidy, the government is contemplating the introduction of DBT for PDS as well. In these Notes, we will specifically talk about what ails the PDS, the various alternative methods for distribution being piloted and necessary steps required to run a successful PDS scheme.</t>
  </si>
  <si>
    <t xml:space="preserve">Alekh Sanghera, Ankush Khanna and Lokesh Kumar Singh
</t>
  </si>
  <si>
    <t>Setting Public Distribution System Right: Touchstone Case for Direct Benefit Transfers - Part II</t>
  </si>
  <si>
    <t xml:space="preserve">In the part one of this two-part series, we discussed what ails the Public Distribution System (PDS) in India. In addition to quick fixes, other alternatives have been tested. In this Note, we compare the three of these alternative distribution models: 1) Biometric authentication through Point of Sale (PoS) device 2) Food coupons 3) Direct Benefit Transfer (DBT). We believe that DBT is the way forward for PDS. However, much remains to be done to ensure its successful implementation. As this may take time, in the short term, implementing a mix of “Biometric Authenticated PDS” and “Food Coupons” in various geographies seems to be a great idea. </t>
  </si>
  <si>
    <t>Alekh Sanghera, Ankush Khanna and Lokesh Kumar Singh</t>
  </si>
  <si>
    <t>Mobile Insurance Trends: The Curious Case of India</t>
  </si>
  <si>
    <t xml:space="preserve">Mobile insurance emerged in India way back in 1997. As many as four telecom operators launched mobile based insurance for their loyal clients. Yet, now when loyalty-based and other mobile insurance (mInsurance) products are offered to millions of people across globe, Indian insurers and MNOs are conspicuously absent from the sector. In this Note, we discuss how the growth of the telecom industry in India has shaped mInsurance trends and possibilities for mInsurance in the future. Tracking the growth of Indian telecom industry, the Note traces why MNOs avoided insurance (and similar loyalty schemes) in their high growth phase. The Note also talks about how the industry need to be awake to such opportunities in near future when the industry enters into a different growth era. </t>
  </si>
  <si>
    <t>Using “Behavioural Sciences” to Make Consumers “Give It Up” - The Case of LPG Subsidy</t>
  </si>
  <si>
    <t xml:space="preserve">The Government of India’s Modified Direct Benefit Transfer (MDBTL) scheme for liquefied petroleum gas (LPG), more popularly known as Pahal, has achieved remarkable success. However, it has not replicated this success, with the ‘Give It Up’ campaign. Despite the fact that the campaign has been running for several months, www.mylpg.in shows that around 1,000,000 LPG customers, or 0.8 per cent of LPG connections, have given up their subsidies as on July 21, 2015. There are clearly huge potential gains for the government, if they are able to motivate customers to give up their LPG subsidies. This, though, requires sincere efforts in terms of communication and process modifications. However, looking at the potential savings these efforts are worthwhile!
</t>
  </si>
  <si>
    <t>Ankush Khanna and Lokesh Kumar Singh</t>
  </si>
  <si>
    <t>PAHAL - from “Discard” to Cherished Success</t>
  </si>
  <si>
    <t>India is a social welfare state. Rs. 2,700 billion (US$43 billion) have been allocated for subsidies in FY 2015-16. The enormous scale and the sheer number of people involved in the logistics of ferrying food grains, cooking gas and a host of other commodities across the country leads to “leakages”.To achieve the dual objectives of: i) limiting subsidy outlay through de-duplication; and ii) achieving efficiency in payment transfers, the Government of India announced its ambitious “Direct Benefit Transfer” programme on 1st January 2013. The current government decided to re-launch the programme with slight changes. DBTL in its modified form, called the “Modified DBTL (MDBTL)” - more popularly known as PAHAL, was launched on 15th November 2014. Given MSC’s experience in direct benefit transfers, it was a natural outcome that MSC was the partner ofthe Ministry of Petroleum and Natural Gas (M0PNG) as the latter re-launched and rolled-out MDBTL. Basis huge success of PAHAL, the government has a template that it is eager to replicate. We hope, and expect to see the successful roll out of DBT for other G2P programmes.</t>
  </si>
  <si>
    <t> Lokesh Singh, Manoj Sharma, Mukesh Sadana </t>
  </si>
  <si>
    <t>Transformation of Microfinance Institutions into Small Finance Banks: Will it be a Roller Coaster?</t>
  </si>
  <si>
    <t>In 2013, Dr. Nachiket Mor committee recommended differential licensing in the form of two categories: i) Payments Bank, and ii) Small Finance Bank (SFB) to further financial inclusion in India. There are various perceived challenges when MFI have to transform from their existing credit led structure to full service small finance bank. Challenges are largely perceived in capital restructuring following RBI guideline to reduce the bank loan exposure to three – four times of their net owned fund and replace it with deposits mobilised from the customer. Challenges become momentous considering arrival of payment bank tapping the same market segment.
In this Note, we discuss various challenges that MFIs may face while transforming to small finance bank and plausible solution in the subsequent note.</t>
  </si>
  <si>
    <t>Transformation of Microfinance Institutions to Small Finance Banks: Differentiating Men from the Boys!</t>
  </si>
  <si>
    <t>MFIs transforming into Small Finance Banks will face capital restructuring challenges. SFBs will have to depend on their customers’ deposits, shareholders’ equity along with ‘refinance’ facilities from bulk lenders. In this Note we discuss how SFBs can build a first class retail institution, focussed on low-income clients. It is safe to conclude that transformation of MFIs to SFBs is challenging - particularly since MFIs have only extended credit to date. In order to transform from “credit only” to “deposit mobilising” institutions,   they will have to work on many areas. Some of these areas are 1. Brand repositioning, 2. Investment in human capital, and 3. Complimenting savings with payments. </t>
  </si>
  <si>
    <t>Abhishek Anand, Akhilesh Singh, Lokesh Singh, Nishant Kumar, Nitin Malik </t>
  </si>
  <si>
    <t>Small Finance Bank Licences: Not the End of the Road for Non-SFB MFIs</t>
  </si>
  <si>
    <t>Eight NBFC-MFIs received ‘in-principle’approval from RBI to set up SFBs. However, a few big NBFC MFIs missed out or did not apply for SFB license. Once transformed SFBs will enjoy better legal identity, access to public deposits and capacity to expand varied market segment. However, it may be not the end of the road for non-SFB MFIs. The transformation phase of SFBs likely to provide short to medium term advantage to non SFB MFIs. SBFs may face challenges in producing majestic growth numbers as funding under priority sector lending and managed loan portfolio will dry up gradually. This will be time for Non-SFB MFIs to strengthen operational processes and develop robust control structures to increase their competitive advantage. Non-SFB MFIs can also find ways to increase their market share, some may – Expand through strategic tie-ups, take up segments/geographies that SFBs may vacate and expanding off balance sheet portfolio. This note discus all these aspects in details.</t>
  </si>
  <si>
    <t>Akhilesh Singh, Lokesh Singh, Nikunj Gor </t>
  </si>
  <si>
    <t>G2P Payments: Concerted Efforts Will be the Key</t>
  </si>
  <si>
    <t>There is increasing evidence from countries such as Pakistan, Brazil, Columbia, Mexico and South Africa that the government-to-person payments offered through digital and branchless banking channels could be a stepping stone to financial inclusion. The Government of India and the Reserve Bank of India have adopted a similar path to financial inclusion in India. While the target beneficiaries and the channels used under social benefit schemes and subsidy programmes and FIP are the same, financial inclusion is not being achieved as the efforts of the stakeholders driving these are not aligned. This Note analyses the demand as well as supply side impediments to realising the potential of G2P payments to further the cause of financial inclusion in India.</t>
  </si>
  <si>
    <t>Lokesh Singh, Akshat Pathak </t>
  </si>
  <si>
    <t>PMJDY Assessment Round 2: Well Begun is Job Half Done</t>
  </si>
  <si>
    <t>The Hon’ble Prime Minister of India launched ambitious Pradhan Mantri Jan Dhan Yojana (PMJDY) on August 28, 2014 with an objective to ensure at least one active bank account per family. MSC and the Bill &amp; Melinda Gates Foundation designed a survey to track the progress of Pradhan Mantri Jan Dhan Yojana (PMJDY) with focus on the presence and performance on Bank Mitrs (BMs). Till now two rounds have been conducted. Situation with regards to availability of BMs on ground has definitely improved, however for how long they will remain active in absence of attractive remuneration and support from banks/BCNMs, is doubtful. We recommend steps such as development of standard training module for BMs, ensuring monitoring and capacity building support from banks/BCNMs, ensuring minimum commission of Rs. 5,000/month and roll out of additional products through BM network.</t>
  </si>
  <si>
    <t>Manoj Sharma, Mukesh Sadana, Lokesh Singh,Aishwarya Singh </t>
  </si>
  <si>
    <t>Let There Be Light – Direct Benefit Transfer in Kerosene</t>
  </si>
  <si>
    <t>Encouraged by the success of Direct Benefit Transfer in LPG (DBTL), and in response to the loss of 41% (or “leakage”)  of kerosene subsidies, the Government of India (GoI) is examining proposals and a suggestion to conduct a pilot-test to replace the kerosene subsidy with a cash transfer or alternative sources of energy. MSC conducted a qualitative research to: asses the current consumption pattern and dependence on kerosene; assess consumer preferences for different sources of energy and lighting; assess feasibility of alternate energy fuels; and develop pilot models of potential alternative fuels. Based on consumer experience and preferences for different sources of energy and alternative fuels on six parameters: availability, affordability, product reliability, maintenance /replacement cost, ease of use, and quality of output (light or cooking flame); solar lantern and 5 kg LPG cylinder were suggested as alternative to kerosene for lighting and cooking respectively.</t>
  </si>
  <si>
    <t>Ritesh Rautela, Sainath Sunil and Sandeep Kumar</t>
  </si>
  <si>
    <t>Behavioural Biases Affecting Buying Behaviour of Kerosene Consumers for Alternate Fuels</t>
  </si>
  <si>
    <t xml:space="preserve">The Government of India is considering replacing kerosene with Direct Benefit Transfers (DBTs)of cash into consumers’ bank accounts. Under the proposed DBT model, consumers will receive a lump sum credited in their bank account equivalent to the value of kerosene subsidy currently paid by the government. In addition to reducing leakages, the government expects that DBTs may encourage consumers to shift from kerosene to cleaner alternate fuels(AF), such as solar energy and electricity (or battery-operated lights), for both lighting and cooking. MSC conducted exploratory research to understand the ‘enabling factors’ that might induce consumers to buy and use alternate fuel(s) in the event of DBT. The research specifically looked at: “What will make kerosene consumers use DBTs to buy alternate fuel(s)?” This note explores the fuel(s) buying behaviour of different types of consumers, and what behavioural biases come into play when they buy fuel(s).  </t>
  </si>
  <si>
    <t xml:space="preserve">Aishwarya Singh, Alekh Sanghera, Ritesh Rautela </t>
  </si>
  <si>
    <t>Baseline Assessment for DBT in TPDS: Will This Small Step Become a Giant Leap?</t>
  </si>
  <si>
    <t>Based on successful roll-out of subsidy transfers for cooking gas, directly into the bank accounts of beneficiaries, the Government of India in September 2015 announced Direct Benefit Transfer (DBT) for PDS beneficiaries. We conducted assessments in August 2015, just before disbursement of the first tranche of cash transfers in lieu of subsidised food grains. This Note pertains to the findings of the baseline assessment. Despite many challenges, the situation was conducive for a pilot for DBT in lieu of food grains in Chandigarh and Puducherry.  However, given the market infrastructure in Dadra and Nagar Haveli, it was best that the pilot was dropped; DNH lacks an alternative market and needs subsidised food grains through FPS. There are also other fundamental challenges to DBT in PDS. One of the most fundamental is the amount of money paid to beneficiaries in lieu of food grains. At present, PDS entitles low-income families to get wheat at Rs. 2 per kg, rice at Rs. 3 per kg and coarse grains such as bajra/ragi at Rs. 1 per kg. As against this, the government has fixed the DBT amount at 1.25 times the minimum support price (MSP), which is, in essence, the price at which the government procures food grains from farmers. Recipients are not happy with the amount of money received as DBT under PDS.</t>
  </si>
  <si>
    <t>Lokesh Singh, Rridhee Malhotra, Arshi Aadil </t>
  </si>
  <si>
    <t>DBT in TPDS – A Mid-line Assessment: The Road Ahead Seems To Be Long</t>
  </si>
  <si>
    <t>Government of India (GoI) implemented the National Food Security Act (NFSA) in 2013 to provide food and nutritional security to vulnerable households. Simultaneously, to make the system more efficient and to plug leakages, GoI requested States/Union Territories (UT) to implement a Direct Benefit Transfer (DBT). Two suggested methods were: 1) installation of point-of-sale (PoS) devices at fair price shops (FPSs) for biometric authentication of beneficiaries, and physical off-take of food grains, or 2) direct cash transfer to the beneficiary’s bank account. The UTs of Chandigarh, Puducherry, and Dadra &amp; Nagar Haveli (DNH) opted for DBT through cash transfer. Chandigarh and Puducherry launched DBT in PDS in September 2015. However, DNH postponed the pilot roll-out due to upcoming local elections. To assess the performance of these pilots, MSC conducted a baseline assessment in August 2015, and a midline assessment in November 2015. We presented the baseline assessment in a separate note and this note looks at findings from the mid-line assessment. Progress in both the UTs of Chandigarh and Puducherry is chequered and needs streamlining before the pilot for DBT in PDS can be scaled up. On parameters such as access to market, availability of withdrawal points, and use of the subsidy payments, the pilot has done well in both UTs.
However, the pilot has highlighted the need for additional work on awareness – a recurring theme (see “Communication: The Achilles Heel of Direct Benefit Transfer – 1 and 2”) ― and grievance redressal. There are also challenges in terms of adequacy of subsidy amount and whether there is subsidy diversion by male beneficiaries in the household. In Chandigarh, FPS shops closed down after the pilot launch. However, not all beneficiaries have managed to enrol for DBT, due to requirements related to the opening of bank accounts and linking these to their Aadhaar numbers. Puducherry has seen similar challenges. The administration will have to look into this aspect, as exclusion can be detrimental to the overall success of the scheme.</t>
  </si>
  <si>
    <t>Alekh Sanghera, Lokesh Singh </t>
  </si>
  <si>
    <t>Savings Achieved through FPS Automation: Step for Greater Efficiencies</t>
  </si>
  <si>
    <t>Under the Targeted Public Distribution System (TPDS) system, state governments give licenses to Fair Price Shops (FPSs) to distribute commodities to low-income segments.However, distributing through FPSs has always seen problems of diversion and “leakages”. A high-powered committee appointed under Mr Shanta Kumar, Member of Parliament, estimates that 46.7% of goods distributed through FPSs were lost to “leakage”. Two models suggested in the Shanta Kumar committee report to arrest leakages, are: 1) direct benefits transfer; and 2) automation of distribution channel. In this note, we discuss savings that have accrued to the state of Andhra Pradesh and Telangana (partially) because of automation of FPSs. Based on the findings, we can divide savings (realised/disguised) into three broad types:
1.  Savings due to one-time activity of de-duplication;
2.  Recurring savings due to beneficiaries willingly not turning up to receive their entitlement; and
3.  Savings due to inconvenience ― currently being calculated by states, but which should not be included. These savings are due to transaction denial owing to server failure and/or authentication failure; or closed shop.
Automation of the front-end distribution system in PDS results in very significant savings to the government. These savings justify the investment in deployment of automated systems. The one challenge that we foresee is that profitability of FPSs has come down drastically, as diversion of food grains has stopped. Our calculations show that profitability of an FPS outlet in the automated environment will be down to Rs.1,100 (USD 16.18) per month. Discussions with stakeholders shows that in the non-automated environment, FPS shops were making a profit of Rs.60,000-70,000 (USD 882-1,029) per month. State governments will have to relook and work out a commission structure that can ensure the long-term viability and sustainability of FPSs.</t>
  </si>
  <si>
    <t>Fair Price Shop Ownership: How Viable Is It?</t>
  </si>
  <si>
    <t>India’s Targeted Public Distribution System (TPDS) is  the largest food security distribution network in the world. The National Food Security Act (NFSA) 2013, aims to cover 75% of the rural and 50% of the urban population through this network. The network also provides employment for 478,000 Fair Price Shop (FPS) owners, their employees, and hired labour, who work across the supply chain in corporations and godowns. In order to curb diversions, FPS automation was proposed.  In this Note, we specifically talk about the revised commissions proposed by the Cabinet Committee on Economic Affairs (CCEA) of Rs.70 (US$1) per quintal of ration and an additional Rs.17 (US$0.25) per quintal for FPS owners making sales through Point of Sale (POS) devices are not proving enough for FPS onwers. With these levels of commissions, many FPS owners are likely to close their shops. In the end we recommend developing an economic model to optimise the business case for FPS owners.</t>
  </si>
  <si>
    <t>Arpan Sahni, Ritesh Rautela </t>
  </si>
  <si>
    <t>Endline Assessment of DBT Pilots in TPDS: Some Success and Few Issues</t>
  </si>
  <si>
    <t xml:space="preserve">As part of the Government of India’s pilots of Direct Benefit Transfer (DBT) for Targeted Public Distribution System (TPDS), MSC conducted three progress assessments. The assessments were conducted as follows: 1. Baseline: August 2015; 2. Mid-line assessment October 2015; and 3. Final in January 2016.
It was clear that the progress was chequered and a number of areas need to be streamlined before the pilot could be scaled up and implemented elsewhere. Our final assessment once again shows mixed results across the key indicators; 1) beneficiary awareness; 2) access to banking; 3) use of subsidy amount; 4) access to markets; 5) subsidy sufficiency; 6) grievance redressal.
As and when DBT in TPDS is to be scaled up, the following should be looked into: 1) DBT amount to be market linked; 2) access to markets and banking is ensured; 3) intimation to beneficiaries of subsidy transfer; 4) DBT to female account holders to avoid diversions. </t>
  </si>
  <si>
    <t>Lokesh Singh, Arshi Aadil </t>
  </si>
  <si>
    <t>Andhra Pradesh’s Public Distribution System: A Trailblazer</t>
  </si>
  <si>
    <t>The automation of the Public Distribution Systemis an ambitious attempt to combat the diversion of food grains intended for low-income households. Among the states that have embarked on this process, Andhra Pradesh (AP) stands out as a pioneer, having achieved impressive cost savings. This Note discusses best practices that will be useful to other state governments addressing similar challenges. This system was quite expensiveand totals to 1,556 million (USD 23 mn) for 28,295 FPSs. However, the resultant savings, which in MSC’s estimate, are around 2,250 million (USD 33 mn) per annum have made it a worthwhile investment. The best practices adopted by AP make it a case worthy of emulation by other states. Prioritising both transparency and efficiency, these initiatives ensure that the poor households have access to their entitlements, are not inconvenienced, and save the government huge amounts by checking the diversion of stocks and plugging leakages in the delivery channel. The scheme is also in line with the central government’s Biometrically Authenticated Physical Offtake (BAPO) principle to minimise exclusions.</t>
  </si>
  <si>
    <t>Isvary Sivalingam, Garima Mishra, Lokesh Singh and Sainath Sunil</t>
  </si>
  <si>
    <t>Interventions to Strengthen PMJDY Scheme</t>
  </si>
  <si>
    <t xml:space="preserve">Pradhan Mantri Jan Dhan Yojana (PMJDY) is now the world’s most successful financial inclusion scheme to provide access to savings accounts, credit, remittance, insurance and pensions, to the financially excluded of India. MSC conducted three rounds of assessments of PMJDY scheme between October 2014 and December 2015. The detailed analysis of data on Bank Mitrs (BMs) and PMJDY customers revealed bottlenecks prevalent in PMJDY scheme at both policy and operational levels. This IFN presents key policy and operational interventions that need to be addressed to improve the overall scheme effectiveness, enhance the usage of PMJDY accounts and improve the sustainability of the BM channel. </t>
  </si>
  <si>
    <t>Sakshi Chadha and Anurodh Giri</t>
  </si>
  <si>
    <t>Agent Dormancy: Impact on Customers</t>
  </si>
  <si>
    <t>Agent dormancy is a cause of concern for financial inclusion. MSC recently conducted research to understand rural customers’ perception of dormancy,  the challenges faced by them after an agent goes dormant and their coping mechanisms. The research was carried out in 12 districts across four states of India. This Note analyses the impact of agent dormancy on the financial behaviour of customers. Agent dormancy results in many negative impacts on the customers such as: customer account dormancy, inaccessibility of savings, challenges associated in reaching the bank branch and, as a result, a behavioural shift towards cash.
The next IFN -  Agent Dormancy: Reasons and Remedial Measures- addresses the reasons for agent dormancy and the ways to address this issue.</t>
  </si>
  <si>
    <t>Akshat Pathak, Anil Kumar Gupta, Vartika Shukla,Sunil Bhat, Nimesh Soni, Priya Garg, Vikram Sharma </t>
  </si>
  <si>
    <t>Agent Dormancy: Reasons and Remedial Measures</t>
  </si>
  <si>
    <t>Agent dormancy is a cause of concern for financial inclusion. MSC recently conducted research to understand rural customers’ perception of dormancy,  the challenges faced by them after an agent goes dormant, the reasons for agent dormancy and the remedial measures to cope with this challenge. The research was carried out in 12 districts across four states of India. This Note highlights that some of the prominent reasons for agent dormancy include: payment of commission to agents, support to agents, communication issues, poor grievance redressal mechanisms, besides technology and infrastructure-related issues. The Note further highlights the role to be played by the Regulator in arresting agent dormancy.</t>
  </si>
  <si>
    <t>Are Mobile Money Wallets Really Customer-Centric?</t>
  </si>
  <si>
    <t>During the last few years, rapid uptake of digital financial services (DFS) can be seen globally. This growth necessitated the need to focus on protection of end customers by building mass awareness, conceptualising practices that are user friendly and mitigating customer related risk. This note focuses on the four critical areas significant to customer centricity of Mobile Money wallets, and looks at major barriers impacting uptake of MM in India.</t>
  </si>
  <si>
    <t>Sunil Bhat, Mohit Saini </t>
  </si>
  <si>
    <t>Governance is the Weight Around MGNREGS's Neck: Technology May Offer a Way Out</t>
  </si>
  <si>
    <t>Mahatma Gandhi National Rural Employment Guarantee Scheme (MNREGS) is the world’s largest public employment generation scheme with a budget of US$ 6 billion per annum. Despite its enormous potential and the safety net it provides, questions about the programme remain. However, MSC’s experience, gained through engagement with the deployment of MGNREGS across various states, highlights that lack of focus on governance and/or the inadequate administrative capacity of state governments, limits potential of the programme. They can achieve this by automating a few key processes. Given disproportionate impact, states should not miss the opportunities provided by relative simple applications of technology to optimise the administration of MGNREGS.</t>
  </si>
  <si>
    <t>Lokesh Singh, Rridhee Malhotra </t>
  </si>
  <si>
    <t>Fair Price Shop Sustainability in Automated TPDS: A Mirage or Possibility?</t>
  </si>
  <si>
    <t>Targeted Public Distribution System (TPDS) is the largest social security programme in the world but has been bogged down with heavy diversion and leakages. To address diversion, the government started digitisation of PDS supply chain, ensuring subsidised grain access only to the Aadhaar authenticated beneficiaries. However, the income and revenue of Fair Price Shop owners has come down drastically as one of the outcomes of digitisation. This note highlights the importance of FPS sustainability and details options to ensure its continuity. It thus becomes imperative to cross-subsidise FPS operations to ensure service availability. The note suggests two methods to ensure FPS continuity. The first method is to deliver TPDS through social organisations such as NGOs/cooperatives/Self-Help Groups. The second method is for FPSs to sell items other than only subsidised food grains, as is currently the practice. We give examples of cooperative-run FPS networks (Chhattisgarh and Madhya Pradesh) and public-private partnership model in the form of Annapurna Bhandar Yojana in Rajasthan.</t>
  </si>
  <si>
    <t xml:space="preserve">Is Soil Health Card the Magic Pill for Agricultural Woes? </t>
  </si>
  <si>
    <t>One of the most common reasons for declining agricultural productivity is deteriorating soil quality due to over-use of chemical fertilisers which are easily available at subsidised rates. The Government of India introduced Soil Health Cards (SHC) for farmers in 2016 under the National Mission for Sustainable Agriculture to promote judicious use of fertilisers amongst the farming community.</t>
  </si>
  <si>
    <t>Arshi Aadil, Vijay Ravi</t>
  </si>
  <si>
    <t>Understanding Karnataka's Food Coupon System</t>
  </si>
  <si>
    <t>The Department of Food and Civil Supplies, Karnataka began reforming public distribution by rolling-out Food Coupons in Bangalore. While it was a well-meaning and thought-out idea it resulted in much heartburn among beneficiaries. While beneficiary distress was justified, the system itself was a large improvement over the one it replaced as it increased transparency and enabled better tracking of demand. The hiccup was only caused due to hurried implementation and poor communication - a common feature among many large scale government programs. - See more at: http://MSC.net/resource/understanding_karnataka_s_food_coupon_system#sthash.dfzryh2n.dpuf</t>
  </si>
  <si>
    <t>Astha Kapoor, Vijay Ravi</t>
  </si>
  <si>
    <t>Cash Coupons – A Viable Alternative?</t>
  </si>
  <si>
    <t>After introducing the National Food Securities Act in 2013, Government of India mandated states to adopt the same by modifying their Public Distribution Systems (PDS). States had the option of choosing from two alternatives: Biometric Authentication of Physical Uptake (BAPU) and Direct Cash Transfers. The Department of Food &amp; Civil Supplies, Karnataka decided to adopt a modified approach - Food Coupons. Based on its evaluation of this new system MSC advised the department to make additional changes to come up with a system called Cash Coupons. The cash coupon system addresses all the existing problems of PDS viz. leakages, quality and convenience. It does so by drawing the best from both BAPU and cash transfers to come with a viable third alternative. - See more at: http://MSC.net/resource/cash_coupons_a_viable_alternative#sthash.AinZ7cRg.dpuf</t>
  </si>
  <si>
    <t>Astha Kapoor, Vijay Ravi,Nishant Saindane</t>
  </si>
  <si>
    <t>Learnings from Transforming Villages into ‘Less-cash Villages’: Part One</t>
  </si>
  <si>
    <t>MSC has been working with National Payments Corporation of India (NPCI) and leading Public Sector Banks (PSBs) to create a less-cash ecosystem in select villages across the country. The initiative aims to digitally enable villages across the country, and encourage people to adopt digital payment solutions. This focus note captures the lessons learnt during the intervention and highlights the key steps involved in creating less-cash villages.</t>
  </si>
  <si>
    <t>Learnings from Transforming Villages into ‘Less-cash Villages’: Part Two</t>
  </si>
  <si>
    <t>Land record digitization-Exploring new horizon in digital financial services for farmers.Part 1</t>
  </si>
  <si>
    <t>The government of India has been taking a lot of new initiatives in order to make the processes efficient and error-free. The recent launch of Digital India Land Records Modernisation Programme (DILRMP) in August 2008 is one such initiative. Digitised land records will open a lot of new horizons to explore and implement.</t>
  </si>
  <si>
    <t>Aishwarya Singh and Neha Parakh</t>
  </si>
  <si>
    <t>Land record digitization-Exploring new horizon in digital financial services for farmers</t>
  </si>
  <si>
    <t>The Government of India has been taking a lot of new initiatives in order to make the processes efficient and error-free. A recent launch of Digital India Land Records Modernisation Programme (DILRMP) in August 2008 is one such initiative. Digitised land records will open a lot of new horizons to explore and implement. This focus note discusses few such use cases and the requirements to implement the use cases successfully.</t>
  </si>
  <si>
    <t>Barriers to Direct Benefit Transfers for Fertiliser Subsidy</t>
  </si>
  <si>
    <t xml:space="preserve">The Indian government initiated DBT in fertiliser to plug leakages and bring transparency in the system. Direct Benefit Transfer in Fertiliser (DBT-F) in its current form is a modified subsidy payment system, where the government pays subsidy to fertiliser companies only after fertiliser retailers have sold fertiliser to farmers or buyers. The subsidy isn’t directly credited to farmers in their bank accounts owing to certain challenges. This note highlights the major barriers to distributing fertiliser subsidy through cash transfers and in-kind transfers. </t>
  </si>
  <si>
    <t>Arshi Aadil, Ritesh Rautela</t>
  </si>
  <si>
    <t>Enablers For Direct Benefit Transfers Of Fertiliser Subsidy</t>
  </si>
  <si>
    <t>Over the past few years, there was a continuous effort by the government to streamline the in-kind distribution of fertiliser. Targeting fertiliser subsidies directly to farmers would be a herculean task, but can be attempted by combining several initiatives that the central government and some state governments have undertaken over the past years. This note discusses potential solutions to improve in-kind transfers and suggests few ideas for cash transfer pilots for fertiliser subsidy.</t>
  </si>
  <si>
    <t>Between literacy and learning: Community engagement in public education - Part 1</t>
  </si>
  <si>
    <t>After the range of investments in transformational  initiatives, such as Right to Education (RTE), Sarva Shiksha Abhiyan (SSA), and mid-day meal (MDM), these performance issues are quite puzzling. Administrations across the world have handled the challenge of addressing the quality of education in government schools in different ways. While schools indeed have a major role to play, the support and encouragement from the community also contribute to effective learning.</t>
  </si>
  <si>
    <t>Neha Parakh and Saborni Poddar</t>
  </si>
  <si>
    <t>Between literacy and learning: Community engagement in public education - Part 2</t>
  </si>
  <si>
    <t>Community engagement initiatives must also consider the socio-cultural backdrop and capacity of the community members. However, to state that all community engagement is positive is taking a rather simplistic view of the multi-faceted problem of rural education.</t>
  </si>
  <si>
    <t>Where is my teacher?</t>
  </si>
  <si>
    <t>In the past decade, India has made huge strides in improving access to education. Government initiatives like the Right to Education Act (2009) and Sarva Shiksha Abhiyan (now Samagra Shiksha), have definitely increased enrolment. The number of government schools has also gone up over the years.
But what is the status of public education in the county? Is providing the access enough? Is the quality of learning sufficient to equip children with the skillsets necessary to succeed? 
Our publication talks about the primary problem plaguing the system and discusses a few innovative solutions to help improve the situation of public education in the country.</t>
  </si>
  <si>
    <t>Aishwariya Singh, Neha Parakh and Vijay Ravi</t>
  </si>
  <si>
    <t>Are pensions reaching the “last mile”? Insights into the digitization of payments—Part II</t>
  </si>
  <si>
    <t>Second in a two-part series, this blog provides recommendations to address the challenges and gaps in the last-mile delivery of pension payments under the National Social Assistance Programme (NSAP).</t>
  </si>
  <si>
    <t>BN No.</t>
  </si>
  <si>
    <t>Authors</t>
  </si>
  <si>
    <t>Why Bother With Product Development and Where to Get Help?</t>
  </si>
  <si>
    <t>Microfinance is probably the only remaining product-driven business in the world. All other industries have long since moved from producing something and then trying to sell it to a market-driven approach under which they identify and meet customers' needs on a profitable basis. In the commercial world, companies that have simply marketed a product without reference to the customers requirements have soon closed. The market-driven approach recognises that there is more value in retaining customers than attracting new customers who cost more.</t>
  </si>
  <si>
    <t>Introducing Savings into a MicroCredit Institution – Lessons from ASA </t>
  </si>
  <si>
    <t>This note gives lessons on introduction of an open access savings scheme from a successful MFI- ASA (Association for Social Advancement) in Bangladesh. It discusses the need of organisation for introducing such product, which was largely due to mass mobilisation of savings, and then its return to original compulsory savings due to complex calculations in the new savings scheme. The note draws conclusions required for significant institutional changes with respect to the management and information systems, auditing systems and personnel/training, and organisational culture and understanding clients’ needs.</t>
  </si>
  <si>
    <t>Graham A.N. Wright, Robert Peck Christen and Imran Matin</t>
  </si>
  <si>
    <t>Mobilising Savings </t>
  </si>
  <si>
    <t>People save because of many reasons such as insurance against emergency, investment, social obligations, and poor have proved that they can save and derived ingenious (often costly) mechanisms to save. This note thus focuses on voluntary savings services, as compulsory savings services have witnessed drop outs in East Africa and Bangladesh and in many cases people do not want loan every time to meet their needs.  It further suggests that MFIs should conduct market research and feasibility analysis, before introducing savings services. The note also addresses the issues related to costs, HR, MIS and management systems.</t>
  </si>
  <si>
    <t>Marguerite Robinson and Graham A.N. Wright</t>
  </si>
  <si>
    <t>Enhancing Responsiveness to Clients through the Feedback Loop </t>
  </si>
  <si>
    <t>The note briefly discusses the eight phases in Feedback Loop and its significance in responding effectively to customer information. The eight phases of the loop are—information collection, information consolidation, analysis, reporting, decision making, delegation, communication, and implementation. It also draws lessons from five MFIs, which adopted this feedback loop, some of which include—client focused product innovations, improvements in systems, and issues related to time, cost and sustainability.</t>
  </si>
  <si>
    <t>Assessment of the Use and Impact of MicroSave’s Market Research for Microfinance Toolkit</t>
  </si>
  <si>
    <t>This note presents the findings from an assessment study of MicroSave's market research toolkit. In addition to a detailed description of the toolkit and the Participatory Rapid Appraisal Tools, the note presents the findings of the assessment study, which confirms the very positive value and effectiveness of MicroSave Market Research for MicroFinance toolkit.</t>
  </si>
  <si>
    <t>Ezra Anyango, Jennefer Sebstad and Monique Cohen</t>
  </si>
  <si>
    <t>This note presents the finding of an extensive qualitative and quantitative study conducted by MicroSave in Uganda. It emphasises the fact that poor people are lacking access to formal means of savings, and thus face extremely risky environments when they save in the informal sector. For example, the study showed that poor people saving in the informal sector losto n average 22% of the amount they have saved in the last year, and that people who had access to formal means of savings saved on average three times more in the last twelve months.</t>
  </si>
  <si>
    <t>Are You Poor Enough? Client Selection by MicroFinance Institutions </t>
  </si>
  <si>
    <t>This note addresses the issue of client selection by MFIs. It highlights that while the need for sustainability and a more commercial microfinance have been accepted and absorbed by most of the microfinance industry leaders, it is important to take the risk of mission drift into consideration. It then describes the different categories of poor people targeted by MFIs and highlights the needs for careful selection, and more so, of appropriate product design based on thorough market research.</t>
  </si>
  <si>
    <t>Graham A.N. Wright and Aleke Dondo</t>
  </si>
  <si>
    <t>Dropouts and Graduates: What Do They Mean For MFIs?</t>
  </si>
  <si>
    <t>This note explores dropouts and graduates and their significance for MFIs. Clients drop out of microfinance programmes mostly because of poorly designed products that fail to meet their needs. Not only inappropriate products, but also replication of models and systems without even considering the economic or socio-cultural conditions of the area affects the customer base. It further highlights the implications—such as cost and time—of the clients’ dropout on the MFIs. Graduation and its benefits for NGOs seeking to establish permanent and sustainable MFIs are also discussed.</t>
  </si>
  <si>
    <t>Key Questions that Should Precede New Product Development</t>
  </si>
  <si>
    <t>Many MFIs are looking at new product development as a way of responding to their clients’ needs. This note suggests six essential questions to be asked prior to setting about new product development, which can generally be classified into—motivation, commitment, capacity, cost effectiveness and profitability, simplicity, and complexity. Moreover, it tries to build the understanding of the readers about the complexity and cost of product development. It advises the MFIs that client-responsive products would reduce drop-outs, attract increasing numbers of new clients and contribute substantially to their long-term sustainability.</t>
  </si>
  <si>
    <t>Graham A.N. Wright, Monica Brand, Zan Northrip, Monique Cohen, Michael McCord and Brigit Helms</t>
  </si>
  <si>
    <t>Lessons from MicroSave's Action Research Programme 2001</t>
  </si>
  <si>
    <t>This note documents the progress made under the Action Research programme of MicroSave during 2001. It draws lessons from eight institutions working as Action Research Partner (ARPs) in four countries. The lessons focus on good planning, niche products supported by institutions, designing and developing suitable product, conducting market research, developing sound financial projections, and ensuring feedback. It also suggests developing institutional capacity, MIS, appropriate incentive scheme, in order to pay attention to pricing the product.</t>
  </si>
  <si>
    <t>HIV/AIDS- Responding  to a silent economic crisis</t>
  </si>
  <si>
    <t>This note talks about the impact of HIV/AIDS on the microfinance clients, their coping mechanisms, and role of microfinance in enabling the clients to cope with the crisis. It details out the nature of economic impact during various stages of an HIV/AIDS infected person—early stages when symptoms appears, frequent hospital visits, bedridden, death and care for orphaned children. The note also describes coping strategies such as liquidating savings or selling productive assets in order to reduce the miseries arising out of the HIV/AIDS. It sees a significant role of microfinance for helping the clients to increase their business capital and accumulate savings.</t>
  </si>
  <si>
    <t>Jill Donahue, Kamau Kabbucho and Sylvia Osinde</t>
  </si>
  <si>
    <t>Two Perspectives on Savings Services </t>
  </si>
  <si>
    <t>This Briefing Note targets savings from two perspectives: that of the poor, who traditionally prefer "structured and committed savings mechanisms that prohibit them from withdrawing in response to trivial needs and allow them to fend off the demands of marauding relatives requesting 'loans' or assistance" and the MFIs, who "tend to use a strategy of 'permanence and growth' and look to create sustainable institutions that deliver financial services to an ever-increasing number of clients".</t>
  </si>
  <si>
    <t>Money Managers: The Poor and Their Savings</t>
  </si>
  <si>
    <t>This note briefly discusses the savings needs of poor people in various stages of their lives and categorises the expenditures into life cycle events, emergencies and opportunities, which are often more than their savings back up. It also suggests three ways to covert the savings into a good lump sum—savings up means putting aside a small sum of money till it accumulates in a large sum, savings down in which poor receive an advance against future savings, and savings through where the poor continuously saves on a regular basis, and a matching lump sum is made available at some point in time during this flow of savings deposit. It suggests designing products which are convenient, quick, appropriate, flexible and affordable.</t>
  </si>
  <si>
    <t>Systematic Product Development </t>
  </si>
  <si>
    <t>This note briefly outlines the stages of product development for an MFI and categorises it into five distinct phases—evaluation and preparation, market research, concept/prototype design, pilot testing and its launch and roll out. It also gives a brief of various toolkits that have been developed by MicroSave enabling MFIs to better understand their clients’ needs and serve them efficiently.</t>
  </si>
  <si>
    <t>Designing Staff Incentive Schemes</t>
  </si>
  <si>
    <t>This note lays out the principles and steps for designing effective staff incentive schemes. It focuses primarily on transparency and fairness in designing and implementing staff incentive scheme. It addresses critical design issues such as timing, frequency of incentive payout, and weight of bonus in total remuneration in implementing staff incentive scheme. The note briefly discusses five types of incentive schemes—individual incentive schemes, team based incentive scheme, employees’ stock ownership plan (ESOPs), profit sharing &amp; gain sharing schemes and delayed benefits. The note also outlines 10 major steps of designing an effective incentive scheme.</t>
  </si>
  <si>
    <t>Product Costing - The Experience of MicroSave</t>
  </si>
  <si>
    <t>This note focuses on understanding of processes and costs structures which in turn facilitates improvements in efficiency and allows more informed pricing decisions to be made. It discusses activity based costing (ABC) at length and its significance for the MFIs such as reducing costs, redefining/rejecting loss making products etc. It also draws lessons from costing experience of MicroSave. The note recommends having management commitment, trained staff, careful background work and necessary resources in order conduct a successful costing exercise.</t>
  </si>
  <si>
    <t>David Cracknell and Henry Sempangi</t>
  </si>
  <si>
    <t>Client-Focused Microfinance: A Review of Information Sources</t>
  </si>
  <si>
    <t>This briefing note proposes to focus on clients’ needs rather than on institutions or products. It discusses various sources of information, which play an important role in assessing the needs of the clients such as local government &amp; network, MIS and competition analysis, frontline staff, clients’ responses, and primary market research methods. Given the maturing of microfinance market, the note suggests the MFIs to become more sophisticated in their approaches to understanding the markets within which they operate</t>
  </si>
  <si>
    <t>Kasia Pawlak</t>
  </si>
  <si>
    <t>Signposts to the Provision of Market Led Micro-Financial Services</t>
  </si>
  <si>
    <t>There is increasing discussion of ‘market led’ microfinance, of placing customers first - but how do we know if an institution is becoming market led? The note discusses ‘signposts’ to the provision of market-led microfinance services such as: the organisation having vision and mission statements which are focused on delivering quality customer responsive financial services; the Board that maintains vision and mission; the Executive function which focuses on its customers and takes up supportive activities; the bank that develops and retains customer focused staff through investing in training, internal communications, innovative mechanism to build staff capacity, well-designed incentive schemes; the bank that retains a strong customer focus throughout its “front office” operations and Back office operations that support continually improving products and processes. These signposts reflect MicroSave’s experience with its Action Research Partners</t>
  </si>
  <si>
    <t>Market Orientation As The Key To Deep Outreach</t>
  </si>
  <si>
    <t>This note lays emphasis on market orientation among MFIs to scale up their operations. It argues that MFIs lack market orientation, which often results in client dropout (and also because of MFIs possessing product orientation). It further explores three stages in research on market orientation conducted by various academics. The first stage sought to define market orientation and consists of an organisational culture and a set of functional activities aimed principally at creating customer values. The second stage of research focuses on identifying determinants of market orientation. The third stage sought to consolidate and generalise extant learning and to test empirically the actual antecedents of market orientation and the relationship between market orientation and institutional performance. The notes lists out five rules of thumb can help guide the transition to market orientation for MFIs.</t>
  </si>
  <si>
    <t>Gary Woller</t>
  </si>
  <si>
    <t>Lessons from MicroSave's Action Research Programme (2002)</t>
  </si>
  <si>
    <t>This note documents the lessons learned in 2002 under the Action Research Programme of MicroSave. Evoking thoughts on market led microfinance, the note focuses on responsiveness towards clients concerns as a key to profitability. It also discusses the importance of strategic marketing, corporate branding, marketing audits, proactive risk analysis and management, and organising rolling out of products. The note recommends the MFIs to learn from the formal financial sector, build a strong management team, testing the product with existing MIS before its roll out, good product costing, strong financial projections, and developing strategic collaborations to improve efficiency in serving the clients.</t>
  </si>
  <si>
    <t>Meeting the Challenge – The Impact Of Changing Technology On MicroFinance Institutions (MFIs)</t>
  </si>
  <si>
    <t>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
  </si>
  <si>
    <t>Richard Ketley and Ben Duminy</t>
  </si>
  <si>
    <t>Strategic Marketing for MicroFinance Institutions</t>
  </si>
  <si>
    <t>This note analyses the role of strategic marketing in optimising the delivery and communication systems of MFIs. MicroSave and a leading marketing company, TMS, have developed a frame of reference for the microfinance industry. The note brings out three central strategies—corporate brand and identity, product strategy, and product delivery &amp; customer service strategy, which can help existing MFIs to increase/ retain their customer base. In the core of these strategies, the note explains that there are four key information packages which would cover the entire aspects of MFIs’ marketing strategies. These are—market analysis, customer analysis, competition analysis and PEST (political, economic, social and technological) analysis. The note concludes with the remark that strategic marketing may lead to staff satisfaction, customer loyalty, developmental impact and higher profitability.</t>
  </si>
  <si>
    <t>Graham A.N. Wright, David Cracknell, Leonard Mutesasira and Rob Hudson</t>
  </si>
  <si>
    <t>Proactive Risk Management: Lessons for Microfinance Institutions</t>
  </si>
  <si>
    <t>This note discusses the role of proactive risk management as an essential element to the long-term sustainability of a microfinance institution, which helps in early warning system for potential problems, efficient use of capital, and successful new product development and rollout. It also provides lessons relating to required organisational change, risk management feedback loop, importance of periodic risk management reviews, unforeseen events, counterparty risks, risks related to human resources, and suitable product development risks.</t>
  </si>
  <si>
    <t>Lynn Pikholz and Pamela Champagne</t>
  </si>
  <si>
    <t>Lessons from Pilot Testing Financial Services - Experience of MicroSave</t>
  </si>
  <si>
    <t>This briefing note presents key lessons learned from MicroSave’s work with its Action Research Partners (ARPs) on pilot testing new financial services. It also identifies key factors that lead to successful pilot testing such as detailed understanding of customer needs and creation of well-defined products that meet those needs. Moreover, it presents key lessons learned in all the ten aspects of pilot testing. The note also ascertains three major questions—What impact has pilot testing had on the Action Research Partners? Should we always pilot test new products? Should we always pilot test new products?—which are frequently asked before pilot testing.</t>
  </si>
  <si>
    <t>David Cracknell, Henry Sempangi, Graham A.N. Wright, Peter Mukwana and Michael J. McCord</t>
  </si>
  <si>
    <t>The Emerging Market-Led Microfinance Agenda</t>
  </si>
  <si>
    <t>The briefing note discusses the shift towards a market led approach in microfinance. It raises several questions relating to clients’ shifts in preferences, their exit and switching over to competitors’ products. This note identifies three components of market led approach—the client-product nexus, linkages between clients and institutions and the client’s financial landscape. It concludes with highlighting the emerging trends in microfinance which bring out some operational benefits that enable MFIs to lower service delivery costs, attract new clients and retain existing ones, all factors that contribute to long-term sustainability.</t>
  </si>
  <si>
    <t>Monique Cohen</t>
  </si>
  <si>
    <t>Adapting Market Research Tools to Diverse Environments - Lessons from Europe</t>
  </si>
  <si>
    <t>This note documents the lessons of several member organisations of MFC and selected microfinance institutions (MFIs) in Turkey, the Balkans, and the Caucasus that have applied the MicroSave toolkit, along with other tools, successfully. The note suggests prioritising the problems and opportunities before conducting any research and thinking creatively according to cultural sensitivities while adapting tools. It also suggests the MFIs to use a mix of techniques in doing a research while building the capacities of the existing staff in order to avoid biases. The note recommends for a careful selection of appropriate tools, open towards changes or modifications as per the need and its pre-testing before its implementation.</t>
  </si>
  <si>
    <t>Elissa McCarter</t>
  </si>
  <si>
    <t>Corporate Brand and Identity  - Why They Are Important for MFIs</t>
  </si>
  <si>
    <t>Branding decides the position, reputation or image of an organisation in the market whether they want one or not. This briefing note focuses on significance of corporate branding and lessons learned therein. It states that brand development should start with the MFI identifying its competitive advantage, or the advantage that it wishes to promote given its target market’s needs and expectations. It also discusses positioning statements and corporate identity for an MFI wishing to adopt/or has adopted the market led approach and role of corporate communications and public relations.</t>
  </si>
  <si>
    <t>Customer Service - Why It Is Important for MFIs</t>
  </si>
  <si>
    <t>The note analyses the reasons for excellent customer services as a prime mandate for a market led MFI, which include retaining customers, building through word-of-mouth business, competitive advantages, and working efficiently. It also identifies certain variables responsible for customer service. These are organisation culture, product/service range, customer knowledge, delivery systems, service delivery environment, technology, and employees’ role in service delivery. The note also briefs about MicroSave’s process and tools for customer service..</t>
  </si>
  <si>
    <t>Process Mapping For Risk Management and Process Improvement</t>
  </si>
  <si>
    <t>Process Maps are visual representations of a process, that use symbols, arrows, and concise wording to show inputs, outputs, tasks performed, and task sequence. The note discusses in detail about constructing process maps for risk analysis and process improvements in ten steps. These steps are— identifying and prioritising operational gaps, choosing processes to be mapped, assembling an appropriate team, defining processes and objectives of mapping, data collection, construction and validation of maps, analysis on risks and process improvements, should be and could be maps, distribution of findings and implementation. The symbols, process description, risks at each step, and risk mitigation tactics (controls) are four tiers through which the risks are analysed and suggestions are developed therein. The note also talks about various considerations in institutionalising process mapping, which are management thoughts, level of participation, time consuming and type of people engaged.</t>
  </si>
  <si>
    <t>Lessons from MicroSave’s Action Research Programme (2003)</t>
  </si>
  <si>
    <t>This note documents the lessons learned in 2003 under the Action Research Programme of MicroSave. The note suggests planning and preparing for the growth, plan for financing it, and also prioritizing the change, information systems, procedures and template. Moreover, it advises the MFIs for a rollout throughout standardization, strong communications, good process mapping for minimizing risks, improving customer services and enhancing delivering channels.</t>
  </si>
  <si>
    <t>David Cracknell, Henry Sempangi, Trevor Mugwang’a Peter Mukwana and Graham A.N. Wright</t>
  </si>
  <si>
    <t>Electronic Banking for the Poor</t>
  </si>
  <si>
    <t>Electronic Banking brings the potential to extend low cost virtual bank accounts to a large number of currently un-banked individuals worldwide. This note discusses how falling costs of technology and competition and the ability of electronic banking solutions to offer customers an enhanced range of services at a very low cost is driving change. While discussing the technical options chosen for the development of an electronic banking this note takes into account the customer perspective – the customer value proposition; the institutional perspective – the business case; and the local environment for electronic banking. It further explores the options for microfinance programmes and lists the general principles derived from The Virtual Conference on Electronic Banking for the Poor.</t>
  </si>
  <si>
    <t>Beyond the Classroom: MicroSave’s Training Philosophy and Strategy </t>
  </si>
  <si>
    <t>MicroSave is committed to building capacity for training delivery and use of its toolkits among microfinance institutions (MFIs) pursuing a market-led, client-responsive approach to developing and delivering financial services. This note discusses Microsave’s training philosophy and strategy, the process of developing toolkits, the focus of its trainings which is - transferring knowledge and skills. The four complementary training strategies employed by MicroSave and the three ways to participate in Microsave’s trainings are further discussed in the note.</t>
  </si>
  <si>
    <t>Lisa Parrott and Graham A.N. Wright</t>
  </si>
  <si>
    <t>Employee Relationship Marketing</t>
  </si>
  <si>
    <t>Employee Relationship Marketing (ERM) is the process of creating, maintaining and enhancing strong, value-laden relationships with staff. This note focuses on various facets of ERM like – features of a well developed ERM strategy, where does ERM begin, how to meet the customers needs – internal and external customers of the MFIs. The note describes how ERM as a powerful communication tool provides staff with information that enables them to meet the needs of the customer, whilst working towards corporate objectives. Other aspects of ERM discussed in the note include – hiring the right people and ways to measure changes in service quality that demonstrate improvements made so far.</t>
  </si>
  <si>
    <t>Lisa Parrott and Marion Hudson</t>
  </si>
  <si>
    <t>Implementing Risk Management at MicroSave’s Partner Microfinance Institutions </t>
  </si>
  <si>
    <t>Recognising the need for proactive risk management the present note throws light on risk management in MFIs. It is based upon a study undertaken by MicroSave and ShoreBank on the current status of risk management in four of MicroSave’s Action Research Partner (ARP) organisations. The note describes the risk identification process, management and measurement of risks. It addresses issues like – managing risks and the process of institutionalising risk management, monitoring of risk management programme. The note suggests that the Microsave’s “Toolkit for Institutional and Product Development Risk Analysis” if rigorously applied, will help in the early detection and management of risks, especially in the development of new products.</t>
  </si>
  <si>
    <t>Pamela Champagne and Lynn Pikholz</t>
  </si>
  <si>
    <t>Microleasing: An Alternative Way of Financing Productive Assets</t>
  </si>
  <si>
    <t>Many entrepreneurs in developing countries find it difficult to expand their businesses because of limited investment capital. This note looks at Microleasing and outlines how leasing helps clients and financial institutions overcome the above difficulties. This note briefly discusses the constraints to microleasing in developing countries in view of the legal and regulatory environment, weak economic conditions, institutional factors and client related factors. It shares the experience from two African Leasing Schemes - FINCA Tanzania, East Africa and GIE Hari Goumo in Timbuktu, Mali. It explores the challenges which MFIs engaged in microleasing schemes may face. Talking about the lessons and opportunities in Microleasing the present note states that microleasing initiatives require strategies to manage operating risks and thereby lists some of the possible strategies.</t>
  </si>
  <si>
    <t>Henry Sempangi and Hermann Messan</t>
  </si>
  <si>
    <t>Market Research for Microfinance: Beyond Product Development </t>
  </si>
  <si>
    <t>MicroSave’s Market Research for MicroFinance Tools have been widely used for product development and refinement. However, increasingly the tools have been used to address diverse institutional needs. This note outlines five of the new uses to which the tools have been put. These include – image analysis, customer service, feedback loop analysis, product marketing and financial education. The note suggests that the diverse ways in which the Market Research for MicroFinance toolkit has been used reflects the flexibility and potential of the tools and the creativity of their users.</t>
  </si>
  <si>
    <t>“Market Research for MicroFinance” – 7 Cautions and a Recommendation </t>
  </si>
  <si>
    <t>The origins of the MicroSave “Market Research for MicroFinance” (MR4MF) approach to product development lies in the belief that a market-led financial institution must assess its clients’ needs. The MR4MF approach requires careful planning and technical skills. This note outlines the complexities and challenges associated with market research and lists seven cautions, which should be kept in mind while undertaking a research. MR4MF is used for a wide variety of application, which is discussed in the note. In order to get the best of the MR4MF approach, training is essential. An overview of the MR4MF training given by MicroSave is also outlined in the note.</t>
  </si>
  <si>
    <t>Graham A.N. Wright and Shahnaz Ahmed</t>
  </si>
  <si>
    <t>Serving Depositors: Branch Infrastructure</t>
  </si>
  <si>
    <t>A key challenge for financial institutions serving the low-income market is how to optimise branch networks to serve high volumes of depositors – to provide high quality financial services at a low unit cost. This note examines branch infrastructure for serving depositors. Key issues such as importance of branch and its location, delivery strategy adopted for different locations, regulatory environment, operating space, facilitating branch based sales are discussed.</t>
  </si>
  <si>
    <t>Serving Depositors: Managing Transactions </t>
  </si>
  <si>
    <t>A key challenge for many financial institutions is to provide high quality services at a low unit cost. This note examines managing branch operations for efficient transactions. Relevant issues addressed in the note include – teller management, managing peak activity levels, banking system and technology, ensuring continuity of services and critical support functions. The note also examines the common process bottlenecks and suggests that through careful analysis and systematic process mapping the bottlenecks can be removed.</t>
  </si>
  <si>
    <t>Lessons from MicroSave’s Action Research Programme (2004)</t>
  </si>
  <si>
    <t>Under its Action Research Programme, MicroSave learns and disseminates lessons relating to market-led microfinance. This note documents lessons learned during 2004. It analyses the progress made using MicroSave tools like – process mapping, risk management, customer service, branch based costing, pricing, pilot testing, and institutionalising toolkits. The note also looks at other related aspects like- system usage and capacity, electronic banking and the institutional aspects.</t>
  </si>
  <si>
    <t>David Cracknell, Henry Sempangi, Peter Mukwana, Trevor Mugwanga, Lisa Parrot and Graham A.N. Wright</t>
  </si>
  <si>
    <t>Process Mapping in Practice  </t>
  </si>
  <si>
    <t>This note discusses process mapping - a technique that makes workflows visible. A process map is a flowchart that shows who is doing what, with whom, when, for how long and with what documents. This note outlines the steps in process mapping which include - identifying and prioritising operational gaps. It documents the benefits of process mapping, explores the challenges and suggests ways to overcome them.</t>
  </si>
  <si>
    <t>Henry Sempangi, David Cracknell, Madhurantika Moulick and Hermann Messan</t>
  </si>
  <si>
    <t>Madhurantika Moulick, Corrinne Ngurukie, Angela Mutua, Moses Muwanguzi, Michael Onesimo and Graham A.N. Wright</t>
  </si>
  <si>
    <t>What CEOs Need To Know About Software Selection</t>
  </si>
  <si>
    <t>MicroSave Action Research Partners meet regularly and during one of these meetings, IT Managers met to discuss issues relating to their information systems. This note presents and discusses following issues that were discussed in the meeting: why institutions upgrade, avoiding introductory problems by institutions, defining institutional needs, planning for growth, managing new software’s and key software selection issues.</t>
  </si>
  <si>
    <t>Dayo Forster</t>
  </si>
  <si>
    <t>What CEOs Need To Know About Software Implementation </t>
  </si>
  <si>
    <t>Once the right software system is chosen, it has to be put into place properly. Inadequate planning often leads to project delays and unmet expectations. This note distils some of the lessons (good and bad) gleaned while implementing the selected software solution. Key issues addressed in the note include – planning and project management skills, sponsorship, roll out process, communication and connectivity, hidden costs, scope creep, vendor relationship, training staff etc.</t>
  </si>
  <si>
    <t>Microfinance Institutions and Salary Based Consumer Lending</t>
  </si>
  <si>
    <t>This note draws on the experience of MicroSave’s Action Research Partners (ARPs), involved in providing consumer loans to low income salaried workers. Under these loans monthly deductions are made from salary accounts maintained with the financial institution or payments are made through direct payroll deductions and remittance in the lender’s accounts. It cautions the MFIs which intend to provide such loans that these loans can outstrip funds very quickly. It also suggests managing risks and explains the strategies such as using pilot tests to identify operational constraints, managing employer-employee relationships, controlling repayments, ensuring affordable loans to customers, strengthening credit control and administration, and using technology for further reducing the risks.</t>
  </si>
  <si>
    <t>Trevor Mugwang’a and David Cracknell</t>
  </si>
  <si>
    <t>Catalysing Capacity Development: Assessing the Need for Training </t>
  </si>
  <si>
    <t>This note summarises the key findings and recommendations of a study conducted by MicroSave to understand and analyse the need for training/capacity development, optimal contents and structure of training courses as well as the organisations/institutes best placed to deliver training in the different regions of the country. The key findings and recommendations revolves around—identifying suitable trainings, following adult learning best practices, use classroom plus on-site follow-up technical assistance, developing an integrated microfinance curriculum, comprehensive training packages in India, and targeting of inputs in a clear and legible ways.</t>
  </si>
  <si>
    <t>Graham A.N. Wright, Ramesh S. Arunachalam, S. Mishra and S. Narayanan</t>
  </si>
  <si>
    <t>Mobile Phone-Based E-Banking: The Customer Value Proposition </t>
  </si>
  <si>
    <t>The need for a branch infrastructure and managing high volumes of low value transactions are the barriers related to serving the low-income market. While outlining the features of mobile banking, the note warns that the failure of such initiatives is often due to its inappropriateness to address the customers’ needs rather than because of technological problems. The note also highlights the reasons as to why should low income segment prefer technology—if it is secure, convenient, low cost, accessible/liquid and easy to transfer. It also compiles the barriers and challenges in using technology like availability of machine, lack of training, lack of sufficient funds with agents, illiteracy among clients, lack of willingness from suppliers and other resource constraints. It also highlights the significant role played by cash and its functionality.</t>
  </si>
  <si>
    <t>Graham A.N. Wright, Nick Hughes, Brian Richardson and David Cracknell</t>
  </si>
  <si>
    <t>Staff Incentive Schemes for Deposit Mobilisation</t>
  </si>
  <si>
    <t>This note discusses in details about designing the staff incentive schemes for deposit taking microfinance institutions. It highlights the importance of being friendly and having good interpersonal skills in mobilising deposits. It suggests designing group based staff incentive scheme for deposit mobilisation as it is often difficult to discern exactly what (and who) caused the customer to entrust the institution with his or her funds and provides a simple formula for it. It also stresses to factor in more weights, if there are different schemes, and/or management thinks of refining the existing schemes. It further recommends distributing the branch bonus pool according to the base salaries.</t>
  </si>
  <si>
    <t>Mattias Grammling and Martin Holtmann</t>
  </si>
  <si>
    <t>The Art and Science of Pricing Financial Services </t>
  </si>
  <si>
    <t>This note discusses the pricing concerns from customers’ perspective and the difficulty in understanding the costs associated with the financial services. It highlights three main factors for pricing a product—costs, competition and value. It also underlines the importance of transparency in developing a business and the ways to improve it by ensuring that staff members know the products and services well. The note also points out the role played by regulators in reporting the price of a product and voluntary disclosure of actual pricing to customers by the MFIs. It further considers the factors in pricing loans, savings and e-banking products by the MFIs. Conclusively, it recommends building and developing capacities to perform pricing.</t>
  </si>
  <si>
    <t>David Cracknell and Hermann Messan</t>
  </si>
  <si>
    <t>Lessons from MicroSave's Action Research Programme (2005)</t>
  </si>
  <si>
    <t>This note documents the lessons learned in 2005 under the Action Research Programme of MicroSave. Focusing on strategy, the note discusses strategic alignment between an institution, its staff, management and stakeholders, shared vision, strategic marketing, improving governance and risk management process for its success. It also stresses the role played by branding which is not merely designing a logo, but it requires linkages with organisational strategy. The note also emphasises various processes in savings and lending operations including staff incentive scheme for savings, loan portfolio audit and pilot testing. It further discusses importance of communication, institutional culture for customer oriented service and feedback loop to improve efficiency. This note concludes with a focus on e-banking and performance management of the staff to deliver effective and efficient services.</t>
  </si>
  <si>
    <t>David Cracknell, Henry Sempangi, Peter Mukwana, Trevor Mugwang’a, Lisa Parrott and Graham A.N. Wright</t>
  </si>
  <si>
    <t>Issues in Mobile Banking 1: Implementation Choices </t>
  </si>
  <si>
    <t>This note examines some of the key strategic issues for financial institutions considering implementing mobile banking. It suggests the aspiring MFIs to assess the market potential and devise entry strategies according to the vision of the organisation. The note also mentions that mobile banking can be a supplement or substitute to the existing product or services, depending upon the goals of operators either for reducing transaction costs or attracting new customers or for revenue. The note also suggests forging strategic operational alliances, if need be (and in between telecom and finance companies). It further advises the MFIs wishing to enter into this market to develop compatible hardware and appropriate software in addition to financial modelling for providing these kinds of services.</t>
  </si>
  <si>
    <t>Jenny Hoffmann</t>
  </si>
  <si>
    <t>Issues in Mobile Banking 2: Regulatory and Technical Issues</t>
  </si>
  <si>
    <t>This note sheds some lights on the issues related to regulation requirements or in some cases lack of understanding/interest of the central banks, in implementing mobile banking by financial institutions. It highlights the significance of access to payment systems, which is a key barrier in many countries. Then the anti money laundering norms, which require face to face interaction with the account holder, in many countries is a challenge faced by service providers. Furthermore, regulation may be a factor in the services that can be offered by an agent and the ability to manage operational and reputational risks, which this note points at, succinctly. The note also reviews the system requirements, which would be dependent on regulatory environment, functionality, availability of secure infrastructure &amp; handsets, sophistication and lastly but importantly the customer affordability.</t>
  </si>
  <si>
    <t>Human Resource Management for Growing MFIs</t>
  </si>
  <si>
    <t>This note provides examples of human resource issues to consider during growth phase of microfinance institutions. Primarily it focuses on developing clear cut organisational structure, new communication channels, recruitment and hiring needs, training and staff development, performance management and development of the institutional culture. It also reminds that understanding and managing the MFI’s institutional culture and keeping the mission and values front and centre is crucial for a growing MFI. It concludes that by building strong, well functioning human resource systems and tools, an MFI would be well poised to meet the demands of growth, manage the challenges of an evolving environment, and respond to the needs of clients.</t>
  </si>
  <si>
    <t>Jennifer Helmuth, Lisa Parrott and David Cracknell</t>
  </si>
  <si>
    <t>Loan Portfolio Assessment in Practice</t>
  </si>
  <si>
    <t>This note talks about the significance of loan portfolio audit as an essential feedback to the stakeholders in order to understand the risks in the MFI’s loan portfolio and the systems/procedures used to mitigate this risk. It explains in details the process for conducting loan portfolio audit which includes sample selection, verification of loan management processes and documentation to check for consistency and completeness, and looking at portfolio management policies, systems and procedures in relation to international best practices. The note also brings forth the issues arising out of a loan portfolio audit like non existence clients, mismatches in records, rescheduling and practices without management’s approval.</t>
  </si>
  <si>
    <t>Branch Based Marketing</t>
  </si>
  <si>
    <t>This note discusses the role of branches as a marketing point for identifying prospective customers, determining their needs and matching products/services to these needs. It also details out the benefits of branch based marketing which extends to increased profits, enhanced efficiency, increased responsiveness, more customised services, and refined monitoring. It provides lessons from Kenya and Uganda on successful branch based marketing. It chalks out steps for establishing branch based marketing—training, action planning, implementation, monitoring and review. The note finally cautioned about customer centric products and services designed and delivered in an efficient and customer friendly manner to fully leverage the potential of branch based marketing.</t>
  </si>
  <si>
    <t>George Waweru</t>
  </si>
  <si>
    <t>Cooperatives - The Flawed Gem of Indian Rural Finance </t>
  </si>
  <si>
    <t>This note discusses the vast networks of cooperatives in delivering financial services in India. The overall financial performance of the cooperatives is weak when compared to commercial banks in India. The note identifies the reasons of the weak links in the cooperatives which are primarily related to governance, restrictive membership and voting rights, dominance of borrowers in the board, lower lending rates of PACS (well below the market rates), high transaction costs owing to business model issues, overstaffing and salaries unrelated to the magnitude of business. It suggests improving the governance and management of the cooperative network including its basic systems and procedures as a critical support for its success.</t>
  </si>
  <si>
    <t>Games Loan Clients Play</t>
  </si>
  <si>
    <t>Generally the clients of financial service providers either test controls, exploit weaknesses in their system or test the institution’s capacity to live up to its promises. This note discusses some of these tactics used by the clients individually or in a group to avoid payments and possible solutions to the financial service providers. Some of the games played by the clients are mobilising ghost clients, involving family members, servicing loans of a drop out to get higher loan amounts of next cycle, prepayments, loans from other MFIs on the same business in the names of their friends or relatives, false guarantors amongst many others discussed in this note. The possible solutions, as the note suggests, range from immediate follow up to setting up internal audit team and loan portfolio audit.</t>
  </si>
  <si>
    <t>Henry Sempangi</t>
  </si>
  <si>
    <t>Developing Cash Flow Based Micro and Small Enterprises Business Loans- The Experience of Equity Bank with Biashara Imara</t>
  </si>
  <si>
    <t>This note highlights key lessons from the experience of MicroSave’s partner Equity Bank, in designing, testing and rolling out a cash flow based individual business loan product. It finds out the reason of Equity to venture into cash flow based micro credit was driven by a realisation that there was a substantial, and largely unmet, demand for this type of product. The note describes about the processes undertaken in the pilot tests of the product and the positive consequences on policies, procedures, pricing decisions, staff training requirements and remunerations. The note further highlights the key lessons learned in pilot testing—following a well structured process, conducting designing research, ensuring capacity and support, building MIS, procedures, and establishing monitoring systems.</t>
  </si>
  <si>
    <t>Trevor Mugwang’a</t>
  </si>
  <si>
    <t>Institutionalising Risk Management for MFIs – Framework and Challenges </t>
  </si>
  <si>
    <t>This note is based on MicroSave’s experience in developing risk management policies within its Action Research Partners (ARPs). It underlines a number of aspects that institutions seeking to adopt effective, proactive and integrated risk management must address—oversight shifts, formalising policies of risk management, enhancing scope of risks, proactive anticipation, monitoring and prevention of risks. Strategy, structures, processes and infrastructure are the essential components of risk management process of an MFI, mentions the note. It also suggests integrating process mapping and risk analysis and highlights the role of internal audit in management of risks.</t>
  </si>
  <si>
    <t>Lessons from MicroSave’s Action Research Programme (2006)</t>
  </si>
  <si>
    <t>This note documents the progress made under the Action Research programme of MicroSave during 2006. It gives lessons which are derived from the applications of MicroSave’s toolkits on strategic planning, branding, risk management, process mapping, credit control and administration, customer service and pilot testing within ARPs. It stresses that market led growth is client responsive and highlights importance of good governance, strong communications, sound growth management, managing mission drift and regular inputs for building capacities..</t>
  </si>
  <si>
    <t>Establishing a Credit Administration &amp; Control Unit </t>
  </si>
  <si>
    <t>Credit administration and credit controls are the two key components in the active management support of the frontline credit processes of making individual loans and client management. This note demonstrates the ways to organise a Credit Administration Unit (CAU), when an organisation grows in terms of volume and outreach. Contextualising the growth scenario, the note outlines regulatory requirements and geographical expansion as key reasons that lead to implementation of credit administration and control. It highlights the essential components of a lending institution’s credit roles and summarises factors for right credit administration and controls. The note also puts forward the staffing pattern and delves into roles and responsibilities of the staff in CAU.</t>
  </si>
  <si>
    <t>Robert Dressen and Samson Odele</t>
  </si>
  <si>
    <t>Benefits of Loan Portfolio Audit for MFIs </t>
  </si>
  <si>
    <t>This note highlights the key benefits which Loan Portfolio Audit (LPA) has produced and has been prepared with the objective of further promoting its adoption amongst Indian MFIs. The note mentions the points which helped the MFIs which opted for LPA in India. Some of the benefits are—pin-pointing gaps in policy and procedure and solutions for these, identifying internal audit and control system risks and ways of reducing these, solving gaps related to MIS, supplementing rating reports, establishing transparency and enabling fund raising. However, the note reminds of the fact that LPA is primarily a diagnostic tool used to help MFIs target capacity building/institutional strengthening efforts and it does not use the findings to judge the quality of an MFI</t>
  </si>
  <si>
    <t>Swandip Sinha</t>
  </si>
  <si>
    <t>The Market Led Revolution of Equity Bank </t>
  </si>
  <si>
    <t>Today Equity Bank is a remarkable institution. It has become the most highly capitalised bank in Kenya with total shareholders funds of more than $250 million as of March 2008, serving more than 2 million customers, through 76 branches and more than 350 ATMs. But in 1993, the Central Bank of Kenya confirmed that, as Equity Building Society, it was technically insolvent, had poor board supervision and inadequate management. This note outlines the success factors underlying this remarkable change.</t>
  </si>
  <si>
    <t>Graham A.N. Wright &amp; David Cracknell</t>
  </si>
  <si>
    <t>Cost and Benefits of Market Research for Product Development</t>
  </si>
  <si>
    <t>MicroSave’s experience and reviews of successful new products reveal that market research is the starting point in most successful product development. This note illustrates importance of market research in the entire product development process, which is often neglected by most of the institutions. It draws on experiences from seven countries—Kenya, Tanzania, Uganda, Bosnia, Herzegovina, India and the Dominican Republic. The study reveals that MFIs participated in the study enjoyed the cost benefit, better understanding of market, client perception and internal capacity, and enhancing image or reputation, among the several other benefits.</t>
  </si>
  <si>
    <t>Cheryl Frankiewicz (Summarised by Corrinne Ngurukie)</t>
  </si>
  <si>
    <t>Costs and Benefits of Pilot Testing for Product Development</t>
  </si>
  <si>
    <t>This briefing note emphasises on pilot testing as an important component of a new product development process which in turn helps institutions to become more viable and profitable. It explores lessons on the costs incurred, the benefits received and also draws experience from the MFIs that implemented the pilot testing process. It explains various costs—financial, non financial, psychological and reputation costs—associated with pilot tests. It also highlights the costs of failure and concludes with suggestions on lowering the costs of pilot testing.</t>
  </si>
  <si>
    <t>POS vs. Mobile Phone as a Channel for M-Banking</t>
  </si>
  <si>
    <t>Given the functional capabilities and the multiple formats in which POS and mobile phones are used by financial service providers, this note focuses on the relative merits of the POS and the mobile phone in a branchless banking environment. This compares the benefits and drawbacks of these two key delivery channels, their strengths and weaknesses as well as the opportunities and threats inherent in the technologies.</t>
  </si>
  <si>
    <t>Ben Davis &amp; John Owens</t>
  </si>
  <si>
    <t>Choosing a Mobile Phone Banking Format</t>
  </si>
  <si>
    <t>During the September 2008 MicroSave-CGAP workshop in Nepal, various m-banking providers shared the use of a range of communication formats supported on GSM networks, ranging from SMS (Short Messaging Service) through to HTTPS (internet). Each format has a number of advantages and disadvantages over the other potential formats. This note discusses key issues faced when choosing which m-banking format to use. These issues include: usability/reliability, security and ubiquity. The note examines the trade-offs involved and highlights the implications of some of the decisions that must be made on formats.</t>
  </si>
  <si>
    <t>The Role of Partnerships and Strategic Alliances to Promote Mobile Phone Banking at the Bottom of the Pyramid</t>
  </si>
  <si>
    <t>This note looks at the role of partnerships and alliances in m-banking, drawing some of the existing examples represented at the MicroSave-CGAP M-banking Dialogue held in 2008. It examines the importance and the different configurations/types of partnerships necessary to bring mass m-banking to the low income market, as well as the options for microfinance institutions. It specifically focuses on opportunities and benefits that may accrue to the small banks and networks of MFIs interested in offering mobile phone banking services as they collaborate and share a mobile banking platform. The note also predicts that third-party mobile phone banking service providers will also continue to play a role for banks as well as small MFIs who would prefer to outsource certain banking functions and turn over much of the technical development and management of an agent network to a third party.</t>
  </si>
  <si>
    <t>John Owens</t>
  </si>
  <si>
    <t>Incentivising 3rd Party Agents for M-Banking</t>
  </si>
  <si>
    <t>Using 3rd party agents to service customers provides a potentially low cost distribution channel for financial service providers. Noting the two basic models being followed - branchless banking servicing and mobile commerce provider models - this note examines the key factors that affect the willingness of the agents to provide m-banking services. The factors being complexity of services, expected volume of transactions, impact on the agent’s primary business, and fee generated per transaction. The role of 3rd party agents is one of the most important issues for those undertaking branchless banking initiatives. The key is to develop a straightforward system that provides enough of a value proposition for the 3rd party agents while properly controlling costs for the branchless banking operator. Critically, the importance of local conditions requires managers undertaking a branchless banking initiative to: investigate international experiences, adapt to local market conditions, balance the timing and deployment of agents vs. potential clients, and balance the amount and types of incentives in order to ensure that there are no “incentive incompatibility” issues.</t>
  </si>
  <si>
    <t>Pilot and Rollout Issues for Mobile Phone Banking Services</t>
  </si>
  <si>
    <t>This note explains about strategies and provides guidance in handling the challenges and issues concerning institutional issues; regulatory &amp; compliance issues; monitoring and feedback from customers and merchants during pilot test and rollout; partnership support and coordination in pilot testing and rolling out mobile phone banking services. Institutional issues include significant training for frontline and back office staff. Regulatory compliance issues must be addressed and it is important to get the regulators on board early. Pilot testing mobile phone banking applications can also be challenging due to the potential for exponential uptake which may make controlled pilot tests more difficult so most institutions at least start with their staff and selected clients in the beginning. Testing partner relationships whether they are between banks, MFIs, MNOs, or third party service providers, or combinations of all four, are important.</t>
  </si>
  <si>
    <t>Creating a Tipping Point for M-Banking</t>
  </si>
  <si>
    <t>The note examines why the take-up of m-banking services has often been slower than anticipated, and highlights the importance of financial education programmes. Using Malcolm Gladwell’s book “The Tipping Point: How Little Things Can Make a Big Difference,” this note describes three agents of change that create tipping points in the spread of various mobile financial services: strategic alliances/ partnerships and marketing agents; branding and building on initial uses of m-banking services; and the power of context – the customer value proposition.</t>
  </si>
  <si>
    <t>Internal Controls in Small/Medium MFIs</t>
  </si>
  <si>
    <t>The note provides a practical approach, based on COSO framework, for small/ medium MFIs to put in place an effective internal control system. The functional areas that internal audit and control cover like: financial transactions, operations, adherence to mission, have a direct relationship with different types of risks for an MFI. For small and medium MFIs, managing these risks become more complex as systems are still evolving, processes are individual driven, procedures are sidelined, they face human resource constraints and affordability issues etc. It advocates that it is essential to have system of sound internal audit and control at every stage of institutional growth, though setting up such a system may appear complex and costly. There are innovative and cost effective ways though which such a system could be built based on the elements of proper internal control and ownership at all levels within the organisation.</t>
  </si>
  <si>
    <t>Soumya Harsh Pandey</t>
  </si>
  <si>
    <t>Managing Agent Networks to Optimise E- and M-Banking Systems Part-1</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</si>
  <si>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 focusing on the first 3Ps: Product, Price and Process. MicroSave Briefing Note # 74 looks at 5 more Ps of marketing: Place, Physical Evidence, Promotion, Positioning and People.</t>
  </si>
  <si>
    <t>Graham A.N. Wright &amp; Veena Yamini A.</t>
  </si>
  <si>
    <t>Managing Agent Networks to Optimise E- and M-Banking Systems Part-2</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</si>
  <si>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MicroSave Briefing Note 73 analysed the agents of e-banking and m-banking systems in the context of Product, Price and Processes. This note extends the analysis into an additional 5Ps of marketing: Place, Physical Evidence, Promotion, Positioning and People.</t>
  </si>
  <si>
    <t>Being Strategic about HR</t>
  </si>
  <si>
    <t>Given that Human Resource Management (HRM) is designed to act as a support function, what exactly does “being strategic” entail? The human resource function assumes a different role depending on the stage of the organisation’s evolution: growth phase; product diversification phase, and steady state. HRM must be treated as a strategic function, must be integrated into all other strategic planning and implementation, and must be developed to operate as a strategic peer to all other institutional components such as operations, risk management, product development or finance.</t>
  </si>
  <si>
    <t>Prinny Anderson &amp; Sita Vasudevan</t>
  </si>
  <si>
    <t>Recruiting and Retaining a Large Workforce – Lessons from the BPO Sector</t>
  </si>
  <si>
    <t>To improve human resource management, microfinance institutions (MFIs) can usefully draw relevant lessons from the Call Centre/Business Process Outsourcing (BPO) industry, which has a lot of similarities in terms or managing a large workforce. This note draws lessons from the BPO industry and concludes that managing a large workforce is no longer about providing a life-time career option to all employees, but rather to ensure that the time staff members spend with the organisation is fruitful and mutually beneficial. The objective is to inculcate a long-term symbiotic relationship between the employer and the employee.</t>
  </si>
  <si>
    <t>Sita Vasudevan &amp; Ashutosh Sinha</t>
  </si>
  <si>
    <t>Orality and Microsavings</t>
  </si>
  <si>
    <t>Because the services and operations of MFIs are alpha-numeric, they could have a significant impact on illiteracy and innumeracy, as well as strengthen their own control systems, simply by orienting their retail interfaces towards the needs of illiterate people. This Briefing Notes examines the challenges of retailing to illiterate people, and some of the opportunities ahead.</t>
  </si>
  <si>
    <t>M-Banking Liquidity Management</t>
  </si>
  <si>
    <t>Managing liquidity is critical to the success of any electronic banking initiative because in most emerging markets payment systems are still evolving and most transactions are still in cash, "cash is king". Ensuring agents have either e-money or cash when customers require it, is the essential challenge of m-banking liquidity management. This Briefing Note examines how to design successful liquidity management systems and the issues that arise.</t>
  </si>
  <si>
    <t>Mobile Payments: Ten Years On, What Has Changed?</t>
  </si>
  <si>
    <t>A decade ago it seemed clear that it was only a matter of time before mobile payments and mobile banking became a major part of the way in which poor people received financial services. This Briefing Note considers some of the key developments. Providing that a dominant and interoperable transaction infrastructure emerges, there should be major opportunities for MFIs to re-engineer business process to reduce costs using the capabilities of mobile payment platforms. This is already happening in the Philippines, and in Kenya.</t>
  </si>
  <si>
    <t>Richard Ketley</t>
  </si>
  <si>
    <t>Does Mobile Banking Require A Card?</t>
  </si>
  <si>
    <t>Mobile banking was always going to be the alternative to cards, a cheaper easier to manage product/channel combination that would sweep away the straight jacket of pricing and rules associated with the card industry. However it now seems likely that realising the full potential of mobile banking is most likely to come from the integration of mobile and card solutions, products and channels.</t>
  </si>
  <si>
    <t>M-Banking Agent Selection</t>
  </si>
  <si>
    <t>Selecting the right agents is critical to the success of a mobile banking initiative, especially during the most difficult introductory period as the solution seeks acceptance in its target market. This Briefing Note reviews agent selection, management and retention.</t>
  </si>
  <si>
    <t>Practical Advice to Reach a Tipping Point in M-Banking Solutions</t>
  </si>
  <si>
    <t>M-banking is maturing into a global industry, such that it is possible to determine the steps that providers have taken to reach a tipping point. This Briefing Note seeks to provide pointers and ideas for achieving scale. It examines: providing value addition to cash; incentivising customers; building an agent network; transaction drivers; how pays and how; and where to provide services.</t>
  </si>
  <si>
    <t>Mobile Payments – Rethinking Partnership Strategies?</t>
  </si>
  <si>
    <t>Almost all mobile payment strategies require a close and complex set of relationships between mobile network operators, banks, reseller agents and payment solution providers. This note explores some of the key issues in defining these partnerships. For MFIs the key opportunity is the emergence, in some markets, of large networks that can be leveraged to transform the operations of a MFI without the need for a “partnership” with the provider.</t>
  </si>
  <si>
    <t>Micro and Small Enterprises Lending for MFIs -Strategic Issues to Consider First</t>
  </si>
  <si>
    <t>For a successful product offering detailed market research and professionally managed product development process are the important pre requisites. Individual lending (IL) to the poor is no exception and for a successful IL product the institutions first need to know their client needs.
Strategic issues that need to be on the top priority of the higher management of an MFI venturing into the business of individual lending include:
- Institutional mission
- Industry and competitive environment
- IL client segmentation
- Institution's capacity to deliver the product 
This note attempts to highlight the importance of these strategic issues in detail.</t>
  </si>
  <si>
    <t>Krishna Thacker and Trevor Mugwanga</t>
  </si>
  <si>
    <t>Managing Micro and Small Enterprises Lending</t>
  </si>
  <si>
    <t>The note discusses the prevalence of group lending methodology which has been in existence for quite some time now. Majority of the MFIs use this methodology for their operations and are well versed with its nuances. Individual Lending (IL) has emerged out as a new product that many MFIs have started to offer to their clients.
Individual lending being a completely different product requires different set of skills all together. It has its own customised lending processes and operations. This note attempts to substantiate the various important issues of the lending cycle for individual loan.</t>
  </si>
  <si>
    <t>Denny George, Venkata N.A. and Trevor Mugwang'a</t>
  </si>
  <si>
    <t>Product Features of Micro and Small Enterprises Lending (1/2)</t>
  </si>
  <si>
    <t>Many MFI's have started to introduce individual loan as one of their product offerings. They see individual loans as a good business opportunity and as an effective mechanism to help clients in business activities. Market research is a pre-requisite for launching a successful new product offering. MFIs must carefully dwell upon important product features of individual loan before rolling out the product.
This note attempts to highlight the key product features which an MFI must focus on, before offering individual loan product to the clients are as follows:
- loan size
- loan term
- repayment frequency
- pre-closure rules</t>
  </si>
  <si>
    <t>Venkata N.A. and Trevor Mugwang'a</t>
  </si>
  <si>
    <t>Product features of Micro and Small Enterprises Lending (2/2)</t>
  </si>
  <si>
    <t>This Briefing Note discusses the 7 of the 8Ps of Marketing - Price, Positioning, Process, Promotion, People, Place and Physical evidence.
The Note describes that the total cost of Individual Lending (IL) product not only includes interest and fees paid by the client but also a host of other costs such as foregone wages, travel costs and time amongst others. Therefore the MFIs must strive to keep the indirect cost to minimum through efficient processes. The Note discusses the importance of MFIs positioning in the market and suggests that the MFIs should put best effort to occupy a distinct competitive position in the customer's mind. The Note suggests that the MFIs should prepare a comprehensive procedure manuals detailing the "who, what, when, where, why and how" of all processes with adequate internal control provisions to mitigate risks. Further, these manuals should be regularly updated and readily available for staff's use. The Note comments on the requirement of staff incentive schemes to mitigate the fraud risk.
The Note further explains in detail the importance of properly managed/maintained branches, clear and concise communication and 100% door step service through detailed sections on three other important Ps of marketing which are Physical evidence, Promotion and Place.</t>
  </si>
  <si>
    <t>Breaking the Barriers: Market Expansion through Individual Lending</t>
  </si>
  <si>
    <t>Introducing Individual Lending (IL) is often an important step towards delivering market-led microcredit. However in most cases, microfinance institutions (MFIs) introduce IL product as a reactive strategy. This Note discusses the benefits of IL, the target clientele and challenges MFIs need to consider in developing the product.
The features of IL product are distinct vis-a-vis group lending product in terms of loan size, loan repayment, collateral requirement, and loan sanctioning process. This Note explains the reasons for which mature clients do not continue with group lending and also explains how IL is offered by MFIs to retain these customers.  The Note proposes that the IL can help MFIs to foray into new market segments for expansion and increase portfolio size and profitability.
The Note with the help of case studies explains the way IL can help MFIs in diversification of portfolio at risk and cross-selling of other financial products. The Note further explains the challenges faced while targeting the group clients for IL and also discusses the challenges faced while getting fund support from the banks.
The Note proposes IL to MFIs for not only growing and improving profitability, but also to reduce portfolio concentration risk.</t>
  </si>
  <si>
    <t>Venkata N.A., Anup Singh and Trevor Mugwanga</t>
  </si>
  <si>
    <t>Integrating Social Performance Management into Strategic Business Planning of MFIs</t>
  </si>
  <si>
    <t>MicroSave has run Strategic Business Planning (SBP) in over 100 MFIs across Asia and Africa including several of the leading NBFCs in India and the top tier MFIs in the Philippines. The SBP enables MFIs to improve synergies between excellence in market-led financial services and social performance.
The approach of MicroSave has been of viewing SBP and social performance management (SPM) as integrated rather than stand alone processes. Hence, while the SBP lays out the goals, key objectives, measures/targets and activities of an organisation (KOGMA), SPM consists of (re)designing key operational policies, processes and systems to reflect an MFI's social aspirations. Stated synergy is value-adding.
Aforesaid integration involves the following distinct steps:
- Periodic assessment of the mission, values and vision of an organisation in order to evaluate the extent of achievement of the mission and to lay down strategies to prevent possible 'mission drift' away from social orientation.
- Competition analysis and institutional analysis to better understand the 'environment' and devise policies/strategies for competitive edge.
- Evolving strategies to better serve social ends
- Evaluation of strategies in the context of financial projections and budgets
- Work planning and system analysis with a social perspective
- Creating measures and targets for goal achievement
Implementing and monitoring KOGMA (Key Objectives, Goals, Measures, Activities)/ Goals Analysis, for organisational alignment from top to bottom in terms of the stated parameters, through the process of cascading.</t>
  </si>
  <si>
    <t>Veena Yamini A. and Matthew Leonard</t>
  </si>
  <si>
    <t>Integrating Social Performance Management into Governance of MFIs</t>
  </si>
  <si>
    <t>MicroSave has worked with Imp-Act to integrate a social lens into its Governance training. MicroSave SPM diagnostics have increasingly been focussing on the role of governance structures in managing the growing financial and social risks since in view of the global financial crises and the oft repeated criticism of MFIs being primarily commerce-driven ventures. Structural/functional features which skew the balance in favour of commerce have emerged from such studies:
- Board composition of an MFI, particularly of an MFI transforming from a non-profit to a for-profit endeavour may be focused on having experience and expertise in financial rather in social aspects
- MIS not incorporating social performance assessment indicators
- Lack of periodic reviews of 'achievement of mission' which clearly states organisational purposes
- Lack of involvement and motivation of staff, including appropriate performance reviews and incentives towards social performance
MicroSave's SPM recommends stakeholder involvement - especially clients' or representatives of clients' in strategic decisions, through periodic client consultative group meetings; informal feedback from field staff or other forums and regular client and employee feedback (grievance systems, market research, client committees and customer satisfaction surveys, etc.). It also recommends effective designing of motivation packages for staff as well as putting in place client protection measures for preventing over-indebtedness, fraud, abusive collections, client privacy along with other aspects.</t>
  </si>
  <si>
    <t xml:space="preserve">The Overlap between Customer Service and Social Performance Management
The Overlap between Customer Service and Social Performance Management1
The Overlap between Customer Service and Social Performance Management1
</t>
  </si>
  <si>
    <t>MicroSave has worked with a variety of banks and MFIs across Africa and Asia to implement customer service programmes that have made significant impact on the organisations' social performance. MicroSave's customers focus interventions involve the following activities:
- Understanding client needs to develop tailored products and services
- Studying client drop outs to prevent the same in the future
- Collecting client feedback to design suitable client protection strategies
- Client reach- out strategies for better beneficiary-targeting
- Studying staff motivation for better service to the clients
- Crafting client -delight strategies to offer them services far in excess of their expectations.
- Aligning systems and processes towards the objective of client delight articulated clearly in the Mission statement.
Through SPM diagnostics, MicroSave helps MFIs to prioritise and choose concrete steps to take in the implementation of proposed SPM improvements. It helps in providing expert technical assistance to ensure implementation of the recommended measures.</t>
  </si>
  <si>
    <t>Internal Audit and IT-Based MIS System</t>
  </si>
  <si>
    <t>Microfinance is all about managing operations and risk, and therefore requires an efficient monitoring system. Audit plays this function. An IT-based MIS system helps the auditors in analysing large numbers of branches quickly and efficiently, thus reducing cost and saving time with more accurate and reliable results. IT-based MIS is can therefore significantly enhance the capability of internal auditors.</t>
  </si>
  <si>
    <t>Piyush Kr. Prasoon</t>
  </si>
  <si>
    <t>Innovation and Adaptation on the M-PESA Rails</t>
  </si>
  <si>
    <t>This note examines some of the savings and related services offered to the low income market segment using M-PESA ‘rails', and highlights the challenges they face. The institutions using M-PESA are working in different areas of financial services, offering savings, loans, health and life insurance, pension and investment products.
It concludes that: 1. the whole cycle of deposit and withdrawal (or indeed loan repayment) through M-PESA therefore becomes an expensive proposition for the customer; and 2. at present financial institutions appear unsure about the overall costs and benefits arising out of their partnerships with M-PESA. All are busy sorting out the operational issues due to integration challenges, and the difficulties of communicating the proposition to customers.</t>
  </si>
  <si>
    <t>Mukesh Sadana, George Mugweru, Joyce Murithi, David Cracknell and Graham A.N. Wright</t>
  </si>
  <si>
    <t>Riding the M-PESA Rails: Advantages &amp; Disadvantages</t>
  </si>
  <si>
    <t>By riding on M-PESA rails, most banks, MFIs and Deposit Taking Microfinance Programs (DTMs) are looking for cost reduction, increased staff efficiency and convenience of customers, which ultimately should lead to more deposits/transactions. This Note examines if, how and where financial institutions are realising the potential of M-PESA to make their systems more efficient and their products more accessible. It concludes that financial institutions that have agreements with M-PESA are not heavily promoting the opportunity, despite the potential benefits. They are aware of the issues faced by customers as well as the back-end challenges of reconciliation and so on, and are thus cautious about large-scale rollout.</t>
  </si>
  <si>
    <t>Do the M-PESA Rails Contribute to Financial Inclusion?</t>
  </si>
  <si>
    <t>A substantial proportion of the Kenyan population is using M-PESA as an addition to bank savings accounts, and less frequently, as a full-scale substitute. The worry among financial inclusion proponents and banks is that poor people will use M-PESA as a substitute for formal institutions. The Note examines progress towards financial inclusion in Kenya, and concludes that while M-PESA's rails offer the potential, Kenya may yet have to wait to realise comprehensive, commercially sound, affordable and effective financial inclusion.</t>
  </si>
  <si>
    <t>Measuring Willingness to Pay</t>
  </si>
  <si>
    <t>This Note presents the development and the implementation of an innovative qualitative research tool directed at determining the level of ‘Willingness To Pay' (WTP) for BC services. The WTP tool has been designed to allow stakeholders to understand how low-income households think about pricing and cost. It is also an effective way to estimate what potential customers of BC services would be willing to pay for the services. The WTP tool helped to elicit some interesting results on the potential of charging ‘reasonable fees' from potential BC customers.</t>
  </si>
  <si>
    <t>Akhand Tiwari and Minakshi Ramji</t>
  </si>
  <si>
    <t>The Business Case for Branchless Banking: What's Missing?</t>
  </si>
  <si>
    <t>We are in the process of reinventing how these people send and receive money in remote locations, how they pay bills and loans. How they save and insure against emergencies, and for increasing numbers, how they enjoy greater freedom and control over their financial future.
The dilemma is how to make all these new ways of banking—by mobile phone, via card readers and enhanced ATMs, and with third-party agents who act on behalf of branch staff—either profitable or at least sustainable. Every other industry has had to revise how they make money in new markets with new technology. Banking may finally be forced to as well. There may be no traditional “business case” for financial inclusion. The scope and needs of these customers are too different. This reality may ultimately persuade banks to share risks, and rewards, with MNOs and—watch this space—the post office, global consumer brands, and technology service providers. Each brings new value and possible solutions that banks alone cannot solve.</t>
  </si>
  <si>
    <t>Ann-Byrd Platt</t>
  </si>
  <si>
    <t>Branchless Banking Update: Should We Bank on Phones or the Post?</t>
  </si>
  <si>
    <t>The term "branchless banking" may no longer be the most accurate way to describe what is currently going on in financial inclusion and microfinance. Are banks and branches even the two most important components?
For the past five-six years, most efforts to move money via mobile phones or point-of-sale (POS) terminals have required full bank participation, or at least bank partnership and oversight. Reasons include deposit insurance, customer and payment authentication, fraud control, G2P government disbursements, and the actual issuing of money. This note discusses these issues and concludes that for the present, in answer is yes: a full banking license and a safe place in which to conduct banking business will remain necessary for full financial inclusion to succeed.</t>
  </si>
  <si>
    <t>NextGen Mobile Wallets: The Slim Billfolds May Prove More Lucrative</t>
  </si>
  <si>
    <t> July 18, 2011</t>
  </si>
  <si>
    <t>Mobile wallets are often discussed, and often misunderstood, as the new way to think about payments and banking services-for both rich and poor. Mobile phones may be the only technology that is equally interesting to both ends of the economic spectrum right now.
Mobile wallets are no different from any other aspect of financial inclusion .The dominant player is still usually the bank. Nevertheless, seamless cooperation amongst all players matters more for m-wallets than most inclusion efforts. And two recent announcements-a Google-Citibank-First Data collaboration and Square, a new m-wallet led by Twitter's founder Jack Dorsey-augur well for both low-income customers and retailers around the world without credit-card terminals, electronic cash-registers, and other expensive POS devices.</t>
  </si>
  <si>
    <t>Can Bank-led Models Really Deliver on the Promise of Mobile Money?</t>
  </si>
  <si>
    <t>There is some debate, but not enough, about the potential profitability of the mobile money solutions that are so widely promoted as the answer to financial inclusion.
In MicroSave's Briefing Note # 97 "The Business Case for Branchless Banking - What's Missing?", Ann-Byrd Platt argues that banks are not interested in the potential business at the bottom of the pyramid because:
- it requires a radical re-work of their old business model; and
- the burgeoning middle class in developing countries already present a tremendous business opportunity that is both easier and fits the current business model.  This is true for the vast majority of banks.
However, there are potentially important exceptions highlighted in this Note. A diversified product range could provide tremendous opportunities to increase revenue streams, while de-congesting banking halls, both for loan application and for deposit and repayment transactions. The potential for profitable mobile- and agent-based financial services is clear.</t>
  </si>
  <si>
    <t>Graham A.N. Wright, Shivshankar V.</t>
  </si>
  <si>
    <t>Mobile Money - Questions That Your Clients Will Ask You</t>
  </si>
  <si>
    <t>This Note is a summary of some of the key questions that usually surface during customer interactions regarding the use of e/m-banking platforms.  The key objective of the Note is to serve as a reference for institutions engaged in e/m-banking for their marketing plan design and promotion strategies. These questions, simple but important, can help institutions fine-tune their product, processes and, most importantly, their communication strategy.</t>
  </si>
  <si>
    <t>Akhand J. Tiwari, Krishna Thacker</t>
  </si>
  <si>
    <t>Marketing E/M-Banking More Deliberately and Strategically (1/5)</t>
  </si>
  <si>
    <t>The Note is the first of a series of technical briefs focused on strategic marketing for mobile money, covering the following topics:
    Challenges in marketing,
    Branding,
    Product marketing, and,
    Parallel links with successful marketing efforts to the rural poor by other industries.
This Note, in particular, attempts to highlight the need for marketing e/m-banking services and derives its content from several field research initiatives undertaken by MicroSave along with its Action Research Partners (ARPs) in India, Indonesia, Kenya, South Africa, Colombia, Papua New Guinea and the Philippines.
The Note also introduces the strategic marketing framework of MicroSave and how it applies to e/m-banking context.</t>
  </si>
  <si>
    <t>Swati Mehta, Stanley V. Thomas</t>
  </si>
  <si>
    <t>Top Marketing Challenges for E/M-Banking (2/5)</t>
  </si>
  <si>
    <t>Marketing cannot only be seen as an expense to avoid or incur as little as possible. Through marketing, customers are told about a service and how it addresses their need and gives them a reason to use the service. In case of e/m-banking, while there has been significant investment in marketing and promotions, not many providers (except for a few) have achieved significant scale in customer adoption.
This Note attempts to summarise the key challenges that the e/m-banking service providers face while promoting their services and also covers potential, actionable steps that could address the challenges.</t>
  </si>
  <si>
    <t>Stanley V. Thomas, Swati Mehta, Ritesh Dhawan</t>
  </si>
  <si>
    <t>Role of Branding to Promote E/M-Banking Products &amp; Services (3/5)</t>
  </si>
  <si>
    <t>This Note discusses the first element of MicroSave's Strategic Marketing Framework, i.e., "Corporate Brand Strategy" as applied to e/m-banking context. This Note examines the role that branding can play in promoting e/m-banking products and services to the un-banked and under-banked.
It discusses how e/m-banking providers create a brand (in most cases leverage an established brand such as that of an MNO or bank) and corporate identity, and then communicate it internally as well as externally through marketing/promotions and public relations.</t>
  </si>
  <si>
    <t>Stanley V. Thomas, Swati Mehta, Sonal Agrawal</t>
  </si>
  <si>
    <t>Product Marketing Strategies for E/M-Banking (4/5)</t>
  </si>
  <si>
    <t>This Note focuses on explaining the importance of product marketing strategy for e/m-banking service providers.  It briefly introduces the reader to the key elements of the product marketing strategy and attempts to explicate each of these components by providing examples of current practices adopted by e/m-banking service providers across the globe.
The Note exhibits the example of e/m- banking service providers from the countries like Kenya, Tanzania, South Africa, Pakistan and India, which are the leaders in mobile banking services. It concludes by imparting important lessons to be followed by e/m-banking service providers for designing marketing strategy.</t>
  </si>
  <si>
    <t>Stanley V. Thomas and Anurodh Giri</t>
  </si>
  <si>
    <t>Pricing Mobile Banking Services</t>
  </si>
  <si>
    <t>This Note examines perceptions of transaction v. ledger fees and poor people's willingness to pay for agent-based financial services delivered in their villages. It identifies a wide range of barriers for low income people to transact in traditional bank branches and provides evidence that they are indeed willing to pay reasonable fees for convenient service.
Poor people recognise the benefits of agent-based banking but have concerns about agent-based systems that will also negatively affect willingness to pay. To cover the cost of paying agents, banks will either have to charge for deposits, or look to make money on other services delivered through their agents, including from remittances and payments selling insurance, and interest earned on loans. Pricing remains a challenge - but there are many opportunities!</t>
  </si>
  <si>
    <t>Pricing for E/M-Banking</t>
  </si>
  <si>
    <t>This Note discusses customer perceptions around some of the key pricing issues for banks while implementing agent-based banking:
- Pricing across different channels: how to price new channel relative to existing channels at par, or lower or at a premium?
- Flat or percentage based pricing: Percentage based pricing works out to be cheaper for small transactions, but do the customers choose on that basis? 
Pricing is one the most important aspects for the success of a mobile banking initiative. In the mobile banking landscape there is no one successful pricing scheme. From discounted/free m-banking services to charging customers differently in different channels, pricing schemes can be very different.</t>
  </si>
  <si>
    <t>Incentives for E/M-Banking Customers to Drive Usage</t>
  </si>
  <si>
    <t>This Note looks at various ways of incentivising customers to increase the uptake and use of m-banking services. Since mobile banking services are new to most of the target clientele, it is important to devise incentive schemes which will encourage clients to try out these services and start using them regularly.
This Note also presents some popular incentive schemes offered to drive customer usage by mobile banking deployments across the world. Operators should measure the effectiveness of the incentive scheme periodically. The effectiveness can be measured on three dimensions:
1. The overall success of the scheme in terms of additional business volume and revenue generated;
2. Satisfaction of customers; and
3. Channel feedback and satisfaction</t>
  </si>
  <si>
    <t>Nitin Garg and Shivshankar V.</t>
  </si>
  <si>
    <t>Incentivising E/M-Banking Agents</t>
  </si>
  <si>
    <t xml:space="preserve">For agents to wholly endorse the e/m-banking proposition, to motivate them to recruit customers, and to maintain float and perform transactions - sufficiently incentivising agents is extremely important. This Note discusses the basics of incentivising e/m-banking agents. It also discusses the different types of incentives and experience across different e/m-banking deployments.
Agents are the primary customer interface for the implementing banks/ANMs. The success of the ANM is largely dependent on the performance of the agent. Hence it becomes extremely important to sufficiently incentivise the agents. Apart from devising the right incentive model, it is also important to choose the right channel and frequency for the payment of commission that keeps the agents motivated to remain in the business and facilitate client transactions. </t>
  </si>
  <si>
    <t>Managing Channel Satisfaction in Agent Banking</t>
  </si>
  <si>
    <t>Customer and Channel Satisfaction Measurement and Management (CSM) is a qualitative tool to collect information from two of the most important stakeholders in m-banking - agents and clients. Without adequate support, agents will quickly become disinterested. A CSM exercise is a great tool to understand the agent's perspectives on products and client take-up and thus, optimise the on-the-ground reality.
This Note covers the major areas where an agent's input would be valuable to ANMs seeking to improve their mobile money products, services and delivery channels.</t>
  </si>
  <si>
    <t>Minakshi Ramji, Ritesh Dhawan and Sachin Bansal</t>
  </si>
  <si>
    <t>Managing Customer Satisfaction in Agent Banking</t>
  </si>
  <si>
    <t>This Briefing Note discusses the design and implementation of a Customer and Channel Satisfaction Measurement and Management (CSM) exercise which seeks feedback from m-banking customers on important areas that influence take up and on-going use of services.  These areas should include (but not be limited to) the product, cost/charges, marketing, process and service provided by the agent.
While there are many ongoing m-banking pilots, few have shown capacity to be taken to scale. The CSM is a good way to understand the extent to which the product is satisfying customer concerns and make amendments accordingly.</t>
  </si>
  <si>
    <t>Financial Education - Time for a Rethink?</t>
  </si>
  <si>
    <t>Traditional financial education both in poor and rich contexts have taken a didactic, class-room based approach to conveying analytical financial concepts like budgeting, saving, managing debt, and calculating interest rates.
This Note makes the case that it is time to re-think the process of financial education to merge it with product marketing, thus making it more relevant for customers and more cost-effective for financial institutions. It is clearly time to test the efficacy of alternative, experiential, product-focused financial education interventions compared to traditional financial education training.</t>
  </si>
  <si>
    <t>Beyond Remittances: How to Expand Your Mobile Money Product Suite</t>
  </si>
  <si>
    <t>Remittance is the most common entry point for mobile money systems as it not only addresses significant pain points for customers but also builds trust in the system. However offering only remittance - the star product - is rarely sufficient. Expanding the product suite to offer other services and products is essential. Providers need to look beyond remittances both to drive profitability of mobile money systems and to cater to the huge unmet financial needs of the masses. However, it would be a mistake to assume that clients are essentially homogenous.
The easiest way to get the product suite right is to listen to clients carefully and to match their needs with the organisation's capabilities. Broadening the product suite enables a mobile money platform to expand its client based, drive the number of transactions on the system and ultimately to reap the benefits of what are almost infinite opportunities.</t>
  </si>
  <si>
    <t>Alphina Jos and Graham A.N. Wright</t>
  </si>
  <si>
    <t>A Closer Look at Multiple Borrowing in the Philippines</t>
  </si>
  <si>
    <t>With increasing cases of over-indebtedness among microfinance clients, multiple borrowing is getting its share of unfavourable limelight. Multiple borrowing brings many benefits to clients, but too much can also bring problems. In this Note, we present summary results of a study which looked at this phenomenon in the Philippines.
The study aimed to contribute to the body of knowledge to better understand multiple borrowing and its link to over-indebtedness. It concludes that MFIs and the microfinance industry can look to multiple borrowing as an early warning sign of the need to improve products and services to better meet and serve the needs of the low income market. MFIs would do well to heed the warning.</t>
  </si>
  <si>
    <t>Process Mapping for Mobile Banking Initiatives</t>
  </si>
  <si>
    <t>This Note focuses on the intricacies involved in conducting a process mapping exercise for mobile banking initiatives. It analyses the key steps and activities necessary to prepare for effective process mapping; essentials on which to focus during the process mapping exercise; and the maintenance activities to be expected after initial process mapping has been completed.
Adopting a systematic approach to design processes in a mobile banking initiative is crucial to avoid redundancies and to create processes that are robust. Alignment of interest between business partners goes a long way in securing the success of any such initiative.</t>
  </si>
  <si>
    <t>Krishna Thacker, Raunak Kapoor</t>
  </si>
  <si>
    <t>Building Business Models for Mobile Money</t>
  </si>
  <si>
    <t>To understand and assess the business of mobile banking more clearly and in more detail, this Note uses a business model framework and some of the concepts co-created by an active and vibrant community of practitioners in an online community called the "business model innovation hub". The business model revolves around 9 building blocks, described by Osterwald et al. These are:
1. Customer Segments: An organisation serves one or several customer segments
2. Value Propositions: It seeks to solve customer problems and satisfy needs
3. Channels: Value propositions delivered to customers through communication, distribution and sales channels
4. Customer Relationships: Are established and maintained with each customer segments
5. Revenue Streams: Result from value prepositions successfully offered to clients
6. Key Resources: Assets required to offer and deliver the previously described elements
7. Key Activities: By performing a number of key activities
8. Key Partnerships: Some activities are outsourced and some
9. Cost Structure: The business model elements result in the cost structure</t>
  </si>
  <si>
    <t>Krishna Thacker, Graham A.N. Wright</t>
  </si>
  <si>
    <t>Youth-Inclusive Financial Services (YIFS): Lesson &amp; Key Considerations (Part I)</t>
  </si>
  <si>
    <t>Youth between 10 - 24 years of age constitute 1.77 billion (27% of the total global population). This constitutes a huge potential market for FIs seeking to extend financial services to the youth. MicroSave together with the Population Council have been managing - The Safe and Smart Savings Products for Vulnerable Adolescent Girls (SSSVAGs) project - implemented in Kenya and Uganda.  The project, among other objectives, seeks to extend financial services and build financial capability amongst young girls 10 - 19 years of age.  Under this project, savings products were designed specifically for the adolescent girls using MicroSave's systematic product development approach which begins with market research to understand the target clients' current financial behaviour, needs, coping mechanisms, gaps and preferences. This Note presents key lessons learned from this project, on youth-inclusive financial services using the "8Ps of marketing" as a framework.  The lessons, derived from the success and challenges experienced, offer an opportunity to inform future YIFS programmes.</t>
  </si>
  <si>
    <t>Corrinne Ngurukie, Flavia Nakamatte, Peter Mukwana, Elizabeth Kariuki, Angela Wambugu</t>
  </si>
  <si>
    <t>Youth-Inclusive Financial Services (YIFS): Lesson &amp; Key Considerations (Part II)</t>
  </si>
  <si>
    <t>Understanding Demand for Financial Products among the Youth of Central Java</t>
  </si>
  <si>
    <t>In Indonesia, over 20% of youth are neither in school nor employed, and over 50% of youth in the labour market are unemployed or underemployed. MicroSave conducted market research to understand the needs for financial products and perceptions of existing financial products amongst the youth of central Java. MicroSave's Product Development Framework was used to design a suite of client responsive products. Major financial stress points and aspirations of the youth were assessed. The team further segmented the market based on age and marital status. The preference of the segments were analysed using a segment preference matrix. Finally the team suggested a mix of products to be piloted for the youth.</t>
  </si>
  <si>
    <t>Premasis Mukherjee, Neeraj Lal and Sonmani Choudhary</t>
  </si>
  <si>
    <t>Microinsurance in Uganda: Tectonic Shift in the Near Future?</t>
  </si>
  <si>
    <t>This Note analyses the possible impact of these regulatory and political changes on the microinsurance sector, and predicts the state of the sector in Uganda in near future. Our predictions are based on the assumption that the IRA will be a strong regulator and national policies will be sincerely and effectively implemented. Though it is still a speculative to pre-empt the market, we believe that conventional insurers, as well as microfinance players will soon be able to realise the strategic potential of microinsurance in their portfolio.</t>
  </si>
  <si>
    <t>Premasis Mukherjee and Samson P. Odele</t>
  </si>
  <si>
    <t>Risk Management for MFIs - I</t>
  </si>
  <si>
    <t>Risk management in microfinance complex because of the absence or near absence of traditional risk mitigation mechanisms like collateral and guarantees, as well as the high volumes of cash transactions conducted in remote locations. Moreover, many MFIs are mission-driven organisations, and therefore prone to strategic and political risks that are unique to them and the clients they serve. As MFIs continue to grow and expand, serving more customers and attracting more mainstream investment capital and funds, they need to strengthen their internal capacities to identify and anticipate potential risks, and thus to avoid unexpected losses and surprises. This Note focuses on understanding the risk function and its difference from internal audit. It also looks at different types of risks, as well as understanding some basic risk terms, risk identification and risk prioritisation.</t>
  </si>
  <si>
    <t xml:space="preserve">Soumya Harsh Pandey </t>
  </si>
  <si>
    <t>Risk Management for MFIs - II</t>
  </si>
  <si>
    <t>Risk management has very wide scope, as it necessarily covers all functions of an organisation. It is also an un-ending process under which continuous efforts are required from everyone in the organisation. However, setting up risk a management function is not very difficult. Any organisation with the need to reduce risks in its operations and functioning can work to develop its own risk management systems, so that they are best suited to its level and complexity of operations. This Note discusses how to calculate risk scores; how to develop and use risk monitoring tools; how to set responsibilities; how to develop the risk management structure within the organisation; and how to develop risk reporting structures and a business continuity plan.</t>
  </si>
  <si>
    <t>Agent Banking and Insurance: Is There A Value Alignment?</t>
  </si>
  <si>
    <t xml:space="preserve">Agent banking is emerging as the preferred conduit to promote financial inclusion globally. However, an agent banking network can sustain only if there is a value alignment for all the stakeholders in the digital eco-system. In this Note, we discuss the potential value for stakeholders in a situation where insurance products are offered through agent banking channel. We also highlight the challenges that might arise when implementing insurance products on agent banking channels. Despite the stakeholder value alignment, it is evident that insurance inclusion through agents requires careful planning of product, channel and marketing at both insurer as well as the implementing bank level. </t>
  </si>
  <si>
    <t>Jitendra Balani and Premasis Mukherjee</t>
  </si>
  <si>
    <t>Insurance Through Bank Agents: How Can It Be Done?</t>
  </si>
  <si>
    <t>Insurance sourcing through bank agents is becoming increasingly popular. Though the reason for such enthusiasm can be understood, the challenges cannot be overlooked either. In this Note, we detail the product and channel planning challenges and strategies to address them. Appreciating the complexities of the bank agent channel is pivotal to the success of the channel. Though this Note suggests one perspective on how to adopt the channel for insurance inclusion, it is by no means the only one.  The future will show us how different approaches to bank agency-insurance inclusion perform. The model of channel diffusion outlined in this Note may unearth the challenges of managing inter-channel conflict. Implementing organisations' management of these risks will impact the viability of this model in long run.</t>
  </si>
  <si>
    <t>Premasis Mukherjee and Jitendra Balani</t>
  </si>
  <si>
    <t xml:space="preserve">Developing a Tool to Assess Client Protection 
</t>
  </si>
  <si>
    <t>The Smart Campaign's Client Protection Principles aim to protect the interest of the clients in a largely unregulated MFI industry. MicroSave's ServQual CPP tool was developed to incorporate clients' perspective on the relative importance of each CPP. This Note highlights the steps required to implement the ServQual tool, the rigorous process taken to develop and test the tool and the potential of the tool to assist financial service providers optimise their client protection and customer satisfaction.</t>
  </si>
  <si>
    <t>Anurodh Giri, Sonal Agrawal and Jesila M. Ledesma</t>
  </si>
  <si>
    <t>What Makes ServQual a Distinctive Tool for Client Protection?</t>
  </si>
  <si>
    <t>This Note discusses the MicroSave CPP ServQual tool further and highlights what makes it a distinctive tool for unveiling clients' insights on the client protection. When the tool is used correctly, it can be an effective way to bring clients' voices on client protection to the fore.  Bringing out clients' voices using qualitative research, while quantifying the results, can provide excellent insights for service providers, support organisations, the Smart Campaign and policy makers for decision making.</t>
  </si>
  <si>
    <t xml:space="preserve">Veena Yamini A, Ritika Srivastava and Shayandeep Chakraborty </t>
  </si>
  <si>
    <t>Client Protection Lessons for the Microfinance Sector</t>
  </si>
  <si>
    <t>This Note explains how clients perceive 'client protection' and what the stakeholders can do to fulfil clients' expectations for protection on financial matters.  Based on client inputs, financial institutions can prioritise their efforts to implement CPPs. Ranking of CPPs can highlight what really matters to clients and accordingly management systems can be put in place. Integrating clients' preferences within the customer service framework can help MFIs improve their performance.</t>
  </si>
  <si>
    <t>Amit Garg and Anirban Roy</t>
  </si>
  <si>
    <t>Responsible Finance: Concepts and Challenges</t>
  </si>
  <si>
    <t>Responsible finance (RF) is simply offering financial services in an accountable, transparent and ethical manner. By definition, responsible finance must focus on financial service providers, (their practices, what they do or do not do) and on clients, (mainly aimed at improving their capacities to access and use high quality financial services). Responsible finance is clearly essential for the longer-term success of any financial service business serving the poor. This Note highlights the relationship between responsible finance, social performance management and client protection and discusses the opportunities and challenges for MFIs trying to deliver services to the poor in a responsible manner.</t>
  </si>
  <si>
    <t>Veena Yamini A and Sunil Bhat</t>
  </si>
  <si>
    <t>Customer Support for E/M-Banking Users</t>
  </si>
  <si>
    <t>Customer delight is no longer a 'nice-to-have' strategy, but increasingly recognised as integral to any sound business-model. While customer service and support is important for any product, it is vital for financial services that deal with people's money. It is even more significant in the context of the illiterate/semi-literate poor, having their very first experience with financial services delivered through non-traditional channels, outside bank branches through retailers or business correspondent agents. This Note examines various dimensions around enhancing customer experience. E/M-banking systems depend on above all on clients' trust. Customer service is key to building and maintaining that trust.</t>
  </si>
  <si>
    <t>Customer Service Through Call Centres</t>
  </si>
  <si>
    <t>This Note details the role played by call centres in reaching out to customers targeted through FI initiatives, and the considerations and challenges which go into setting up and managing these call centres. As FI initiatives mature and competition increases, call centres to support customer service will become key differentiators. Indeed, it is not unreasonable to argue that a quality call centre is essential to build trust in emerging e/m-banking systems.</t>
  </si>
  <si>
    <t xml:space="preserve">Priyank Mishra </t>
  </si>
  <si>
    <t>Public Relations Policy in MFIs – A “Nice To Have” or Necessity?</t>
  </si>
  <si>
    <t>This Note highlights the increasing importance of public relations (PR) policies, and need for a structured approach to handle PR for a microfinance institution (MFI). The PR function has come a long way from being an external media communicator, to one that now plays the role of a "catalyst of change" - change in belief, perception of organisation's internal and external public.  As the financial services market for the low income segment grows, and matures, public relations will necessarily have greater influence over organisations' strategic decisions. The key is appropriate, transparent communication measures, and effective relationship management, which will involve concerted efforts from all stakeholders. A well executed PR policy can play a game changing catalytic role in creating loyal customers, quality portfolio, and a strong market reputation.</t>
  </si>
  <si>
    <t>Abhishek Lahiri, Graham A.N. Wright and Sharad Bangari</t>
  </si>
  <si>
    <t>BPR Arta Kencana – Loan Product Development for Onion Cultivators</t>
  </si>
  <si>
    <t>Agricultural loans are amongst the most difficult to design and deliver. As part of its expanding operations in Indonesia, MicroSave worked with BPR Arta Kencana to design a loan tailored for the needs of onion cultivators Java. Based on the field research outcomes, a loan product prototype was designed to respond to clients' preferred attributes such as competitive interest rate, easy collateral requirements, flexible repayment terms, simplicity in documentation, swift processing of loan applications etc. and to build in a savings component with an option for life insurance cover. The prototype also addressed situations of financial distress/crop failure. The design and testing process, as well as the final product itself, holds important lessons for all those involved in agricultural financing - across the globe.</t>
  </si>
  <si>
    <t>Sonmani Choudhary, Raj Kumar and Herman Syofiri Yasin</t>
  </si>
  <si>
    <t>Governance Challenges and Possible Solutions for Small to Mid-size BPRs</t>
  </si>
  <si>
    <t>In both the 2008 and 2009 Microfinance Banana Skins reports, corporate governance was ranked as one of the topmost pressing risks facing the sector. The Banking Banana Skins report 2012 also recognised the need of stronger governance and risk management practices. Key industry players including regulators, donors and investors highlighted the need for appropriate governance structures and processes. This Note addresses the most common challenges faced by small to mid-size rural banks in Indonesia and highlights possible solutions. It concludes that for a small to mid-size rural banks and MFIs good governance can establish the right long-term foundation (guiding principles, vision, mission and so on) to ensure that the institution stays on track to achieve its business and social goals. Rural banks and MFIs face increasing governance challenges to address issues such as rapid growth, sustainability and formalisation. Without a governance structure designed so that the institution's stakeholders (board of directors, managers, owners, regulatory authorities, etc.) can adequately oversee the effective management of the institution, financial solvency and long-term sustainability will be at risk. Establishing a good governance system requires an appropriate combination of board members and their full participation. Promoters, governing board members and the chief functionary have to work in collaborative coordination to ensure effective governance.</t>
  </si>
  <si>
    <t>Sonmani Choudhary</t>
  </si>
  <si>
    <t>Term Deposits: Rural Clientele Ask For More</t>
  </si>
  <si>
    <t>Term deposits are one of the most common means of investment across the world - this also holds true in the rural sub-districts of Java. A majority of rural clients prefer term deposits in commercial and rural banks because of the perceived guaranteed safety and assured return. This Note highlights the experiences of rural banks in mobilising term deposits, the issues and challenges they face, and the strategies adopted by them to revive their portfolio and growth. This therefore also offers an inadequately realised growth potential for rural banks. Rural banks can develop an edge over commercial banks to capture term deposits. BPRs offer higher interest rates, lower minimum deposits, usually do not charge penalties on early withdrawals, and have convenient local offices. However, to develop and maintain a competitive edge BPRs need to understand their target segments and fine tune their products, services, and marketing efforts. This calls for better market intelligence as well as committed and capable institutional resources.</t>
  </si>
  <si>
    <t>Training E/M-Banking Agents: What is Missing?</t>
  </si>
  <si>
    <t>This Note briefly discusses the reasons for negative feedback received often on agent training, the profiles of the agents, and new areas to be considered in agent training programmes. It highlights the three major types of agents: 1. Transactions or cash-in/cash out agents; 2. Sales or full service agents and 3. Super agents. The note further discusses the different training content required by each. It concludes that agent training is an essential foundation of a robust, trusted and ultimately successful agent network.</t>
  </si>
  <si>
    <t>Denny George, Nitish Narain and Vartika Shukla (with contributions from Nitin Garg)</t>
  </si>
  <si>
    <t>Structuring and Managing Agent Network - I</t>
  </si>
  <si>
    <r>
      <rPr>
        <sz val="10"/>
        <color rgb="FF000000"/>
        <rFont val="Trebuchet MS"/>
        <family val="2"/>
      </rPr>
      <t xml:space="preserve">Agent network is a vital constituent of any system delivering electronic/mobile banking services. According to MMU mobile money tracker, there are 140 live mobile money deployments globally and 104 planned, excluding other electronic banking (non-mobile based) deployments. However, very few of these can be considered truly successful. Improper design, structuring and mismanagement of agency networks are often seen as the root cause of failure. </t>
    </r>
    <r>
      <rPr>
        <i/>
        <sz val="10"/>
        <color rgb="FF000000"/>
        <rFont val="Trebuchet MS"/>
        <family val="2"/>
      </rPr>
      <t>MicroSave</t>
    </r>
    <r>
      <rPr>
        <sz val="10"/>
        <color rgb="FF000000"/>
        <rFont val="Trebuchet MS"/>
        <family val="2"/>
      </rPr>
      <t>'s intensive research in agent networks substantiates this and emphasises the need for significantly greater focus and attention on alignment of agent network management with institutional strategy.
This Note, and the next in the series, review and critique the agent networks of diverse organisations in different contexts and geographies. The 7 case studies cover agent networks managed by banks (directly or through third parties) and by MNOs in both bank-led and MNO-led markets.</t>
    </r>
  </si>
  <si>
    <t>Puneet Chopra with inputs from Graham A.N. Wright and Shivshankar V.</t>
  </si>
  <si>
    <t>Structuring and Managing Agent Network - II</t>
  </si>
  <si>
    <t>The Briefing Note # 136, "Structuring and Managing Agent Networks - I", reviewed agent networks managed by MNOs; and contrasted and critiqued the different strategies followed and its impact. This Note focuses on bank managed agent networks - either directly or by outsourcing to third parties. It is quite evident that there is no 'one size fits all' in agency networks. The strategy and approach of the same institution might be a roaring success in one environment but a complete disaster in another. Given that a poorly functioning agent network can completely mar the business model, it is inevitable for institutions to have a laser sharp focus on; and to constantly review, re-invigorate and re-invent the agency channel.</t>
  </si>
  <si>
    <t>Puneet Chopra with inputs from Anup Singh and Mukesh Sadana</t>
  </si>
  <si>
    <t>Implementing Training for E/M-Banking Agents</t>
  </si>
  <si>
    <t xml:space="preserve">"The trainers were not proper; most agents came back to us and had to be re-trained by us." This was the response of a super agent in India when quizzed on conduct of training by the staff of a prominent ANM.
This statement underlines the ineffectual nature of most training which is delivered to e/m-banking agents today. Nearly everyone understands the importance of training e/m-banking agents. But only a few have been able to design and deliver effective training programmes.
In this Note we examine the process of designing and delivering effective training programmes to e/m-banking agents. We take you through the steps involved and outline some of the best practices followed by successful ANMs worldwide.
</t>
  </si>
  <si>
    <t>Denny George, Nitish Narain and Vartika Shukla</t>
  </si>
  <si>
    <t>M-Shwari: Market Reactions and Potential Improvements</t>
  </si>
  <si>
    <t>M-Shwari, launched in November 2012, it is already receiving much attention for its mobile phone based credit scoring system, and robust growth rate. MicroSave, with inputs from Grameen App Labs, conducted market research to assess customers' perceptions of and reactions to M-Shwari. From the research, it seems that the savings feature is used by a more upmarket demographic to circumvent the limits on saving on M-PESA; while the small loan facility is accessed by lower income customers. Of all the clients interviewed, only one had been approved for a loan larger than KES 2,500 (US$ 28.74), while all wanted larger amounts, and Safaricom reports the average loan size at around KES 1,000 (US$ 11.49). There is also widespread confusion about the basis on which credit limits are decided by the system. As a result, a great deal of the much-vaunted KES 2.8 billion (US$ 32.2 million) deposited in the first three months may have been as a result of customer depositing and withdrawing to test the system and credit appraisal algorithm. Customers also have a series of specific recommendations to improve the M-Shwari product and these are also outlined in the Note.</t>
  </si>
  <si>
    <t>Mike McCaffrey, Olivia Obiero, George Mugweru With Contributions from Olga Morawczynski</t>
  </si>
  <si>
    <t>Success Factors of Equity Bank’s Agency Banking</t>
  </si>
  <si>
    <t>Equity Bank started its agency banking business model in 2010. Since then, the model has become very successful. Currently, the platform has over 2.3 million registered customers with around 80,000 transactions taking place daily through over 6,000 agent outlets. This briefing note, discusses in detail, the key strategic and operational factors behind the success of Equity Bank’s agency banking model.</t>
  </si>
  <si>
    <t>Venkata N. A. and Priyank Mishra</t>
  </si>
  <si>
    <t>Breaking Free from the Myths of Financial Education</t>
  </si>
  <si>
    <t>Where financial education programmes have achieved success, service providers are actively involved. Two corollaries to this are that: 1. the involvement of service providers also ensures that customers have access to real products; and 2. the programmes are more likely to be sustainable. This Note examines myths around the design of financial education programmes, and discusses the KSAP framework for designing these programmes.</t>
  </si>
  <si>
    <t>Akhand Tiwari, Akhilesh Singh, Krishna Thacker and Nitish Narain</t>
  </si>
  <si>
    <t>Choice Pyramid: A Microinsurance Strategy Tool</t>
  </si>
  <si>
    <t>Any organisation faces three main dilemmas while strategising for microinsurance. These are:
What product type is best suitable for the market?
What does the client want in the product? and
How should the product be delivered?
Though these questions are common to any industry,  in microinsurance, these questions are particularly strategic in nature since each one demands a decision that is often tied with substantial investment and/or commitment. The Choice Pyramid offers a framework to analyse and resolve these issues. The Choice Pyramid framework takes us through three-stages – Environmental, Market and Organisational Suitability for microinsurance implementation. Each of these three stages leads to a decision point for financial institutions to address one of the key questions discussed above.</t>
  </si>
  <si>
    <t>Regulatory Feasibility in Microinsurance</t>
  </si>
  <si>
    <t>Regulation is instrumental in development of microinsurance in any country.Microinsurance regulations have been, and are being, developed in several developing countries, with variable success rates. The microinsurance sector is trying to understand what aspects of regulation create an effective and efficient microinsurance market in any country. This note discusses a framework for comprehensive analysis of microinsurance regulation through assessment of three broad aspects: regulatory capacity, clarity in regulation and promotion of microinsurance.</t>
  </si>
  <si>
    <t>Client Suitability: Role of Market Research in Microinsurance</t>
  </si>
  <si>
    <t xml:space="preserve">Insurance is an intangible product. Any product designed without market research (to understand the perceptions and preferences of the target market) is likely to be less attractive, and to experience reduced traction with clients. An effective market research on microinsurance, does not only help design a client oriented product, but also helps in the design of positioning and marketing strategy, awareness and insurance literacy campaigns and provide crucial hint for pricing of the product. In this Note, MicroSave discusses the role market research plays in the design of product and delivery channel strategy for microinsurance. </t>
  </si>
  <si>
    <t>Design Considerations for Credit Scorecard for MSME Financing</t>
  </si>
  <si>
    <t>Globally, Micro, Small and Medium enterprises (MSMEs) have been playing a crucial role in promoting economic development. MSMEs contribute to the local economy by creation of employment opportunities for millions and in the process inject much-needed capital and liquidity in the local economy. However, one of the major challenges faced by MSMEs is the lack of access to finance. As per a recent McKinsey1 study, 15-40% of SMEs cite finance as the most important obstacle to growth. On the other hand, financial institutions are wary of financing MSMEs and cite a variety of reasons including lack of reliable financial information, poor financial record keeping and absence of credit history. High transaction costs in servicing MSMEs as well as a perceived high-risk profile further add to the distrust. Through this paper, we suggest a fresh approach to MSME finance by introducing a simple but effective credit scorecard. We base our approach on practical examples from MicroSave’s work in expanding access to finance for MSMEs and hope that this approach will help financial institutions to look at MSMEs as a strategic segment.</t>
  </si>
  <si>
    <t>Anup Singh, Venkata N.A.</t>
  </si>
  <si>
    <t>Listen In Order To Protect Clients</t>
  </si>
  <si>
    <t xml:space="preserve">How can a microfinance institution put client protection into practice? Start the process by listening to clients and staff. The experience of ASKI from the Philippines showcases a culture of listening that is helping the organisation deepen staff members’ understanding of, and increasing responsibility to clients’ welfare. With the use of a simple Servqual tool developed by MicroSave, ASKI has not only strengthened its capacity to listen. It has also increased its ability to process and feed relevant information to management for decision making and action to benefit its clients.   </t>
  </si>
  <si>
    <t>Jesila M. Ledesma, Annielyn Obedoza-Pangan</t>
  </si>
  <si>
    <t>Rebuilding a Bank - Case Study of OK Bank</t>
  </si>
  <si>
    <t>The briefing note is a case study of OK Bank, a thrift bank in the Philippines, which is on its way to create a silent but effective turn-around story. A few years ago, the bank was struggling for survival. However, since the bank chose a path built on operational excellence as its core strategy it has experienced successes in its endeavours. The strategy is focused on three key strategic areas of brand building, superior credit management and leveraging technology, and efficient processes. The bank reported a 7 per cent increase in disbursements and a remarkable 30 per cent decrease in operational expenses. A key driver of this turn-around story is the vision to inculcate strategy as an institutional culture within the bank. MicroSave, has been associated with this turn-around story as technical advisors, supporting the bank on strategic planning and process efficiencies.</t>
  </si>
  <si>
    <t xml:space="preserve">Abhishek Anand, Agerico Agustin, Abhay Pareek </t>
  </si>
  <si>
    <t>Building Operational Excellence as a Core Differentiator</t>
  </si>
  <si>
    <t>The briefing note is a case study on operational excellence path adopted by a microfinance-oriented thrift bank in the Philippines. The bank started its operational excellence drive in the year 2012 with focus on three key excellence parameters i.e. efficiency, productivity and quality. The bank reported positive results as an outcome of their initiative. In the period of 2012-13, the bank streamlined its systems and as a result achieved reduced expenses and increased process efficiency. The direct expenses have reduced by 30% and business income increased over 70% in the reporting period. As the bank nears break-even, it has set ambitious targets for both business and efficiency by 2016. The bank aims to increase its business by 3 -4 times from its existing levels and achieve this with a tight control on cost of delivery.</t>
  </si>
  <si>
    <t>Anup Singh, Raunak Kapoor </t>
  </si>
  <si>
    <t>One Step Closer to the Clients</t>
  </si>
  <si>
    <t>Maintaining close engagement with clients is an important prerequisite for efficient and sustainable microfinance operations. It allows building strong relationships, delivering efficient services, and responding to client needs with greater agility.  This Note examines the work of ASKI in the Philippines to set up Collection and Disbursement Points (CDPs) and their positive impact on client satisfaction and outreach, as well as portfolio growth and quality.</t>
  </si>
  <si>
    <t xml:space="preserve">Nitish Narain, Amina Mendez </t>
  </si>
  <si>
    <t>Repositioning as a Third Generation Microfinance Institution Corporate Branding at ASKI</t>
  </si>
  <si>
    <t>Microfinance institutions often suffer from the stigma of being viewed primarily as lending institutions, in spite of offering a range of financial and non-financial services.  This perception is rooted in the fact that lending has been, and still remains, the core business of these institutions making it extremely difficult to change the perception. Corporate branding is essential for the success of MFIs – particularly those that seek to move beyond traditional core micro-credit business. In this Note we present the case of ASKI, a development NGO in the Philippines, which grappled with these issues and how it developed a corporate branding strategy.</t>
  </si>
  <si>
    <t xml:space="preserve">Swati Mehta, Nitish Narain </t>
  </si>
  <si>
    <t>Increasing Staff Productivity in Agriculture Microfinance</t>
  </si>
  <si>
    <t xml:space="preserve">This Note highlights the efforts of TSPI in the Philippines to develop productivity incentives to support the growth of their TSPI Palayan (Rice) Programme (TPP). TPP is now offered in 92 branches with outreach to 15,000 clients and a loan portfolio of PhP369 million (US$8.2 million) as of December 2013. In 2013, TSPI embarked on an expansion campaign targeted at increasing TPP productivity. Early results from the pilot test of the incentives, which resulted in increased outreach as well as portfolio quantity and quality, encouraged TSPI to extend the campaign to succeeding cropping seasons. </t>
  </si>
  <si>
    <t xml:space="preserve">Aquilina Onesa, Jesila Ledesma, Louie Cepe, Jhoana Meneses </t>
  </si>
  <si>
    <t>Financing WASH: Key Considerations for MFIs</t>
  </si>
  <si>
    <t>Attracting household savings and private sector investments will speed up WASH coverage and can be considered to be one of the most cost effective public health interventions. Microfinance can play a catalytic role in increasing the uptake of WASH improvements by poor households. But WASH financing differs from the generic income generating loan (IGL) product significantly, and there are several other strategic issues that determine the suitability for rolling out WASH finance. MFIs have to consider these issues carefully before embarking on a WASH product development exercise. In this Note we explore some key strategic issues that determine the potential for a WASH finance portfolio including ecological factors, the public good nature of WASH, usage level of existing WASH infrastructure, capital for WASH financing, collaborations with WASH product/service providers and awareness amongst potential WASH financing customers.</t>
  </si>
  <si>
    <t>Anant Natu, TVS Ravi, Ravi Kant</t>
  </si>
  <si>
    <t>The Essential Ingredients of an Effective Financial Education Programme</t>
  </si>
  <si>
    <t>MicroSave designed a financial education module to test an alternative approach to financial education that is central to the social and commercial objectives of financial service providers rather than on the periphery of their strategic direction. The implementation of the financial education module provided us encouraging results. In this Briefing Note we discuss areas that we think were critical to the design of the programme – the essential ingredients. By including these ingredients in design of FE programme design both implementers and clients get a break from traditional, monologue-based FE programmes, while financial service providers benefit from the resultant increase in business.</t>
  </si>
  <si>
    <t>Akhand Tiwari, Nitish Narain, Akhilesh Singh</t>
  </si>
  <si>
    <t xml:space="preserve">Behavioural Insights in Insurance </t>
  </si>
  <si>
    <t>It is a widely held belief amongst experts and industry players that, “Insurance is never bought, it is always sold”. Though, numerous research studies on insurance have focused on preference and willingness of consumers, the anomaly of demand and apathy of users remain one of the greatest mysteries of the financial world. This note takes an alternative view from the conventional wisdom of expected utility and optimum deductible in insurance to analyse user preference. Instead the note highlights explanations for insurance purchase and use decisions through  concepts of behavioural economics. The note argues that use of these concepts along with thorough understanding of business dynamics of the insurance industry can alone lead to effective user centric designs in insurance and microinsurance.</t>
  </si>
  <si>
    <t>Lisa Chassin, Anup Singh, Abhay Pareek, Premasis Mukherjee</t>
  </si>
  <si>
    <t>Behavioural Economics and User Centred Design – Opening up New Vistas in Research Processes</t>
  </si>
  <si>
    <r>
      <rPr>
        <sz val="10"/>
        <color theme="1"/>
        <rFont val="Trebuchet MS"/>
        <family val="2"/>
      </rPr>
      <t>To understand  the customers better, it becomes imperative to not only understand their needs, decisions, or actions; but also understand the context in which they take decisions, various tendencies that are basis of their aspirations, choices and actions. Behavioural economics is a useful science to be applied in such explorations as it provides insights into customers’ cognitions along with a neuroscientific, evolutionary anthropology and genetics lenses. This Note is an high level peek into behavioural research method that</t>
    </r>
    <r>
      <rPr>
        <i/>
        <sz val="10"/>
        <color theme="1"/>
        <rFont val="Trebuchet MS"/>
        <family val="2"/>
      </rPr>
      <t>MicroSave’s </t>
    </r>
    <r>
      <rPr>
        <sz val="10"/>
        <color theme="1"/>
        <rFont val="Trebuchet MS"/>
        <family val="2"/>
      </rPr>
      <t>MI4ID approach uses to understand customers financial behaviour</t>
    </r>
  </si>
  <si>
    <t>Akhand Tiwari, Premasis, Anup Singh</t>
  </si>
  <si>
    <t>Examining Micro Credit through the Behavioural Lens</t>
  </si>
  <si>
    <t>Despite criticism over high interest rates, over-indebtedness and little to no impact on poverty alleviation, microcredit has reached impressive and continued growth worldwide. For long, behavioural economists opined that microcredit mechanisms work as behavioural levers on the same features that distinguish it from formal lending methodologies. This Note explores these behavioural explanations that govern design intricacies of microcredit and also the anomalies in the business model. Further, the Note explains how the intrinsic behavioural levers in the model synergises with the mental money management mechanisms of low income segment. Finally, it highlights necessity to use these fundamentals to re-define products, processes and methodologies to cater to the needs of low income people adequately.</t>
  </si>
  <si>
    <t>Premasis Mukherjee, Akhand Tiwari, Anup Singh </t>
  </si>
  <si>
    <t>Examining Remittances Through A Behavioural Lens</t>
  </si>
  <si>
    <t>Migrant workers, are a unique client segment that interests financial service providers- specifically the digital financial service (DFS) providers. Though most of the DFS providers’ launch their DFS products and services with a remittance product, there is little understanding about what drives the remittance behaviour of migrant workers’ population. Furthermore, it has been difficult for DFS providers to nudge migrant workers to use a broader product suite they offer. This Note examines decision making context and behavioural aspects of the migrant workers. The Note concludes that DFS providers may use such insights while designing and promoting their money transfer products to ensure use of the entire product bouquet and compete with existing informal and semi-formal money transfer products and services.</t>
  </si>
  <si>
    <t>Akhand Tiwari, Anup Singh and Premasis Mukherjee</t>
  </si>
  <si>
    <t>How Saving Is Influenced by Behavioural Biases</t>
  </si>
  <si>
    <t>Savings products and services have traditionally been designed assuming rationality and willingness of people to save and liquidate towards life-cycle goals. However, in real life, low-income mass market people continue to save in low (or often negative) interest bearing informal savings schemes, and do not commit, choose and/or continue medium or long term savings programmes designed by formal financial institutions. This Note analyses these trends through a behavioural economics lens and tracks the behavioural factors responsible for – preferences for informal savings; procrastination towards savings commitment; discontinuance of committed savings; and overwhelming preference for “fixed return” schemes.  The Note suggests alternative strategies that can enhance commitment and usage of formal savings schemes, especially in low income mass market segment.</t>
  </si>
  <si>
    <t>Premasis Mukherjee, Akhand Tiwari and Anup Singh</t>
  </si>
  <si>
    <t>The Safaricom M-PESA Pilot Test</t>
  </si>
  <si>
    <t>This Note highlights one of the least recognised success factors - the careful pilot testing of the M-PESA solution. This took place for an eighteen month period prior to the commercial launch of M-PESA in 2007. The Note highlights the key lessons learned through the pilot-test. The value and importance of operational testing and active lesson learning is not fully and adequately recognised by those seeking to replicate M-PESA’s success. Pilot testing remains as relevant to launching successful digital financial services today as it was for Safaricom in launching M-PESA</t>
  </si>
  <si>
    <t>Loyalty based Mobile Insurance: Is Design Aligned to Business Objectives?</t>
  </si>
  <si>
    <t xml:space="preserve">Mobile insurance (the mechanism of delivering insurance products through mobile devices) has reached an impressive scale of more than 10 million clients in last 2-3 years. Most of the outreach, however is contributed by loyalty based mobile insurance products, where a telecom operator pays premium on behalf of its clients to augment their usage and/or loyalty. Many argue that mInsurance should follow a gradual progression curve where a client graduates from such loyalty insurance to freemium and finally to a voluntary/fully paid insurance platform.Though the enthusiasm is understandable, there is increasing concern that such products are dependent on the business model and marketing priorities of MNOs. For loyalty insurance to sustain, therefore, it is imperative to understand and align the product/s to strategic objectives of MNOs in different markets and countries. In this Note, we discuss shifting strategic objectives of telecom operators / mobile network operators (MNOs) and how mobile insurance can be customised to suit to their needs.  </t>
  </si>
  <si>
    <t>Developing a Tool to Measure Client Satisfaction and Protection</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</si>
  <si>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Listening to clients has been one of the hallmarks of ASKI which has always been a client focused MFI.  During this technical support phase, ASKI adopted the Client Satisfaction and Protection Survey (CSPS) which would enable it to understand the needs and preferences of the clients in a better way. This technical note highlights how ASKI went about piloting the CSPS. The note also brings out the lessons learnt by ASKI in this pilot and how such a tool can be an effective management tool in understanding and serving clients in a better way.</t>
  </si>
  <si>
    <t>Jesila Ledesma, Annielyn Obedoza-Pangan</t>
  </si>
  <si>
    <t>Reinforcing the Role of the Board in Social Performance Management</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</si>
  <si>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second Briefing Note from this project describes the work done with the Board at ASKI. (please read the first BN here - http://bit.ly/1IQKCcE)
Having a Board that is committed to the social mission facilitates the implementation of SPM at all levels of the organization. While few MFIs have benefited from a Board-driven social agenda, it is extremely important to convince the Board members of the value of SPM in order to yield its full potential. Even if we agree with the fact that Board members come with a diverse rich background in their respective fields, Social Performance Management (SPM) can be new to many. Hence it is imperative on the part of the MFI to introduce their Board members to the concepts and importance of SPM.  
The Board needs have a clear idea of key things such as:  
•         Its mandate and role in the SPM process?
•         How to read social data and use it in decision making?
•         How can the MFI’s leadership coordinate the SPM process?
This BN speaks of how ASKI brought their Board on board!</t>
  </si>
  <si>
    <t>Lalaine M. Joyas and Amina S. Mendez</t>
  </si>
  <si>
    <t>Building MIS Capacity for Social Performance Reporting</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</si>
  <si>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Briefing Note describes the processes that ASKI followed to determine MIS requirements and the initial steps that were taken in 2014 to improve the MIS so that Social Performance reporting was brought into balance with Financial Performance reporting. This BN describes the way in which ASKI arrived at which indicators to track, the frequency of reporting and the co-ordination / role which the departments played so as to report using a Social Performance Dashboard.</t>
  </si>
  <si>
    <t> Jesila Ledesma, Amina Mendez, Liezl Engracia </t>
  </si>
  <si>
    <t>Using Score-based Audit for Improving Organisational Effectiveness</t>
  </si>
  <si>
    <t xml:space="preserve">The consolidation of multiple audit reports into an organisational level audit report is often a challenge for the audit department. This is mainly because of the large volumes of data that come from different levels and regions of the organisation. Consolidating them into a coherent report that highlights key issues and gives a comparative picture of the different operational levels requires a lot of time and effort. MFIs can overcome these challenges by using a Score-based Audit tool, which is designed using audit-checklists. This Note highlights the advantages of using the Score-based Audit tool, the types of audit tools to be used, designing a methodology and the procedure to use it.
</t>
  </si>
  <si>
    <t>Ravi Kant, Soumya Harsh Pandey </t>
  </si>
  <si>
    <t>Balancing Left-Right Bias in User-Centric Design Processes</t>
  </si>
  <si>
    <t xml:space="preserve">Success of any product ultimately depends upon whether clients prefer, choose and use it. Understanding clients’ life and mental models, therefore, is a prerequisite first element for product design. However, researchers and designers often overlook the second element – the organisational buy-in and strategic feasibility of the creative ideas. Market research and user-centric design starts to look less meaningful when excellent product ideas are not adopted by the institution. We credit this failure to lack of focus to address the left brain and right brain bias. 
The left and right hemispheres of our brain process information in different ways. While creative work and ideas are attributed to the right brain, the left brain is considered responsible for logical and analytical thinking.  In terms of product design, institutions and investors tend to design products focusing on business logic and performance analysis; while researchers and designers promote creativity and innovation in design. 
In this Note, we discuss MicroSave’s MI4ID approach to Concept Distillation and how it balances these biases in the product development process.  The Concept Distillation process of MicroSave’s MI4ID approach provides as many creative and disruptive ideas as possible, yet is able to cull out ideas that are not strategically feasible. This Note gives glimpse of the approach through which MicroSave is able to engage business managers in design process and ensure ownership and feasibility of the product designed.  </t>
  </si>
  <si>
    <t>Akhand Tiwari, Premasis Mukherjee </t>
  </si>
  <si>
    <t>Institutionalising Social Performance Management In Financial Institutions: What Does It Take? - Part 1</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</si>
  <si>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1 of this Briefing Note (BN) explains the first two pillars viz. Board commitment and management’s role.
Please see the Part 2 of this Briefing Note (BN) which explains the last two pillars viz. staff involvement and investment in resources. </t>
  </si>
  <si>
    <t> Angela Wambugu, Sunil Bhat </t>
  </si>
  <si>
    <t>Institutionalising Social Performance Management In Financial Institutions: What Does It Take? - Part 2</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</si>
  <si>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t>
  </si>
  <si>
    <t>Mobile Wallet Design for Oral Users</t>
  </si>
  <si>
    <t>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 See more at: http://www.microsave.net/resource/institutionalising_social_performance_management_in_financial_institutions_what_does_it_take_part_2#sthash.KYI5fD0i.dpuf</t>
  </si>
  <si>
    <t>Avantika Kushwaha,  Brett Hudson Matthews</t>
  </si>
  <si>
    <t>MSME Finance in Uganda-Status and Opportunity for Financial Institutions</t>
  </si>
  <si>
    <t>Ugandan micro, small and medium sized enterprises (MSMEs) contribute over 80% of output, 75% of the GDP, and significantly to the employment in the country. Thus, MSMEs play an important role in the economy of the country. However, they are unable to leverage their growth potential on account of constraints particularly the access to finance</t>
  </si>
  <si>
    <t>MSME Finance in Rwanda-Status and Opportunity for Financial Institutions</t>
  </si>
  <si>
    <t>Rwanda aspires to progress from a low income, agriculture based economy to a middle income, knowledge based service economy by 2020. In its economic development, as per the vision 2020 document, Rwanda sees an important role of MSMEs who account for approximately 97% of businesses, contribute to 55% of the total GDP, and employ around 41% of the population.</t>
  </si>
  <si>
    <t>Anup singh</t>
  </si>
  <si>
    <t>MSME Finance in Malawi-Status and Opportunity for Financial Institutions</t>
  </si>
  <si>
    <t>Malawi aspires to achieve sustainable growth and economic development and become a middle-income country with a per capita income of US$1,000 by the year 2020. While Medium, Small and Micro Enterprises (MSME) play a critical role in economic growth and development in most economies, they often face a number of challenges in their quest for growth.</t>
  </si>
  <si>
    <t>Key Strategies for Banks Expanding Reach to MSME Segment in Kenya(1)</t>
  </si>
  <si>
    <t xml:space="preserve">The banking environment in Kenya is evolving fast over the last year. Recent developments include regulatory changes such as capping of interest rates law and the signing of the Movable Property Security Rights Act 2017. </t>
  </si>
  <si>
    <t>Christine Gachui</t>
  </si>
  <si>
    <t>Financing Smallholder Farmers in the Digital Age: Lesson Across Africa</t>
  </si>
  <si>
    <r>
      <rPr>
        <sz val="10"/>
        <color rgb="FF222222"/>
        <rFont val="Trebuchet MS"/>
        <family val="2"/>
      </rPr>
      <t>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t>
    </r>
    <r>
      <rPr>
        <i/>
        <sz val="10"/>
        <color rgb="FF222222"/>
        <rFont val="Trebuchet MS"/>
        <family val="2"/>
      </rPr>
      <t>MicroSave</t>
    </r>
    <r>
      <rPr>
        <sz val="10"/>
        <color rgb="FF222222"/>
        <rFont val="Trebuchet MS"/>
        <family val="2"/>
      </rPr>
      <t> in supporting financial service providers in Africa.</t>
    </r>
  </si>
  <si>
    <t>How Ecosystem Issues Fail Rural FIS to promote Digital Financial Services:Observations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</si>
  <si>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t>
  </si>
  <si>
    <t>Our incisive understanding of women as a consumer segment and the manner in which their social and economic life influences their financial behavior has enabled us to come up with this framework (gender centrality framework, MSC 2018). This framework can be used by researchers, product and program designers, and policy makers to better gender equality outcomes from their respective work. Gender centrality framework is a much needed patch which integrates women empowerment frameworks with financial inclusion agenda.</t>
  </si>
  <si>
    <t>Akhand Tiwari, Bhavana Srivastava and Sunita Rangaswami</t>
  </si>
  <si>
    <t>The paper discusses the role that creative economies can play in transforming the tourist regions as engines of youth employment growth and upskilling. The paper details out the strategies that can be employed to rejuvenate the creative economies such that they can retain the existing youth as well as attract others.</t>
  </si>
  <si>
    <t>Abhishek Gupta, Akhand Tiwariand Bhavana Srivastava</t>
  </si>
  <si>
    <t>PDS portability: Reforms that empower the people</t>
  </si>
  <si>
    <t>Based on findings from MSC’s diagnostic study on the IM-PDS program, this note examines portability in the public distribution system as a reform to strengthen government service delivery in India</t>
  </si>
  <si>
    <t>Arshi Aadil, Anusha Jain and Sneha Sampath</t>
  </si>
  <si>
    <t>What will it take for eSanjeevaniOPD to help tackle the third COVID-19 wave and future pandemics?</t>
  </si>
  <si>
    <t>This briefing note shares our insights and recommendations from our pilot to strengthen eSanjeevaniOPD—the Government of India’s teleconsultation platform and similar private platforms.</t>
  </si>
  <si>
    <t>Manmohan Singh, Atulya Mishra, Puneet Khanduja and Akhand Tiwari</t>
  </si>
  <si>
    <t>Revolution in a transition: How an intervention under India’s National Education Mission (Samagra Shiksha Abhiyan) is resolving long-standing challenges in education</t>
  </si>
  <si>
    <t>The briefing note is based on a study with the Department of Basic Education in Uttar Pradesh, India. It examines the transition to direct benefit transfer (DBT) mode in the distribution of school supplies to primary and upper primary school students statewide. It highlights how the DBT mode relieves teachers of cumbersome non-teaching tasks involved in distribution, allowing them to focus more on their core academic duties.</t>
  </si>
  <si>
    <t>Kritika Shukla and Mahima Dixit</t>
  </si>
  <si>
    <t>Line of business(Themes)</t>
  </si>
  <si>
    <t>Secondary line of business(Themes)</t>
  </si>
  <si>
    <t>Topics(Sub Themes)</t>
  </si>
  <si>
    <t>Geography</t>
  </si>
  <si>
    <t>Region</t>
  </si>
  <si>
    <t>Organisation</t>
  </si>
  <si>
    <t>Meta Keywords</t>
  </si>
  <si>
    <t>Meta Description</t>
  </si>
  <si>
    <t>Tag cloud</t>
  </si>
  <si>
    <t>What Is Grameen II? Is It Up And Running In The Field Yet?</t>
  </si>
  <si>
    <t>Grameen Bank began as a project to deliver credit to poor rural Bangladeshis in 1976. Led by its founding Managing Director, Muhammad Yunus, it steadily developed what it now calls its ‘classic’ microcredit system. Poor villagers joined weekly-meeting groups, took loans from the bank as individuals, and undertook to help each other should they fall into difficulty. Loans were repaid over a year in equal weekly instalments. Members also deposited small amounts into personal and group-owned savings accounts. ‘Classic’ Grameen’s methods grew piecemeal, as lessons were learnt and new ideas emerged. But in 2000, work began on the design of Grameen II, or, more formally, the ‘Grameen Generalised System’. Grameen II consolidates many of the lessons from experience, but goes beyond that by making some fundamental changes. This first note in the series, ‘What is Grameen II?’ introduces the Grameen Bank and the changes it has made recently, known as the ‘Grameen Generalised System’ or ‘Grameen II’.</t>
  </si>
  <si>
    <t>Microfinance</t>
  </si>
  <si>
    <t>Institutional Change</t>
  </si>
  <si>
    <t>Grameen II</t>
  </si>
  <si>
    <t>Impact Assessment</t>
  </si>
  <si>
    <t>Bangladesh</t>
  </si>
  <si>
    <t>South Asia</t>
  </si>
  <si>
    <t>Grameen Bank</t>
  </si>
  <si>
    <t>Grameen II, microfinance</t>
  </si>
  <si>
    <t>Introduction of Grameen Bank with focus on Grameen II for assisting microfinance clients</t>
  </si>
  <si>
    <t>Member Savings</t>
  </si>
  <si>
    <t>The first note in this series, ‘What is Grameen II?’ introduced the Grameen Bank and the changes it has made recently, known as the ‘Grameen Generalised System’ or ‘Grameen II’. This second note in the Grameen II series now addresses specifically the significant growth in new member savings. Some of the most important changes are in the bank’s new approach to savings deposits. Under ‘classic’ Grameen – the products and rules in force up to 2002 – Grameen took mostly obligatory savings from its members and stored them in accounts for individual members and in joint-owned ‘group’ accounts. Under Grameen II, it has introduced greatly expanded deposit opportunities to both members and the general public. By end of 2004 total deposits (from members and from the public) exceeded the value of loans outstanding for the first time in the bank’s history. This completes the bank’s transition from a ‘microcredit’ bank to a true intermediary.</t>
  </si>
  <si>
    <t>Savings</t>
  </si>
  <si>
    <t>Grameen II, savings</t>
  </si>
  <si>
    <t>Significant growth in new member savings of Grameen II</t>
  </si>
  <si>
    <t>The New Loan Arrangements</t>
  </si>
  <si>
    <t>Changes to loan arrangements attracted attention when Grameen II was announced in 2002. The ‘flexi’ loan – a system for quickly rescheduling loans in repayment arrears – aroused concern: Grameen’s loan portfolio was known to have been weakened by floods and other problems in the 1990s, so some worried that wholesale rescheduling of loans would make things worse rather than better. However, this did not happen. This note describes the new loan arrangements and how staff and borrowers have reacted to them. (The analysis of the bank’s financial performance is in another Note in this series, No. 4.)</t>
  </si>
  <si>
    <t>Credit</t>
  </si>
  <si>
    <t>New loan arrangements of Grameen II and reaction of staffs and microfinance clients</t>
  </si>
  <si>
    <t>Financial Performance  </t>
  </si>
  <si>
    <t>Grameen Bank’s audited accounts for 2003 show a six-fold increase in net profits over 2002 – from 60 to 358 million taka (US$6 million). 2003 was the first full year of ‘Grameen II’, so this surge in profit looks like a good return on the decision to launch Grameen II. So where did these profits come from? This Briefing Note attempts to answer that question and the implications for Grameen's future performance.</t>
  </si>
  <si>
    <t>Iftekhar Hossain</t>
  </si>
  <si>
    <t xml:space="preserve">Grameen II, financial performance </t>
  </si>
  <si>
    <t xml:space="preserve">Discusses the reasons for increase in financial performance of Grameen II </t>
  </si>
  <si>
    <t>Grameen II's Membership</t>
  </si>
  <si>
    <t>Grameen's ‘members’ are its clients, who own a share of the bank and gather in small groups to receive its services. The most startling fact about membership since the launch of Grameen II has been its rapid and accelerating growth. This note looks briefly at the reasons for this growth, reviews Grameen’s membership policies, and then offers some observations on the composition of the membership.</t>
  </si>
  <si>
    <t xml:space="preserve">M. Maniruzzaman </t>
  </si>
  <si>
    <t>Discussions of the reasons for Grameen II's growth</t>
  </si>
  <si>
    <t>Membership in Bangladeshi MFIs: growing, volatile, and multiple</t>
  </si>
  <si>
    <t>Estimating the number of Bangladesh’s microfinance clients (known almost always as ‘members’) has never been easy in an industry that lacks a credit bureau or other reliable way of tracking users of financial services. Simply adding up the member numbers reported by the MFIs themselves leads to gross over-reporting, because MFIs may exaggerate their numbers, because they rarely distinguish accurately between active, inactive and lapsed members, and because such a method takes no account of multiple membership in two or more MFIs. This note cannot dissolve this uncertainty, but it attempts to use data from the ‘financial diaries’ element of the Grameen II study to examine the growth, volatility and multiplicity of MFI membership among a small number of villagers whose financial activities were tracked carefully for up to three full years (end of 2002 to end of 2005).</t>
  </si>
  <si>
    <t>Portfolios of the Poor</t>
  </si>
  <si>
    <t xml:space="preserve">Microfinance, Grameen II </t>
  </si>
  <si>
    <t>Examines the growth, volatility and multiplicity of microfinance institutions membership from the study of Grameen II's financial diaries</t>
  </si>
  <si>
    <t>Uses and users of MFI loans in Bangladesh</t>
  </si>
  <si>
    <t>The author's study of the ‘financial diaries’ methodology provided unusual and valuable insights into how MFI loans are actually used and why. This is because they tracked the day-to-day activities of 53 village households over two or three years in great detail, helping them to construct ‘diaries’ of their financial lives. Unlike questionnaire-based surveys, and unlike rival ways of using case-studies, which depend on recall by the interviewees, this method allowed observation in real-time as people struggled to decide what to use their loans for, and then dealt with the consequences of their choices. This Grameen II note covers the methodology used in collecting ‘financial diary’ information from clients and provides the results of the study as well, focusing on how clients used the funds and for what purpose.</t>
  </si>
  <si>
    <t>Grameen II, Microfinance</t>
  </si>
  <si>
    <t xml:space="preserve">This Grameen II note discusses the methodology used in collecting information from clients,provides results, focus on purpose and use of funds </t>
  </si>
  <si>
    <t>Lessons From The Grameen II Revolution</t>
  </si>
  <si>
    <t>Grameen took 27 years to reach 2.5 million members – and then doubled that in the full establishment of Grameen II. Even in Bangladesh’s fiercely competitive environment Grameen continues to grow at a remarkable rate attracting around 140,000 new members each month – a staggering 1.7 million new members every year. In the three years to December 2005, Grameen’s deposit base tripled and its loans outstanding doubled. In the same period the bank has introduced a more conservative provisioning policy and built up a formidable loan provision for its troubled housing loan portfolio. At the same time the quality of the loan portfolio has significantly improved, as did profitability. Drop-outs are returning, and even some old defaulters are repaying and re-joining. Market-led Grameen II is yielding very encouraging results. Grameen customers are using the Grameen II products in a wide variety of ways, to meet the diversity of needs and challenges that face them. This note describes the effects of the new Grameen II efforts on the overall Grameen Bank system and on how clients are responding and provides reflections on what these efforts may mean for Grameen and the microfinance industry in the near future.</t>
  </si>
  <si>
    <t>Graham A.N. Wright, David Cracknell, Stuart Rutherford</t>
  </si>
  <si>
    <t xml:space="preserve">Grameen II, Grameen Bank, Microfinance </t>
  </si>
  <si>
    <t>Effects of the new Grameen II efforts on the overall Grameen Bank system. client response and future implications on the MFI industry</t>
  </si>
  <si>
    <t>A Critique of GB II’s Means Test for Membership </t>
  </si>
  <si>
    <t>In early 2004, Grameen field staff began using revised guidelines to determine whether applicant households qualified as poor enough to become members (that is, eligible to borrow from the bank). The new guidelines maintain the focus on land and asset ownership that has always characterised Grameen’s means test (and been copied by most MFIs in Bangladesh). However, the new wording strengthens these rules by clarifying some ambiguities in their interpretation, and amplifies them by adding a note on the kinds of people who should be prioritised in the search for new members and who should not be considered for membership. This note explains the intricacies of these new guidelines and offers three criticisms of the new methodology: 1) the specified levels are set too low, resulting in too restricted a pool of eligible applicants; 2) they are in practice unworkable, leading field workers to find ways around them; and 3) they represent a missed opportunity to construct a useful database on membership.</t>
  </si>
  <si>
    <t>Policy</t>
  </si>
  <si>
    <t>Microfinance, Garmeen Bank</t>
  </si>
  <si>
    <t>Focus on the guidelines to determine the borrower's eligibility before getting microfinance loans from Garmeen Bank</t>
  </si>
  <si>
    <t>SPM Case Study: Asirvad – The Balance of Social Aspirations and Financial Realities</t>
  </si>
  <si>
    <t>In April 2010, Asirvad and Lok brought in MSC to undertake a comprehensive social performance management (SPM) diagnostic and action-planning exercise to gain a competitive edge in the fiercely competitive rural lending environment in the South. Asirvad Microfinance Private Ltd. (Asirvad) is an NBFC-MFI operating in 14 districts of the South Indian state of Tamil Nadu.  In 2009, Lok Capital (Lok), a social venture fund, became a partner to Asirvad by subscribing to 24% equity.
The SPM diagnostic focussed on the following areas:
    Overlap between social and financial performance and mutual reinforcement for better achievement of organisational goals
    Synergies between partners through participatory planning/strategising exercises
    Focus areas over a definite time-frame
    Process improvement
    Human Resource Development
    Value addition to existing services
SPM intervention led to improvements in product design, client protection, staff incentives, transparency, professional quality services, and sustainability with a goal of increasing outreach to the unbanked.</t>
  </si>
  <si>
    <t>Matthew Leonard</t>
  </si>
  <si>
    <t>Social Performance Management</t>
  </si>
  <si>
    <t>Social Perfomance Management</t>
  </si>
  <si>
    <t>Institutional Assessment</t>
  </si>
  <si>
    <t>Customer Service</t>
  </si>
  <si>
    <t>India</t>
  </si>
  <si>
    <t>Asirvad</t>
  </si>
  <si>
    <t>Social performance management , Microfinance</t>
  </si>
  <si>
    <t>A social performance management of Asirvad which is an NBFC microfinance Institution</t>
  </si>
  <si>
    <t>SPM Case Study: Nirantara – Building a Sustainable Social Enterprise</t>
  </si>
  <si>
    <t>MSC conducted a Social Performance Management (SPM) exercise with Nirantara to help the organisation better align its operations and strategy with its social mission. The focus was on client needs and preferences. Nirantara Community Services (Nirantara) was founded in 2006 as a Society, with a vision to provide need-based and cost-effective financial services to underserved women. It presently manages a portfolio of Rs.55 million and works in peri-urban and urban areas of three districts of Karnataka (Bidar, Gulbarga and Bijapur).
MSC's SPM Interventions were focussed on the :
    Holistic strategy to address client needs. Provision of non-financial services such as education along with microfinance, accordingly.
    Credit Risk management through clearer client- profiling
    Analysis of social indicators in MIS
    Performance development of staff through incentives and training
The intervention led to significant improvement in staff productivity, client dealings through functional literacy programmes, and focus on social orientation through provision of non financial services such as pre school education.</t>
  </si>
  <si>
    <t>Nirantara</t>
  </si>
  <si>
    <t>social performance management, client needs</t>
  </si>
  <si>
    <t>A social performance management exercise with Nirantara to determine the needs and preferences of clients</t>
  </si>
  <si>
    <t>SPM Case Study: Sambandh – Building Client Relationships</t>
  </si>
  <si>
    <t>Sambandh's mission statement: "To economically empower low income households by providing a broad range of client focused and responsive financial services on a continuous basis."
MSC recently conducted an SPM assessment on Sambandh which brought out the strengths and weaknesses of the organisation and the areas for improvement. Sambandh is an MFI operating in Northern Orissa, predominantly in the urban areas of Sundargarh District. It functions as an urban financial services initiative for low income households with a long-term view of improving the quality of life of the poor. Its objective is to support micro-entrepreneurs in developing and expanding their businesses.
The SPM exercise focused on:
    Strong systems and procedures reflecting strong institutional culture
    Motivated staff and healthy organisational climate as borne out by robust formal/informal communication system
    Initiative to strengthen the Helpline system through requisite training of staff
    Induction training focussing on role plays, punctuality and etiquette
    Performance appraisal as per the organisation's mission and values
    Viable product mix
The SPM diagnostic led to improvement in process optimisation, credit risk management, incorporating social indicators and strengthening support services like Helpline facility.</t>
  </si>
  <si>
    <t>Sambandh</t>
  </si>
  <si>
    <t>social performance management, microfinance, institutional assessment</t>
  </si>
  <si>
    <t>To determine the areas of improvement, strength and weaknesses by conducting a social performance management assessment of Sambandh</t>
  </si>
  <si>
    <t>FINO's Electronic Benefit Transfer System for Tendu Leaf Collectors - A Study</t>
  </si>
  <si>
    <t>Electronic Benefit Transfer (EBT) is an important activity carried out by the Business Correspondent companies. The system, in nutshell, means use of the Business Correspondent to pay out the wages or cost of produce to the rural labourers employed in government projects or to the rural producers.
Before the inception of the EBT system, the prevalent methods of benefit transfers included either payment in cash or credit into bank accounts. The complications in the former system included frauds and embezzlement by the intermediating officials.The latter system of credit into bank account caused great inconvenience to the beneficiary due to the distant branch locations and overcrowding in the branches.
The EBT system offers a solution that is convenient, as the payment is delivered at the doorstep, as well as safe from frauds and embezzlements, as there is adequate monitoring through servers and database. The current case study attempts to look at one such EBT system set up by FINO in collaboration with the Uttar Pradesh Forest Corporation Ltd. (UPFC) for the rural producers engaged in collection of Tendu Leaves.</t>
  </si>
  <si>
    <t>MSC, FINO</t>
  </si>
  <si>
    <t>E/M-banking</t>
  </si>
  <si>
    <t>Livelihood and value chain</t>
  </si>
  <si>
    <t>Electronic Benefit Transfers/conditional cash transfers</t>
  </si>
  <si>
    <t>Case Study</t>
  </si>
  <si>
    <t>Business models</t>
  </si>
  <si>
    <t>EBT,Banking Correspondent,Value Chain</t>
  </si>
  <si>
    <t>The current study focuses on EBT system set up by FINO</t>
  </si>
  <si>
    <t>14-a</t>
  </si>
  <si>
    <t>Aadhaar Enabled Direct Benefits Transfer in Aurangabad</t>
  </si>
  <si>
    <t>The hugely ambitious, policy initiative of transferring the vast majority of central and state government benefits, entitlements and subsidies, as e-money, directly into the UIDAI Aadhaar linked accounts of the eligible beneficiaries was announced by the Prime Minister of India on the 26th of November 2012 at the first meeting of the National Committee on Direct Transfers.
Given the scope and scale of work involved and the rudimentary state of the agent network, and indeed the technology infrastructure needed, to make G2P happen in India, the work being contemplated is truly massive. MSC case studies on barriers and best practices in some of the UIDAI demonstration districts show that front-end processes are usually manual (even where technology could be effectively employed). They involve multiple hand-offs (often between unconnected departments, such as block officials to bank managers in the district, who have virtually have no reporting responsibilities to the district administration); lack clarity on ownership, roles and responsibilities; and have limited opportunities to learn from more optimal solutions that might have emerged elsewhere. The problem is further compounded by significant variations across districts in: (a) the level of maturity and automation (IT or technology enablement) within the state or the district, and within the specific beneficiary programmes; and (b) the motivation and ownership of the officials driving the programmes.
But there are important and laudable successes emerging, which we document in Aurangabad and in East Godavari; although East Godavari is also the site of experiences that highlight some of the many challenges that lie ahead.</t>
  </si>
  <si>
    <t>Puneet Chopra, Amir Hamza Syed, Nitish Narain, Nishant Kumar and Anirban Roy</t>
  </si>
  <si>
    <t>UIDAI</t>
  </si>
  <si>
    <t xml:space="preserve">UIDAI, Aadhaar </t>
  </si>
  <si>
    <t>This case study focuses on UIDAI Aadhaar.</t>
  </si>
  <si>
    <t>14-b</t>
  </si>
  <si>
    <t>Aadhaar Enabled Public Distribution System in East Godavari</t>
  </si>
  <si>
    <t xml:space="preserve">Amir Hamza Syed and Nitish Narain </t>
  </si>
  <si>
    <t>14-c</t>
  </si>
  <si>
    <t>Aadhaar Enabled Direct Benefit Transfer in East Godavari</t>
  </si>
  <si>
    <t>Mission-Focused Decision Making at ASKI - A Case Study on Social Performance Management</t>
  </si>
  <si>
    <t>Alalay sa Kaunlaran, Inc. (ASKI), a Philippine microfinance institution (MFI) and staunch advocate of Social Performance Management, embarked on a project ‘Towards SPM Excellence’ with Opportunity International Australia and MSC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The tireless efforts of ASKI in bring in mission driven Social Performance Management within the organization, culminated into receipt of Smart Campaign Client Protection Certification in July this year (2015). This is a result of intense collaboration between different departments at ASKI which was further fortified by the technical assistance which it received from MSC and OIA.
This case study traces ASKI’s one-year journey to strengthen its capacity to track and report on its progress to attain its mission. In particular, it documents the capacity-building process and highlights initial lessons from concerted efforts at making relevant SP data available and widely used in decision-making within the organisation.</t>
  </si>
  <si>
    <t> Jesila Ledesma, Lalaine M. Joyas, Rajarshi Dutta</t>
  </si>
  <si>
    <t>Is ‘Cashless’ the Road Ahead towards Digital India?</t>
  </si>
  <si>
    <t>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case-study will provide you a sneak-peek to the journey of the creation of the first “cashless” panchayat in Odisha.</t>
  </si>
  <si>
    <t>Sunil Bhat, Mohit Saini, Anil Kumar Gupta, Samveet Sahoo, National Payments Corporation of India, Shweta Menon</t>
  </si>
  <si>
    <t>The digital journey of Shakti Foundation for Disadvantaged Women (SME loans): A lesson for progressive MFIs in Bangladesh</t>
  </si>
  <si>
    <t>The case study charts how Shakti Foundation for Disadvantaged Women utilized technology to grow its SME portfolio and enhance cost and time efficiency. Through the use of technology, it offered customer-friendly services and helped staff members manage their loan portfolios better while managing associated risks.</t>
  </si>
  <si>
    <t>Ravi Kant, Zeeshan Ali, Shobhit Mishra and Shantam Mondal</t>
  </si>
  <si>
    <t>Role of technology in scaling up the BC Sakhi network in Uttar Pradesh: A lesson for other states</t>
  </si>
  <si>
    <t>The case study charts how Uttar Pradesh State Rural Livelihoods Mission (UPSRLM) used technology to strengthen the BC Sakhi network in the state. It used technology to select, train, and operationalize BC Sakhis rapidly at the Gram Panchayat level to improve the status of financial inclusion among rural adults.</t>
  </si>
  <si>
    <t>Shobhit Mishra, Piyush Poddar and Ravi Kant</t>
  </si>
  <si>
    <t>BRAC Bank experiments with agent banking—a lesson for progressive banks across the globe</t>
  </si>
  <si>
    <t>This case study on BRAC Bank shares lessons from its journey and its experiments with agent banking. It highlights its unique initiatives in making the agent banking channel a profit-making proposition.</t>
  </si>
  <si>
    <t>Ravi Kant and Moinuddin Mohammed</t>
  </si>
  <si>
    <t>Self-help groups: How to empower rural women and make financial services accessible to them</t>
  </si>
  <si>
    <t>Empowering rural women in Mali through savings groups. We are excited to share a compelling case study that sheds light on the transformative effects of savings groups on rural women in Mali. Their resilience and determination inspire us! Discover the impact on economic empowerment. Learn how these groups drive financial inclusion. Explore the data and success stories in this case study.</t>
  </si>
  <si>
    <t>Elisabeth Kibitek and Felicien Lokossou</t>
  </si>
  <si>
    <t>India's Agent Problem</t>
  </si>
  <si>
    <t>Doubling farmers’ incomes through connected farm ecosystems leveraging existing large databases and analytics</t>
  </si>
  <si>
    <t>Financial Education and Digital Education (FE &amp; DE)</t>
  </si>
  <si>
    <t>Women’s financial inclusion: What are the missing pieces of the puzzle?</t>
  </si>
  <si>
    <t>Digital transformation for financial institutions</t>
  </si>
  <si>
    <t>Making Digital Credit Truly Responsible</t>
  </si>
  <si>
    <t>Improving the financial health and business prospects of women entrepreneurs</t>
  </si>
  <si>
    <t>How has Government of India digitized its social welfare transfer?</t>
  </si>
  <si>
    <t>Covid-19 recovery is likely to fail women - digital financial services can help, if designed well</t>
  </si>
  <si>
    <t>Reimagining the way we examine women-run businesses</t>
  </si>
  <si>
    <t>Reforms to the Indian Public Distribution System (PDS)</t>
  </si>
  <si>
    <t>Energy, water, and agriculture linkages</t>
  </si>
  <si>
    <t>Agriculture and food security</t>
  </si>
  <si>
    <t>Public Distribution System (PDS) - From food security to nutrition security</t>
  </si>
  <si>
    <t>Fuel subsidy reforms in India</t>
  </si>
  <si>
    <t>PM Kisan: Scheme inclusion and targeting</t>
  </si>
  <si>
    <t>PM Kisan: Benefit amount withdrawal</t>
  </si>
  <si>
    <t>Potential impact of PM Kisan on the agricultural outcomes</t>
  </si>
  <si>
    <t>PM-Kisan’s contribution to the income and expenses of farmers</t>
  </si>
  <si>
    <t>Challenges in the PM Kisan program</t>
  </si>
  <si>
    <t>Comparative analysis of PM Kisan, KALIA, and Rythu Bandhu</t>
  </si>
  <si>
    <t>Name of Documents</t>
  </si>
  <si>
    <t>This report was developed by Water.org in collaboration with the Caterpillar Foundation to assess the 
market for water, sanitation and hygiene (WASH) services in Indonesia and gauge potential 
opportunities to expand access to new or improved WASH solutions through financial services. The 
report was based on analysis of the WASH and microfinance markets across a representative geographic 
sample of seven provinces of Indonesia from September –November 2012. Researchers conducted a 
comprehensive series of interviews with a broad range of actors representing government entities, 
WASH providers, WASH materials manufacturers, non-governmental organizations (NGOs), international 
development agencies, and financial services providers, with particular focus on previous and existing 
efforts to improve access to WASH. Researchers also conducted 15 focus groups with residents in rural, 
urban, and peri-urban areas around seven cities to better understand the nature of demand for 
improved WASH services across Indonesia1
.</t>
  </si>
  <si>
    <t>Water.org</t>
  </si>
  <si>
    <t>Environment finance</t>
  </si>
  <si>
    <t>Water and  sanitation financing</t>
  </si>
  <si>
    <t>Demand Assessment</t>
  </si>
  <si>
    <t>Industry Analysis</t>
  </si>
  <si>
    <t xml:space="preserve">Market Research (Qualitative) </t>
  </si>
  <si>
    <t>Indonesia</t>
  </si>
  <si>
    <t>SE Asia</t>
  </si>
  <si>
    <t>Water and Sanitation Financing</t>
  </si>
  <si>
    <t>WaterCredit Market Assessments in Indonesia</t>
  </si>
  <si>
    <t>Formed in 2003, the EU Water Initiative – Finance Working Group (EUWI-FWG) helps shape the financial strategy of the EUWI. The FWG
encourages innovation, the development of institutional and regulatory frameworks and capacity building. It also encourages using
development funding as a catalyst to leverage other forms of finance – including national budgets, donors and users. The EUWI-FWG is
hosted by the Global Water Partnership (GWP), which provides secretariat and administrative support.
The Sanitation and Hygiene Applied Research for Equity (SHARE) consortium seeks to accelerate progress on sanitation and hygiene in
developing countries by generating rigorous and relevant research, and ensuring new and existing solutions are adopted at scale. It is
funded by the UK Department for International Development (DFID), and led by the London School of Hygiene and Tropical Medicine. Its
other institutional partners are the International Centre for Diarrhoeal Disease Research, Bangladesh, the International Institute for
Environment and Development, Shack/Slum Dwellers International (SDI) and WaterAid.</t>
  </si>
  <si>
    <t>WaterCredit Market Assessments in India</t>
  </si>
  <si>
    <t>Water.org’s initial work with MFIs from 2008-2011 has been an important success. MFIs found significant demand for loans for individual water connections, harvesting tanks, toilets, latrines, and similar other products. Utilization rates for water and sanitation access and loan repayment rates were both very high.  As a result of this success, Water.org is in the process of scaling up its WaterCredit initiative with other MFIs across India.
In order to further understand regional markets for WaterCredit loan products and better assist  partner organizations Water.org commissioned M2i to carry out a market assessment for WaterCredit in north India (Uttarakhand, Uttar Pradesh (UP) and Bihar) and MSC to conduct an assessment in Central/Southern India (Karnataka, Madhya Pradesh, and Maharashtra), respectively.  These Market Assessment reports present insights and understanding of the potential for microfinance-based water and sanitation solutions for India’s poor populace.
The Market Assessments were made possible by the PepsiCo Foundation and Water.org partnership. Findings are being used to inform WaterCredit expansion activities in India.</t>
  </si>
  <si>
    <t xml:space="preserve"> South Asia</t>
  </si>
  <si>
    <t xml:space="preserve">WaterCredit Market Assessments in Uganda and Kenya </t>
  </si>
  <si>
    <t>WaterCredit, an initiative of Water.org, puts microfinance tools to use in the provision of water and sanitation in developing countries. Water.org contracted MSC, a boutique microfinance advisory firm, to conduct market assessments in Kenya and Uganda in order to determine the demand and potential for establishing WaterCredit among microfinance institutions (MFIs) in partnership with Water and Sanitation (WSH) organizations. The assessment also aimed to identify opportunities to link the microfinance and water sectors, to determine the expertise each sector would require, and to identify challenges and bottlenecks that may affect effective delivery of microcredit for WSH-related purposes.
MSC reviewed WSH related documents and conducted a series of interviews with WSH organizations, MFI management and MFI clients. These exercises culminated in two dissemination workshops, held in Nairobi and Kampala, which brought together 59 stakeholders including MFIs, Banks, WSH organizations and Service Providers, Wholesale Lending Institutions (WLIs)1, a World Bank representative, and various representatives of government-affiliated Water Boards. The stakeholders discussed and made recommendations regarding potential WaterCredit product concepts and delivery/partnership models to enable successful roll-out of WaterCredit in East Africa.
This report presents the findings and recommendations of these assessments.</t>
  </si>
  <si>
    <t>Uganda, Kenya</t>
  </si>
  <si>
    <t>East Africa</t>
  </si>
  <si>
    <t>MSC study Landscape of Microinsurance in Asia and Oceania commissioned by Munich Re Foundation and GIZ - Regulatory Framework Promotion for Pro-poor Insurance Markets in Asia (GIZ-RFPI Asia) Programme, establishes the status of microinsurance in 24 countries of Asia and Oceania region. The detailed study report manifests the fact that nearly 170.4 million people access microinsurance in the Asian region and about 1.7billion are accessing different forms of government subsidised microinsurance schemes. The figures are inspiring for similar Landscape studies in Africa, Latin America and the Caribbean region where 45.5 million and 44.4 million people were reported to have microinsurance.</t>
  </si>
  <si>
    <t>MSC </t>
  </si>
  <si>
    <t>This resource book can act as a useful guide to MFIs engaged in providing financial services to the poor, particularly agricultural finance; community based organisations engaged  in aggregation of farm produce and other practitioners in the area of agricultural financing. The intended benefits of the resource book are to help the audience in understanding clients’ perspective, understand the concept of value chains and usage of the tool of value chain analysis, identify  opportunities and develop  these  into  a  product concept, use  pilot  testing  to  gauge  clients’ feedback on the product and its impact on organisation; and roll-out  of  the product  successfully with known benefits and impacts.</t>
  </si>
  <si>
    <t>Piyush Prasoon, Abhay Pareek, Anant Natu,Jesila Ledesma, Neeloy Deep Burman </t>
  </si>
  <si>
    <t>Bundling agriculture insurance with other services that form part of the agricultural value chain, like credit and farming inputs, is emerging as a solution to help make insurance more tangible and get better outreach and scale faster, manifesting into better economic and social outcomes. A key insight emerging from the cases analysed is that, to make bundling work, it makes a lot of sense to ensure that there are tangible value propositions for all the players involved in the value chain.
MSC with ILO’s Impact Insurance Facility has developed use cases of bundling agriculture insurance with agriculture value chains in India, Kenya and Zambia. For instance, bundling agriculture insurance with inputs such as seeds enabled small holder farmers in Kenya to increase investment in their farms and increase productivity. 98 per cent of these farmers could access credit linked with the insurance.</t>
  </si>
  <si>
    <t xml:space="preserve"> Premasis Mukherjee, Manoj Kumar Pandey, Pranav Prashad</t>
  </si>
  <si>
    <t>S.NO</t>
  </si>
  <si>
    <t>Name of the document</t>
  </si>
  <si>
    <t>Publication type</t>
  </si>
  <si>
    <t>Link</t>
  </si>
  <si>
    <t>Agent Network Accelerator Survey - Bangladesh Country Report 2014</t>
  </si>
  <si>
    <t>Presentations</t>
  </si>
  <si>
    <t>https://www.microsave.net/2014/11/11/agent-network-accelerator-survey-bangladesh-country-report-2014/</t>
  </si>
  <si>
    <t>Agent Network Accelerator Survey - Bangladesh Report 2016</t>
  </si>
  <si>
    <t>https://www.microsave.net/2016/08/05/agent-network-accelerator-survey-bangladesh-report-2016-2/</t>
  </si>
  <si>
    <t>Agent Network Accelerator Survey - Indonesia Country Report 2014</t>
  </si>
  <si>
    <t>https://www.microsave.net/2015/02/25/agent-network-accelerator-survey-indonesia-country-report-2014/</t>
  </si>
  <si>
    <t>Agent Network Accelerator Research - Indonesia Country Report 2017</t>
  </si>
  <si>
    <t>https://www.microsave.net/2017/12/04/agent-network-accelerator-research-indonesia-country-report-2017/</t>
  </si>
  <si>
    <t>Agent Network Accelerator Survey - India Country Report 2015</t>
  </si>
  <si>
    <t>https://www.microsave.net/2015/08/24/agent-network-accelerator-survey-india-country-report-2015/</t>
  </si>
  <si>
    <t>Agent Network Accelerator Research Survey - India Country Report 2017</t>
  </si>
  <si>
    <t>https://www.microsave.net/2018/02/14/agent-network-accelerator-research-survey-india-country-report-2017/</t>
  </si>
  <si>
    <t>Agent Network Accelerator Survey - Kenya Country Report 2013</t>
  </si>
  <si>
    <t>https://www.microsave.net/2014/06/19/agent-network-accelerator-survey-kenya-country-report-2013/</t>
  </si>
  <si>
    <t>Agent Network Accelerator Survey - Kenya Country Report 2014</t>
  </si>
  <si>
    <t>https://www.microsave.net/2015/05/27/agent-network-accelerator-survey-kenya-country-report-2014/</t>
  </si>
  <si>
    <t>Agent Network Accelerator Survey - Senegal Country Report 2015</t>
  </si>
  <si>
    <t>https://www.microsave.net/2016/05/18/agent-network-accelerator-survey-senegal-country-report-2015/</t>
  </si>
  <si>
    <t>Agent Network Accelerator Survey: Nigeria Country Report 2014</t>
  </si>
  <si>
    <t>https://www.microsave.net/2014/07/17/agent-network-accelerator-survey-nigeria-country-report-2014/</t>
  </si>
  <si>
    <t>Agent Network Accelerator Research: Nigeria Country Report 2017</t>
  </si>
  <si>
    <t>https://www.microsave.net/2017/12/05/agent-network-accelerator-research-nigeria-country-report-2017/</t>
  </si>
  <si>
    <t>Agent Network Accelerator Survey - Pakistan Country Report 2014</t>
  </si>
  <si>
    <t>https://www.microsave.net/2015/05/12/agent-network-accelerator-survey-pakistan-country-report-2014-2/</t>
  </si>
  <si>
    <t>Agent Network Accelerator Research – Pakistan Country Report 2017</t>
  </si>
  <si>
    <t>https://www.microsave.net/2017/09/21/agent-network-accelerator-research-pakistan-country-report-2017/</t>
  </si>
  <si>
    <t>Agent Network Survey: Tanzania Country Report 2013</t>
  </si>
  <si>
    <t>https://www.microsave.net/2014/04/29/agent-network-survey-tanzania-country-report-2013/</t>
  </si>
  <si>
    <t>Agent Network Accelerator Survey - Uganda Country Report 2013</t>
  </si>
  <si>
    <t>https://www.microsave.net/2014/01/04/agent-network-accelerator-survey-uganda-country-report-2013/</t>
  </si>
  <si>
    <t>Agent Network Accelerator Survey -  Uganda Country Report 2015</t>
  </si>
  <si>
    <t>https://www.microsave.net/2016/09/07/agent-network-accelerator-survey-uganda-country-report-2015/</t>
  </si>
  <si>
    <t>Agent Network Accelerator Survey - Zambia Country Report 2015</t>
  </si>
  <si>
    <t>https://www.microsave.net/2016/01/26/agent-network-accelerator-survey-zambia-country-report-2015/</t>
  </si>
  <si>
    <t>S No.</t>
  </si>
  <si>
    <t>E/M-Banking Booklet: Volume I</t>
  </si>
  <si>
    <t>The E/M-Banking Booklet is the first publication under the Optimising Performance and Efficiency (OPE) Series. The OPE Series brings together key insights and ideas on specific topics, with clear objective of providing microfinance practitioners with practical and actionable advice.
The E/M-Banking Booklet is a compendium of MSC’s Briefing Notes and India Focus Notes which focus on a wide range of opportunities, issues and challenges. This brief publication mines MSC’s rich experience and blends it with that of leading consultants and practitioners in the field of electronic and mobile banking. There are enriching experiences from Africa and Asia where MSC has partnered with a variety of e/m-banking service providers.</t>
  </si>
  <si>
    <t>Product Development Booklet</t>
  </si>
  <si>
    <t>The Product Development is the second publication under the Optimising Performance and Efficiency (OPE) Series. The OPE Series brings together key insights and ideas on specific topics, with clear objective of providing microfinance practitioners with practical and actionable advice.
The Product Development Booklet is a compendium of MSC's Briefing Notes and India Focus Notes with focus on a wide range of opportunities, issues and challenges. This brief publication mines MSC's rich experience and blends it with that of leading consultants and practitioners in the field of product development and research. There are enriching experiences from Asia and Africa where MSC has partnered with a number of MFIs in delivering its product development expertise along with market research. Product development is one of the core areas which determine expansion of MFIs in relation to its target clientele.</t>
  </si>
  <si>
    <t>Savings Booklet</t>
  </si>
  <si>
    <t>The Savings is the third publication under the Optimising Performance and Efficiency (OPE) Series. The OPE Series brings together key insights and ideas on specific topics, with clear objective of providing microfinance practitioners with practical and actionable advice.
This Savings Booklet brings together a set of brief publications which delve into MSC's rich sectoral expertise and experience and combines it with the views and opinions of leading practitioners so as to stress on the need for savings services among the underprivileged clients, highlight the opportunities presented for delivery of such services and some challenges encountered in the provision of savings services to the poor. It highlights many of the opportunities, needs, issues and challenges facing those who would provide appropriate, market-led savings services for the poor.
The compendium is divided into three main sections:
The Demand for Savings Services Amongst the Poor
Opportunities and Challenges of Supplying Savings Services to the Poor
Regulatory Issues</t>
  </si>
  <si>
    <t>Risk Management Booklet</t>
  </si>
  <si>
    <t>The Risk Management Booklet is the fourth publication under the Optimising Performance and Efficiency Series (OPES). The OPE Series brings together key insights and ideas on specific topics, with clear objective of providing micofinance practitioners with practical and actionable advice.
The Risk Management Booklet is a compendium of MSC's Briefing Notes and India Focus Notes which focus on a wide range of opportunities, issues and challenges.
This brief publication mines MSC's rich experience and blends it with that of leading consultants and practitioners in the field of Risk Management. Risk Management is more important in the field of microfinance due to absence or near absence of traditional risk mitigation mechanisms like collaterals and guarantees.
The monitoring, analysis and management of credit risk under group or individual lending models is core to the effective functioning of an MFI.</t>
  </si>
  <si>
    <t>Individual Lending Booklet</t>
  </si>
  <si>
    <t>The Individual Lending Booklet is the fifth publication under the Optimising Performance and Efficiency (OPE) Series. The OPE Series brings together key insights and ideas on specific topics, with clear objective of providing microfinance practitioners with practical and actionable advice.
Most MFIs have started to realise the importance of introducing individual lending, however because it requires a paradigm shift many MFIs struggle to initiate IL programmes. Thus individual lending is in its infancy in many markets worldwide, and institutions are still learning to cope with the challenges and risks of operationalising this product. Some significant issues in introducing individual lending are: increased information asymmetry; absence of group-based guarantees; comparatively higher-value loans; and the resulting higher credit risk. Individual lending requires different processes and systems such as: sophisticated and flexible MIS to gather and analyse client information; and highly skilled staff with ability to conduct detailed due-diligence (to assess the market, management, suppliers, customers of the business to be financed) and prepare realistic cash flow analyses and assess collateral.
This booklet brings together a set of brief publications which extract key lessons from MSC's rich expertise and experience, combining these with the views and opinions of leading practitioners.</t>
  </si>
  <si>
    <t>E/M-Banking Booklet : Volume II</t>
  </si>
  <si>
    <t>The E/M-Banking Booklet - Volume II is the sixth publication under the Optimising Performance and Efficiency (OPE) Series. The OPE Series brings together key insights and ideas on specific topics, with clear objective of providing microfinance practitioners with practical and actionable advice.
There is growing consensus that e-banking offers a unique opportunity to address mainstream banks' two major barriers to serving the low-income market: the need for a branch infrastructure and managing high volumes of low value transactions. The potential of e-banking to significantly extend the reach of financial institutions into rural areas, without investing in "bricks and mortar" branches, is widely acknowledged.
For several years now, MSC has been closely involved with several e- and m-banking initiatives in Africa and Asia, in particular working on the "soft side" of e/m-banking where the technology interfaces with the customer.
This compendium offers guidance on a wide range of opportunities, issues and challenges for e/m-banking.</t>
  </si>
  <si>
    <t>E/M-Banking Booklet: Volume III</t>
  </si>
  <si>
    <t>The E/M-Banking Booklet - Volume III is the seventh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third compendium of brief publications on e/m-banking. This compendium mines MSC's rich experience including the acclaimed analysis of dormancy in India no frills accounts and Indian households' willingness to pay for agent-based financial services, as well as the recent analysis of the role of M-PESA in the landscape of Kenya.</t>
  </si>
  <si>
    <t>E/M-Banking Booklet: Volume IV</t>
  </si>
  <si>
    <t>The E/M-Banking Booklet - Volume IV is the eighth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fourth compendium of brief publications on e/m-banking. This compendium examines various aspects of costing and pricing of financial services from the perspective of users, intermediaries and banks. There has to be a fine balance to ensure that the user feels he is getting value for money using the service; agents and network managers are sufficiently remunerated for the work they do (and the capital they have to invest); and the banks find the proposition sustainable. The compendium also includes insights gained from customer and channel satisfaction surveys conducted over a long period using MSC’s Customer and Channel Satisfaction Measurement and Management (CSM) tool. ANMs have used the CSM results to improve their systems and services and thus significantly improved customer and agent satisfaction.</t>
  </si>
  <si>
    <t>Responsible Finance</t>
  </si>
  <si>
    <t>The Responsible Finance is the ninth publication under the Optimising Performance and Efficiency (OPE) Series. The OPE Series brings together key insights and ideas on specific topics, with clear objective of providing microfinance practitioners with practical and actionable advice.
This Responsible Finance Booklet brings together a set of brief publications which dredge into Client Protection Principles, poverty measurement and promoting client centric delivery models which lead to sustainable development. MSC's rich sectoral expertise and extensive knowledge database of publications in the booklet highlights many of the opportunities, needs, issues and challenges of the poor.</t>
  </si>
  <si>
    <t>Digital Financial Services Volume V</t>
  </si>
  <si>
    <t>The Digital Financial Services (previously called E/M Banking) Volume V is the tenth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fifth compilation of brief publications on digital financial services. This compendium presents a bouquet of articles addressing digital financial services in India and its scope. The compilation further covers experts’ views for mobile-phone based banking.</t>
  </si>
  <si>
    <t>Microinsurance Booklet</t>
  </si>
  <si>
    <t>Microinsurance is the silent offspring of insurance and microfinance. However the complexity, technicality and diversity of microinsurance make it a unique sector. For close to a decade, MSC has been conducting industry assessment, market research, process design and optimisation including pilot-testing, brand/marketing and insurance literacy campaign design in addition to providing training in the fieldof microinsurance.
The Optimising Performance and Efficiency Series (OPE Series) brings together key insights and ideas on specific topics, with the clear objective of providing microinsurance practitioners with practical and actionable advice. The present volume of OPE series compiles the learning of MSC on strategising for microinsurance and optimising product and delivery channel for delivery of microinsurance.</t>
  </si>
  <si>
    <t>The Lure of MicroInsurance: Why MFIs Should Work with Insurers</t>
  </si>
  <si>
    <t>This Briefing Note form the Microinsurance Centre argues that MFIs should work with insurers if they wish to provide microinsurance services. Highlighting the need of a distinct skillset to offer microinsurance as opposed to microcredit and the necessity of having appropriate regulation, supervision, and controls, the author argues that "entering into the new business of insurance with its substantially different risks and requirements, on top of the demands of an ongoing microfinance business, has the potential to destabilize an already somewhat fragile 'industry'".</t>
  </si>
  <si>
    <t>How Poor People Manage Risk</t>
  </si>
  <si>
    <t>In the precarious world of the poor, a shock such as illness, death of a loved one, fire or theft can erode hard won gains on the slow road out of poverty. Though poor people have developed a variety of formal and informal ways of coping with crises, they now have a new option, microinsurance. With fewer assets and lower incomes than most traditional insurance clients, poor people often are hit harder by shocks. Field research conducted in Tanzania, Kenya and Uganda in May and June 2002 suggests that there is a strong demand among poor people for better ways to manage risk. Microinsurance can respond to this demand through products and services tailored to poor people’s needs. The research from East Africa helps us to identify and develop appropriate products by addressing the questions, “What is the impact of shock on poor households? How do they cope? Is there a role for microinsurance?” This Briefing Note summarises the impact of crises/shocks such as illness, death, theft or fire on poor households, their coping mechanism and the role of microinsurance in reducing the vulnerabilities of the poor. It examines the immediate and long term impact of these shocks and the corresponding needs of the people and then discusses available mechanisms to manage risks, i.e. primarily the informal group-based and self-insurance mechanisms. On the other side it also looks at the gender aspect and sheds light on the fact that with limited or no control over assets, it becomes difficult for women to mange risk or to cope with shocks.</t>
  </si>
  <si>
    <t>Monique Cohen and Jennefer Sebstad</t>
  </si>
  <si>
    <t>Making Microinsurance Work for Clients</t>
  </si>
  <si>
    <t>Present research findings shed light on the options available for microinsurance providers for entering the market. This note highlights the three key criteria needed for assessing the effectiveness of insurance mechanisms – Coverage, Accessibility and Timeliness – and provides recommendations for new product design based on these three criteria. This note also discusses designing different types of insurance products such as life, health, and asset protection based on real, market demand and emphasizes the role of non-financial services, which can enhance the success of any microinsurance initiative.</t>
  </si>
  <si>
    <t>An Example of Systematic New Product Development for Life Microinsurance</t>
  </si>
  <si>
    <t>A systematic new product development process is a prerequisite to a new successful product. This note reviews the process followed by CARE in Ghana in the development of Anidaso life insurance and pension plan and provides a model for others who are developing similar products. It begins with a discussion on evaluation and preparation, and continues through market research, product design, and ends with pilot testing to rollout. Throughout the entire process, competition, customer needs and institutional matters are given due consideration.</t>
  </si>
  <si>
    <t>Michael J. McCord, Tamsin Wilson, Peace Sagoe, and Pierre Markowski</t>
  </si>
  <si>
    <t>Lessons from Health Care Financing Programmes in East Africa</t>
  </si>
  <si>
    <t>In East Africa, risk management tools for health care have traditionally centred on self-insurance and informal insurance. However, these “tools” often fall short of satisfying the financial burden of a household, and this can lead to financial crisis and poor health and in some cases even death. This note reviews the quality of the health care financing products introduced by seven such programs in East Africa for improving the ability of low-income households to manage their health risks. It highlights the key lessons learnt, including building management &amp; governance capacities, following a systematic product development process, marketing management, and forging relationships between stakeholders for developing more efficient and effective means of providing affordable, high-quality health care to low-income families.</t>
  </si>
  <si>
    <t>Michael J. McCord and Sylvia Osinde</t>
  </si>
  <si>
    <t>Financial Risk Management Tools for the Poor</t>
  </si>
  <si>
    <t>Microinsurance offers a valuable vehicle to reduce the vulnerability of the poor while offering insurers and their agents the potential to expand their markets to low-income households. This note addresses the key risks which poor people often face and details out how microinsurance products and models can help mitigate these risks. It also focuses on the advantages of financial intermediaries like MFIs to partner with insurers entering (or just entered) this low-income market. It also highlights the role of insurers, international donors, and MFIs in the development of the microinsurance sector as a whole.</t>
  </si>
  <si>
    <t>Monique Cohen and Michael J. McCord</t>
  </si>
  <si>
    <t>The “Triple-Whammy” of Poverty – Lessons from Portfolio of the Poor: How the World’s Poor Live on $2 a Day</t>
  </si>
  <si>
    <t>This Briefing Note explores the pattern of “triple-whammy” poverty trap and examines how households manage and what can be done to help households cope with their most basic, daily challenges. It further explores this phenomenon through the experiences of three dairy households.
This note dwells into three distinct problems which poor face – small income, irregular and unpredictable cash flows and unreliable and not suited exiting financial instruments to match the irregular cash flow pattern. The document traces experiences based on financial diaries which captures each and every financial transaction/behaviour of an individual poor over a period of time. The research makes it evident that having alternative sources of reliable, convenient, and reasonably priced financial tools are better suited to the unpredictable cash flows of poor.</t>
  </si>
  <si>
    <t xml:space="preserve">MSC and Financial Access Initiative </t>
  </si>
  <si>
    <t>Borrowing to Save: Perspectives from Portfolios of the Poor</t>
  </si>
  <si>
    <t>This Briefing Note highlights the extra-ordinary phenomenon of “borrowing while savings” described in the book – Portfolios of the Poor: How the world’s poor live on $2 a day. It also describes factors like simultaneous borrowing and saving and provided evidence for an explanation rooted in the difficulty of rebuilding savings. This evidence leads to another seeming contradiction – why high interest rates on loans may in fact be a desirable attribute for some borrowers.
Insights from behavioural economics help to show why is it hard to rebuild accumulation of savings after making major withdrawals. The note further discusses why poor borrow when they can dis-save, what lenders do in order to cater to the flexible and irregular cash flow patterns of poor and the discipline of high prices.</t>
  </si>
  <si>
    <t>How do the Poor Deal with Risk?</t>
  </si>
  <si>
    <t>This Briefing Note offers insight into the ways poor households manage risks. Based on the financial diaries research outlined in Portfolios of the Poor: How the World’s Poor Live on $2 a Day. This brief describes the formal and informal risk management tools used by poor households in Bangladesh, India and South Africa, and examines how these tools can be improved to help the poor mitigate risk and plan for the future.
Dealing with emergencies means being able to pull together adequate financing at the right moment. The diary households used credit, savings and insurance, both formal and informal, to mitigate risk. The note also discusses some of the other aspects under the new ideas for helping poor households deal with risks – partial coverage, product design and beyond insurance.
Download document</t>
  </si>
  <si>
    <t>Research Methodologies</t>
  </si>
  <si>
    <t>Portfolios of the Poor offers new thinking about how the world’s poorest communities manage their financial lives. To uncover these intimate details, researchers designed a study in which they interviewed poor households twice a month over the course of a year, and recorded the details of how they lived their financial lives. These “financial diaries” encompass data from nearly 250 households in Bangladesh, India, and South Africa, and reflect a mixed-research methodology that is systematic in data collection while simultaneously captures the complexity of people’s lives.
This note explores the following research methodologies adopted during the book’s research:
    * The financial diaries approach
    * Interviews
    * Demographics of the survey sample
    * The continuum of household research: Where do the financial diaries fall?
    * Lessons learnt from portfolio approach
The note concludes by emphasising that while the financial diaries do not add to microfinance debates about sustainability, instruments, and the role of subsidies, they bring a fresh perspective to another discussion that deserves greater attention: understanding microfinance services and devices from the clients’ viewpoint.</t>
  </si>
  <si>
    <t>Creating Better Portfolio: Core Financial Products for the Poor</t>
  </si>
  <si>
    <t>Portfolios of the Poor: How the World’s Poor Live on $2 a Day examines the basic question of how the world’s poorest households survive on such modest incomes. The authors report on yearlong "financial diaries" of villagers and slum dwellers in Bangladesh, India, and South Africa-surveys that track penny by penny how households manage their money. The stories of these families are often surprising and sometimes inspiring. Most poor households do not live hand to mouth, spending what they earn in a desperate bid to keep afloat. Instead, they rely upon an array of complex tools, and lead active financial lives because they are poor, not in spite of it. They create “portfolios” that leverage both informal networks and formal institutions to address their immediate and long-term needs.
The note explores the financial traits of poor households in terms of cash flows, diversity of loan needs and trade-offs. The poor in order to meet the needs like buying assets, paying for celebrations, and dealing with emergencies get into disciplinary habbits which facilitates accumulation of large lumps of money to deal with emergencies.</t>
  </si>
  <si>
    <t>Portfolios of Bangladesh’s Poor</t>
  </si>
  <si>
    <t>The Portfolios of the Poor financial diaries in Bangladesh span 1999-2005. As well as giving a unique insight into the challenges faced by poor households, they show how the households interact with the uniquely saturated and rapidly growing microfinance industry in the country. Unlike many studies of microfinance that feature poor Bangladeshi households, these financial diaries depict the entire financial picture, showing how they use microfinance alongside the many informal financing mechanisms and the few formal services available to the poor.
The Briefing Note talks about the first set of Bangladeshi diaries (1999-2001) where MFIs reached 30 out of 42 diary households. But despite this widespread use of microfinance, it proved to be a relatively small part of households’ overall financial activity. Microfinance products accounted for only 13 percent of all household financial assets, and 21 percent of debt. The later set, in 2003-2005, showed some improvement on this low figure, through the use of credit-life insurance, loan top-up mechanisms, increased savings capacity with a greater variety of both short and long term savings products, as well as the overall increased reliability of products. These are major triumphs of the sector, but microfinance’s still relatively small share of the total transactions of poor households indicates the need for further microfinance product innovation.</t>
  </si>
  <si>
    <t>Grameen II and Portfolios of the Poor</t>
  </si>
  <si>
    <t>The Grameen Bank of Bangladesh struggled during late 1990s due to the deterioration of its loan portfolio which got worsened by the devastating flood leading to loan repayments erosion. This Briefing Note explains how the bank responded to the adverse scenario by adopting a new model "Grameen II" in 2001.
The findings in this Briefing Note are from sets of financial diaries collected from Grameen clients both before and after Grameen II, between1999-2005.
The Briefing Note explores the way Grameen II was made flexible by:
    * aligning repayment schedules with household income,
    * meeting the demand for secure and reliable savings products, and
    * acknowledging the varied needs of clients. 
The Grameen II offered new products such as savings account which allowed clients to deposit and withdraw savings at any time and in any value. Further improving its services, the Grameen II also offered Top-Up loans and Grameen Pension Savings which allowed borrowers to repay during low income seasons and meet their medium to long term financial requirements.
This Briefing Note aims at explaining the transition of Grameen Bank from a microenterprise lender into a true retail bank for poor households.</t>
  </si>
  <si>
    <t>Portfolios of the Poor: How the World’s Poor Live on $2 a Day: Understanding Price</t>
  </si>
  <si>
    <t>This Briefing Note offers insight into the prices paid by the poor households in order to avail the financial intermediations, and the reason behind their financial decisions. The findings in this Brief Note are based on the set of financial diaries developed in India, Bangladesh and South Africa from 1999-2005. The results challenged the presumptions of the researchers and forced them to relook at the perception of the poor on the price and also at the costs financial institutions assume while lending to the poor.
The Briefing Note explains the reason behind the high cost of financial services for the poor. The MFIs usually charge high costs due to numerous small-sized transactions. In the case of moneylenders it can range between 61-700%. The Note also explains with the help of case studies from India and Bangladesh that despite the high rate of interests charged by the moneylenders, the actual rate of interest comes drastically down once the repayment period is considered. The Note puts forth the findings that the poor households borrow money to save for future and also pay prices to avail savings facilities.
The Note observes that the pricing is not the overriding determinant of financial choices among the poor.</t>
  </si>
  <si>
    <t>Portfolios of the Poor: Three-Country Analysis</t>
  </si>
  <si>
    <t>In order to find an answer to a very simple question which has never been satisfactorily answered "Do poor people have financial lives?, the authors of the  "Portfolios of the Poor" tracked the earning, borrowing, spending, and saving practices of 250 households in Bangladesh, India, and South Africa. This Briefing Note takes a closer look at the research sample from all the three countries.
The Brief Note explains the process of recording data and use of this data to create household-level balance sheets and cash flow statements. The Note brings forth the finding regarding the sources of income of poor by categorising their earning activities. The note further explains the saving mechanism of the poor and posts a major finding that microfinance customers often prefer to "borrow to save" because the payment discipline provided by microfinance loans is stronger than savings clubs. The Briefing Note further reveals the borrowing pattern of the poor where it offers an insight that on overall basis majority of loan were borrowed from "informal markets". The Briefing Note also explains in details the major expenses, insurance needs, life cycle events and emergency needs of the poor.</t>
  </si>
  <si>
    <t>Title of the article</t>
  </si>
  <si>
    <t>Date of Release (MSC websites)</t>
  </si>
  <si>
    <t>Date of Release (Publications)</t>
  </si>
  <si>
    <t>Publication Name</t>
  </si>
  <si>
    <t>Aug 8, 2025</t>
  </si>
  <si>
    <t>Jul 17, 2025</t>
  </si>
  <si>
    <t>Victor Kiprop, Doreen Njau and Selfine Onyango</t>
  </si>
  <si>
    <t>Jul 7, 2025</t>
  </si>
  <si>
    <t>Jul 4, 2025</t>
  </si>
  <si>
    <t>Hindustan Times </t>
  </si>
  <si>
    <t>Anil Gupta, Disha Bhavnani and David Matthew</t>
  </si>
  <si>
    <t>Jun 27, 2025</t>
  </si>
  <si>
    <t>Feb 23, 2025</t>
  </si>
  <si>
    <t>The Daily Moon</t>
  </si>
  <si>
    <t>Jun 2, 2025</t>
  </si>
  <si>
    <t>NUFFOODS Spectrum</t>
  </si>
  <si>
    <t>Jun 25, 2025</t>
  </si>
  <si>
    <t>Jun 5, 2025</t>
  </si>
  <si>
    <t> Kumparan</t>
  </si>
  <si>
    <t>May 23, 2025</t>
  </si>
  <si>
    <t>May 21, 2025</t>
  </si>
  <si>
    <t>CNBC TV 18 </t>
  </si>
  <si>
    <t>May 16, 2025</t>
  </si>
  <si>
    <t>Express Healthcare </t>
  </si>
  <si>
    <t>Apr 23, 2025</t>
  </si>
  <si>
    <t>Apr 9, 2025</t>
  </si>
  <si>
    <t>NextBillion</t>
  </si>
  <si>
    <t>Apr 22, 2025</t>
  </si>
  <si>
    <t>Firstpost</t>
  </si>
  <si>
    <t>Apr 16, 2025</t>
  </si>
  <si>
    <t>Apr 8, 2025</t>
  </si>
  <si>
    <t>Pressreader</t>
  </si>
  <si>
    <t>Mar 27, 2025</t>
  </si>
  <si>
    <t>Mar 6, 2025</t>
  </si>
  <si>
    <t>NuFFooDS Spectrum</t>
  </si>
  <si>
    <t>Manmohan Singh, Dipanshi Sood and Dr. Puneet Khanduja</t>
  </si>
  <si>
    <t>Mar 13, 2025</t>
  </si>
  <si>
    <t>The Business Standard </t>
  </si>
  <si>
    <t>Mar 3, 2025</t>
  </si>
  <si>
    <t>ET Edge Insights</t>
  </si>
  <si>
    <t>Akhand Tiwari and Ayushi Misra</t>
  </si>
  <si>
    <t>Feb 28, 2025</t>
  </si>
  <si>
    <t xml:space="preserve">The Tribune &amp; The Print </t>
  </si>
  <si>
    <t>Feb 27, 2025</t>
  </si>
  <si>
    <t>The Indian Express </t>
  </si>
  <si>
    <t>Feb 18, 2025</t>
  </si>
  <si>
    <t>Error 404</t>
  </si>
  <si>
    <t>RBIH website.</t>
  </si>
  <si>
    <t>Dec 9, 2024</t>
  </si>
  <si>
    <t>Dec 8, 2024</t>
  </si>
  <si>
    <t>Express Healthcare</t>
  </si>
  <si>
    <t>Dr. Puneet Khanduja and Anirooddha Mukherjee</t>
  </si>
  <si>
    <t>Dec 19, 2024</t>
  </si>
  <si>
    <t>Dec 18, 2024</t>
  </si>
  <si>
    <t>European Microfinance Platform (e-MFP)</t>
  </si>
  <si>
    <t>Feb 5, 2025</t>
  </si>
  <si>
    <t>Jan 22, 2025</t>
  </si>
  <si>
    <t>The Hindu Business Line.</t>
  </si>
  <si>
    <t>Dec 3, 2024</t>
  </si>
  <si>
    <t>Oct 29, 2024</t>
  </si>
  <si>
    <t>FinDev Gateway </t>
  </si>
  <si>
    <t>Nov 29, 2024</t>
  </si>
  <si>
    <t>Nov 27, 2024</t>
  </si>
  <si>
    <t>The Jakarta Post</t>
  </si>
  <si>
    <t>Dipanshi Sood and Azaria Ekaputri</t>
  </si>
  <si>
    <t>Nov 7, 2024</t>
  </si>
  <si>
    <t>TBS News</t>
  </si>
  <si>
    <t>Decoding the financial health of women-owned microbusinesses, India</t>
  </si>
  <si>
    <t>Oct 11, 2024</t>
  </si>
  <si>
    <t> J.P. Morgan Chase &amp; Co.</t>
  </si>
  <si>
    <t>Sep 20, 2024</t>
  </si>
  <si>
    <t>Feb 9, 2024</t>
  </si>
  <si>
    <t>Economic Times</t>
  </si>
  <si>
    <t>Sep 2, 2024</t>
  </si>
  <si>
    <t>Aug 12, 2025</t>
  </si>
  <si>
    <t>Krishi Jagran</t>
  </si>
  <si>
    <t>Abhishek Jain, Manmohan Singh and Dr. Puneet Khanduja</t>
  </si>
  <si>
    <t>Jul 31, 2024</t>
  </si>
  <si>
    <t>May 15, 2023</t>
  </si>
  <si>
    <t>Bridging the digital divide by enhancing effective digital finance usage among the poor</t>
  </si>
  <si>
    <t>Jul 30, 2024</t>
  </si>
  <si>
    <t>Nov 6, 2023</t>
  </si>
  <si>
    <t>Griffith University</t>
  </si>
  <si>
    <t>Mar 22, 2024</t>
  </si>
  <si>
    <t>Apr 30, 2023</t>
  </si>
  <si>
    <t>The Economic Times</t>
  </si>
  <si>
    <t>Feb 15, 2024</t>
  </si>
  <si>
    <t>Oct, 2023</t>
  </si>
  <si>
    <t>India Mobile Congress</t>
  </si>
  <si>
    <t>Feb 7, 2024</t>
  </si>
  <si>
    <t>PIB website</t>
  </si>
  <si>
    <t>Dec 21, 2023</t>
  </si>
  <si>
    <t>Oct 23, 2023</t>
  </si>
  <si>
    <t>Hertie School website</t>
  </si>
  <si>
    <t>Dec 6, 2023</t>
  </si>
  <si>
    <t>Nov 28, 2023</t>
  </si>
  <si>
    <t>The Hindu Business Line</t>
  </si>
  <si>
    <t>Nov 29, 2023</t>
  </si>
  <si>
    <t>Nov 27, 2023</t>
  </si>
  <si>
    <t>Business Today </t>
  </si>
  <si>
    <t>Sep 13, 2023</t>
  </si>
  <si>
    <t>Sep 11, 2023</t>
  </si>
  <si>
    <t>Dec 19, 2022</t>
  </si>
  <si>
    <t>Dec 14, 2022</t>
  </si>
  <si>
    <t>CGAP</t>
  </si>
  <si>
    <t>Nov 7, 2022</t>
  </si>
  <si>
    <t>Nov 4, 2022</t>
  </si>
  <si>
    <t>Next Billion</t>
  </si>
  <si>
    <t>Jun 7, 2022</t>
  </si>
  <si>
    <t>Jun 2, 2022</t>
  </si>
  <si>
    <t>Financial Access</t>
  </si>
  <si>
    <t>Apr 28, 2022</t>
  </si>
  <si>
    <t>Apr 27, 2022</t>
  </si>
  <si>
    <t>Next Billion </t>
  </si>
  <si>
    <t>Mar 31, 2022</t>
  </si>
  <si>
    <t>Mar 19, 2022</t>
  </si>
  <si>
    <t>The Print</t>
  </si>
  <si>
    <t>Caregiving, the hidden engine of the economy</t>
  </si>
  <si>
    <t>The Hindu BusinessLine</t>
  </si>
  <si>
    <t>Sonal Jaitly and Preeti Syal</t>
  </si>
  <si>
    <t>Mar 9, 2022</t>
  </si>
  <si>
    <t>Mar 8, 2022</t>
  </si>
  <si>
    <t>Aug 31, 2021</t>
  </si>
  <si>
    <t>Graham Wright, Samveet Sahoo and Anik Muntasir Chowdhury</t>
  </si>
  <si>
    <t>Aug 9, 2021</t>
  </si>
  <si>
    <t>Jul 22, 2021</t>
  </si>
  <si>
    <t>Center for Global Development</t>
  </si>
  <si>
    <t>Alan Gelb, Anit Mukherjee and Brian Webster</t>
  </si>
  <si>
    <t>Feb 2, 2021</t>
  </si>
  <si>
    <t>Feb 1, 2021</t>
  </si>
  <si>
    <t>Nextbillion </t>
  </si>
  <si>
    <t>Dr. Puneet Khanduja and Mitul Thapliyal</t>
  </si>
  <si>
    <t>Workshop on the impact of COVID-19 on MSMEs in Asia and Africa by Swiss Capacity Building Facility (SCBF) and MSC</t>
  </si>
  <si>
    <t>Feb 1, 2021/ Jan 29, 2021</t>
  </si>
  <si>
    <t>The Daily Star/ The Business Standard/ Dhaka Tribune</t>
  </si>
  <si>
    <t>Dec 17, 2020</t>
  </si>
  <si>
    <t>Dec 16, 2020</t>
  </si>
  <si>
    <t>Aakash Mehrotra, Mohak Srivastava, Monica Dutta, Rahul Chatterjee and Anshul Saxena</t>
  </si>
  <si>
    <t>Dec 8, 2020</t>
  </si>
  <si>
    <t>Nov 24, 2020</t>
  </si>
  <si>
    <t>Akhand Tiwari and Moinuddin Mohammed</t>
  </si>
  <si>
    <t>Dec 3, 2020</t>
  </si>
  <si>
    <t>Samveet Sahoo, Avi Hossain and Khandaker Shaoli Hassan</t>
  </si>
  <si>
    <t>How India can transform its fertilizer subsidy program</t>
  </si>
  <si>
    <t>Nov 13, 2020</t>
  </si>
  <si>
    <t>Nov 12, 2020</t>
  </si>
  <si>
    <t> Ritesh Rautela and Anurodh Giri</t>
  </si>
  <si>
    <t>Nov 4, 2020</t>
  </si>
  <si>
    <t>Nov 2, 2020</t>
  </si>
  <si>
    <t>FinDev Gateway</t>
  </si>
  <si>
    <t>Parul Tandon and Sonal Jaitly</t>
  </si>
  <si>
    <t>Oct 24, 2020</t>
  </si>
  <si>
    <t>Oct 22, 2020</t>
  </si>
  <si>
    <t>Livemint</t>
  </si>
  <si>
    <t>Abhishek Gupta and Akhand Tiwari</t>
  </si>
  <si>
    <t>Necessity is the mother of disruption: How Indonesia’s Fintech Startups can survive the do-or-die situation of COVID</t>
  </si>
  <si>
    <t>Aug 27, 2020</t>
  </si>
  <si>
    <t>Anshul Saxena and Sheila Carina</t>
  </si>
  <si>
    <t>Aug 13, 2020</t>
  </si>
  <si>
    <t>Next Billion.</t>
  </si>
  <si>
    <t>Jul 14, 2020</t>
  </si>
  <si>
    <t>May 29, 2020</t>
  </si>
  <si>
    <t>Soko Directory</t>
  </si>
  <si>
    <t>Elizabeth Berthe and Puneet Chopra</t>
  </si>
  <si>
    <t>Jun 25, 2020</t>
  </si>
  <si>
    <t>Jun 15, 2020</t>
  </si>
  <si>
    <t>Anshul Saxena, Sunil Bhat and Anil Gupta</t>
  </si>
  <si>
    <t>Jun 2, 2020</t>
  </si>
  <si>
    <t>Jun 1, 2020</t>
  </si>
  <si>
    <t>Akshat Pathak, Anshul Saxena, Sunil Bhat and Anil Gupta</t>
  </si>
  <si>
    <t>May 27, 2020</t>
  </si>
  <si>
    <t>May 23, 2020</t>
  </si>
  <si>
    <t>Zee Business</t>
  </si>
  <si>
    <t>Mitul Thapliyal and Abhishek Jain</t>
  </si>
  <si>
    <t>May 6, 2020</t>
  </si>
  <si>
    <t>ET Healthworld.com</t>
  </si>
  <si>
    <t>Dr. Puneet Khanduja and Venkat Goli</t>
  </si>
  <si>
    <t>Apr 30, 2020</t>
  </si>
  <si>
    <t>Apr 27, 2020</t>
  </si>
  <si>
    <t>Financial Express</t>
  </si>
  <si>
    <t>Akhand Tiwari and Jakirul Islam</t>
  </si>
  <si>
    <t>Apr 20, 2020</t>
  </si>
  <si>
    <t>Apr 15, 2020</t>
  </si>
  <si>
    <t>News 18 Tech </t>
  </si>
  <si>
    <t>The DFS ecosystem in Bangladesh</t>
  </si>
  <si>
    <t>Mar 15, 2020</t>
  </si>
  <si>
    <t>Mar 13, 2020</t>
  </si>
  <si>
    <t>The Financial Express</t>
  </si>
  <si>
    <t>When inclusion is not inclusive: What needs to change to achieve meaningful financial inclusion for women</t>
  </si>
  <si>
    <t>Jan 17, 2020</t>
  </si>
  <si>
    <t>Jan 14, 2020</t>
  </si>
  <si>
    <t>Bhavana Srivastava, Akhand Tiwari, Rahul Chatterjee and Abhishek Gupta</t>
  </si>
  <si>
    <t>Staying ahead of the technical assistance curve: Six lessons from FinTech start-ups in India</t>
  </si>
  <si>
    <t>Aug 22, 2019</t>
  </si>
  <si>
    <t>Aug 1, 2019</t>
  </si>
  <si>
    <t>Sunil Bhat, Anil Gupta, Sandeep Koujalgi and Priyanka Chopra</t>
  </si>
  <si>
    <t>Speculating on the future of financial inclusion: predictions, solutions (and warnings) for the next 20 years</t>
  </si>
  <si>
    <t>Apr 29, 2019</t>
  </si>
  <si>
    <t>Apr 25, 2019</t>
  </si>
  <si>
    <t>Gender centrality of mobile financial services in Bangladesh</t>
  </si>
  <si>
    <t>Apr 15, 2019</t>
  </si>
  <si>
    <t>Mar 28, 2019</t>
  </si>
  <si>
    <t>UNCDF SHIFT</t>
  </si>
  <si>
    <t>Akhand Tiwari, Bhavana Srivastava, Rahul Chatterjee and Ana Klincic Andrews</t>
  </si>
  <si>
    <t>Mar 8, 2018</t>
  </si>
  <si>
    <t>Jan, 2018</t>
  </si>
  <si>
    <t>Pacific Financial Inclusion Programme (PFIP)</t>
  </si>
  <si>
    <t>Isaac Holly, Vivek Gupta, Priyank Mishra, Amit Joshi and Puneet Chopra</t>
  </si>
  <si>
    <t>The Clear Blue Water on the other side of the digital divide</t>
  </si>
  <si>
    <t>Dec 13, 2017</t>
  </si>
  <si>
    <t>Dec 11, 2017</t>
  </si>
  <si>
    <t>Nov 13, 2017</t>
  </si>
  <si>
    <t>Puneet Chopra and Pushkar Raj</t>
  </si>
  <si>
    <t>Aug 22, 2016</t>
  </si>
  <si>
    <t>Aug 17, 2016</t>
  </si>
  <si>
    <t> EconomicTimes</t>
  </si>
  <si>
    <t>Feb 10, 2016</t>
  </si>
  <si>
    <t>Center for Financial Inclusion</t>
  </si>
  <si>
    <t>The Ebb &amp; Flow of Customer-Centricity in Financial Inclusion Part 2 – Beyond the Basics</t>
  </si>
  <si>
    <t>The Ebb &amp; Flow of Customer-Centricity in Financial Inclusion Part 1 – Why Being Customer-Centric is a Supply Side Strategy</t>
  </si>
  <si>
    <t>Feb 4, 2016</t>
  </si>
  <si>
    <t>Jun 8, 2015</t>
  </si>
  <si>
    <t>Jun 5, 2015</t>
  </si>
  <si>
    <t>Pawan Bakshi, Graham Wright and Manoj Sharma</t>
  </si>
  <si>
    <t>May 11, 2015</t>
  </si>
  <si>
    <t>Month of Microfinance</t>
  </si>
  <si>
    <t>Can India achieve financial inclusion without the mobile network operators?</t>
  </si>
  <si>
    <t>Jun 27, 2013</t>
  </si>
  <si>
    <t>Nov 6, 2020</t>
  </si>
  <si>
    <t>GSMA </t>
  </si>
  <si>
    <t>Media releases published under blogs</t>
  </si>
  <si>
    <t>Oct 15, 2015</t>
  </si>
  <si>
    <t>Lokesh Singh, Mukesh Sadana and Manoj Sharma</t>
  </si>
  <si>
    <t>Aug 1, 2025</t>
  </si>
  <si>
    <t>Magdalene.co</t>
  </si>
  <si>
    <t>Rosalinda Birdinia Rudangta</t>
  </si>
  <si>
    <t>A long road to financial inclusion for low-income people with disabilities in Indonesia</t>
  </si>
  <si>
    <t>Jul 6, 2025</t>
  </si>
  <si>
    <t>Inside Indonesia</t>
  </si>
  <si>
    <t>Jilan Jauhara</t>
  </si>
  <si>
    <t>Nov 14, 2024</t>
  </si>
  <si>
    <t>Nov 6, 2024</t>
  </si>
  <si>
    <t>Krishi Jagran website</t>
  </si>
  <si>
    <t>Dr. Puneet Khanduja and Abhishek Jain</t>
  </si>
  <si>
    <t>Oct 15, 2024</t>
  </si>
  <si>
    <t>Aug 23, 2024</t>
  </si>
  <si>
    <t>Sep 24, 2024</t>
  </si>
  <si>
    <t>Sep 19, 2024</t>
  </si>
  <si>
    <t>Jul 25, 2024</t>
  </si>
  <si>
    <t>Griffith University website </t>
  </si>
  <si>
    <t>Facilitating cottage, micro, small, and medium enterprises during the pandemic</t>
  </si>
  <si>
    <t>Sep 25, 2021</t>
  </si>
  <si>
    <t>Anik Muntasir Chowdhury and Akhand Tiwari</t>
  </si>
  <si>
    <t>Jan 25, 2021</t>
  </si>
  <si>
    <t>Gender: The blind spot of the COVID-19 response in low- and middle-income countries</t>
  </si>
  <si>
    <t>Oct 5, 2020</t>
  </si>
  <si>
    <t>Oct 1, 2020</t>
  </si>
  <si>
    <t>Aakash Mehrotra, Rahul Chatterjee, Saloni Tandon and Sonal Agrawal</t>
  </si>
  <si>
    <t>Jan 30, 2020</t>
  </si>
  <si>
    <t>Jan 29, 2020</t>
  </si>
  <si>
    <t>Mitul Thapliyal, Dr. Puneet Khanduja and Neha Parakh</t>
  </si>
  <si>
    <t>Nov 26, 2018</t>
  </si>
  <si>
    <t xml:space="preserve">Not Found </t>
  </si>
  <si>
    <t>OneWorld South Asia</t>
  </si>
  <si>
    <t>Amir Syed</t>
  </si>
  <si>
    <t>Jul 21, 2017</t>
  </si>
  <si>
    <t>Jan 13, 2018</t>
  </si>
  <si>
    <t>Akhand Tiwari and Abhishek Gupta</t>
  </si>
  <si>
    <t>Sep 27, 2013</t>
  </si>
  <si>
    <t>IBN LIVE</t>
  </si>
  <si>
    <t>Can design reforms improve the adoption of the Soil Health Card among India’s farmers?</t>
  </si>
  <si>
    <t>Akshit Saini and Sushma Kaw</t>
  </si>
  <si>
    <t>How we can tackle dark patterns in India’s digital economy</t>
  </si>
  <si>
    <t>A USD-1.5 trillion opportunity: Inclusive finance for climate adaptation</t>
  </si>
  <si>
    <t>From prayers to power: Scaling climate-smart agriculture through inclusive finance</t>
  </si>
  <si>
    <t>Resilience at the water’s edge: Lessons from deploying the locally led adaptation (LLA) for Inclusive financial service providers (IFSPs) toolkit in Varanasi</t>
  </si>
  <si>
    <t>Driving Women’s Empowerment and the Economy, One Chat at a Time</t>
  </si>
  <si>
    <t>How locally-led adaptation can make the inherent resilience of MSMEs in Uganda’s cattle corridor bankable</t>
  </si>
  <si>
    <t>SupTech starts with data: Building strong and flexible data foundations</t>
  </si>
  <si>
    <t>How digital tax reforms can transform Nigeria’s revenue challenges into fiscal successes</t>
  </si>
  <si>
    <t>From data to SupTech: A phased approach for smarter regulatory transformation</t>
  </si>
  <si>
    <t>How women dairy farmers in Bihar are building fairer and stronger markets through collective action</t>
  </si>
  <si>
    <t>AgriStack: A DPI approach to transform Indian agriculture</t>
  </si>
  <si>
    <t>The building blocks of AgriStack – State farmer registry</t>
  </si>
  <si>
    <t>Diganta Nayak, Kushagra Harshavardhan and Vikram Sharma</t>
  </si>
  <si>
    <t>Vikram Sharma, Diganta Nayak and Kushagra Harshavardhan</t>
  </si>
  <si>
    <t>Shobhit Mishra and Sukhpreet Kaur</t>
  </si>
  <si>
    <t>Surbhi Sood, Priyal Advani and Srinivas Balakrishnan</t>
  </si>
  <si>
    <t>Graham Wright, Vikash Kumar Sinha and Akhand Tiwari</t>
  </si>
  <si>
    <t>Srilasya Nookala, Vikash Kumar Sinha and Anant Jayant Natu</t>
  </si>
  <si>
    <t>Graham Wright, Aarjan Dixit, Sakshi Bansal and Manoj Yadav</t>
  </si>
  <si>
    <t>Bianda Kanani and Putu Monica Christy</t>
  </si>
  <si>
    <t>Mandira Sharma, James Onyutta, Graham Wright and Pranav Singh</t>
  </si>
  <si>
    <t>Ayushi Misra, Debarshi Chakraborty, Kenneth Rudy Gomes and Duenna Dsouza</t>
  </si>
  <si>
    <t>Karminder Malhotra, Vikram Sharma, Ritesh Rautela and Diganta Nayak</t>
  </si>
  <si>
    <t>From reactive coping to adaptive resilience amid climate change</t>
  </si>
  <si>
    <t>Shahrukh Ahmed Latif, Farmina Hossain and Graham Wright</t>
  </si>
  <si>
    <t>How Bangladesh can shift from reaction to resilience in climate finance for vulnerable communities</t>
  </si>
  <si>
    <t>Repurpose. Rejig. Reinvent: The product shift needed to unlock adaptation finance now</t>
  </si>
  <si>
    <t>Graham Wright, Akhand Tiwari, Srilasya Nookala and Vikash Kumar Sinha</t>
  </si>
  <si>
    <t>Building blocks of AgriStack – Farm (Geo-referenced village maps) registry</t>
  </si>
  <si>
    <t>Building blocks of AgriStack – Crop sown registry</t>
  </si>
  <si>
    <t>Allina Tiwari, Diganta Nayak, Kushagra Harshavardhan and Vikram Sharma</t>
  </si>
  <si>
    <t>Part 1: Advancing financial inclusion for climate-displaced persons in Sub-Saharan Africa</t>
  </si>
  <si>
    <t>Gregory Ilukwe, Brenda Oyugi and Violet Njeri Kamau</t>
  </si>
  <si>
    <t>Part 2: Moving climate-displaced persons to financial self-reliance</t>
  </si>
  <si>
    <t>How development partners can enable an inclusive multi-bureau future</t>
  </si>
  <si>
    <t>Alvina Zafar, Sunil Bhat, Samveet Sahoo and Zaki Haider</t>
  </si>
  <si>
    <t>Performance over assets in Bangladesh’s credit reform</t>
  </si>
  <si>
    <t>Alvina Zafar, Abdullah Al-Rafi and Zaki Haider</t>
  </si>
  <si>
    <t>Connecting innovation, institutions, and the missing middle: Insights from the 2025 Nobel for building labs and market creation</t>
  </si>
  <si>
    <t>Why school sanitation in Odisha deserves our urgent attention</t>
  </si>
  <si>
    <t>Swadesh Sritam Das, Mansi Sharma, Diganta Nayak, Kamal Chhabra and Kruthi Onteddu</t>
  </si>
  <si>
    <t>Inside the innovation lab: How institutions can learn, adapt, and scale like startups</t>
  </si>
  <si>
    <t>Will AI take over public policy in India?</t>
  </si>
  <si>
    <t>Reimagining grievance and redress mechanisms to fix the weakest link for India’s financial consumers</t>
  </si>
  <si>
    <t>Abhishek Katariya, Saloni Gupta and Surbhi Sood</t>
  </si>
  <si>
    <t>Microfinance institutions must go digital-first, but what holds them back?</t>
  </si>
  <si>
    <t>12th  September,  2025</t>
  </si>
  <si>
    <t>CXO today</t>
  </si>
  <si>
    <t xml:space="preserve"> Anil Gupta and Nishant Kumar</t>
  </si>
  <si>
    <t>Scaling what matters: Empowering agents with meaningful communication design</t>
  </si>
  <si>
    <t>Akhand Tiwari and Ganesh Ananthanarayanan</t>
  </si>
  <si>
    <t>Oct 6, 2025</t>
  </si>
  <si>
    <t>30th September 2025</t>
  </si>
  <si>
    <t>The Pioneer</t>
  </si>
  <si>
    <t>Ethiopian government delegation visits India for learning exchange on NRLM</t>
  </si>
  <si>
    <t>Oct 31, 2025</t>
  </si>
  <si>
    <t xml:space="preserve"> “Press Information Bureau Government of India”</t>
  </si>
  <si>
    <t>Oct 28, 2025</t>
  </si>
  <si>
    <t>29th Conference of the Parties: Expectations, outcomes, and debates around major agenda items</t>
  </si>
  <si>
    <t>Nov 7, 2025</t>
  </si>
  <si>
    <t>20th September, 2025.</t>
  </si>
  <si>
    <t>CPRD</t>
  </si>
  <si>
    <t>Md. Shamsuddoha, Sheikh Nur Ataya Rabbi, Tanje-Un Jenat, Elmee Tabassum and Shanjia Shams</t>
  </si>
  <si>
    <t>Women’s collectives driving India’s next phase of growth</t>
  </si>
  <si>
    <t>Jan 20, 2026</t>
  </si>
  <si>
    <t>20th January 2026.</t>
  </si>
  <si>
    <t>Sonal Jaitly</t>
  </si>
  <si>
    <t>The Hindustan times</t>
  </si>
  <si>
    <t>A digital key to women’s credit: Integrating SHGs with India’s finance system</t>
  </si>
  <si>
    <t>5th Nov 2025.</t>
  </si>
  <si>
    <t>The CSR Universe</t>
  </si>
  <si>
    <t>Nishant Kumar and Abhishek Varshney</t>
  </si>
  <si>
    <t>Indian banks can unlock USD 688 bn opportunity through gender-intelligent banking: Report</t>
  </si>
  <si>
    <t>Nov 24, 2025</t>
  </si>
  <si>
    <t>Nov 21, 2025</t>
  </si>
  <si>
    <t>ANI</t>
  </si>
  <si>
    <t>How a government scheme turned gender intelligence into assets</t>
  </si>
  <si>
    <t>Nov 28, 2025</t>
  </si>
  <si>
    <t>Anna Roy, Sonal Jaitly and Vaishnavi Harish Mungale</t>
  </si>
  <si>
    <t>Nov 28, 2025.</t>
  </si>
  <si>
    <t>When Risk Models Fail the Vulnerable: A Case for Climate-Responsive Finance</t>
  </si>
  <si>
    <t>Akhand Tiwari and Ayushi Misra</t>
  </si>
  <si>
    <t>November 27, 2025</t>
  </si>
  <si>
    <t>GARP</t>
  </si>
  <si>
    <t>Interoperability in Bangladesh: The Stakes, the setbacks, and the way ahead</t>
  </si>
  <si>
    <t>Dec 11, 2025</t>
  </si>
  <si>
    <t>Samveet Sahoo</t>
  </si>
  <si>
    <t xml:space="preserve"> 10 December, 2025</t>
  </si>
  <si>
    <t>The policy paradox at the heart of Bangladesh’s digital finance story</t>
  </si>
  <si>
    <t>Dec 22, 2025</t>
  </si>
  <si>
    <t>Alvina Zafar</t>
  </si>
  <si>
    <t>18th December 2025</t>
  </si>
  <si>
    <t xml:space="preserve"> Anna Roy, Sonal Jaitly and Vaishnavi Harish Mungale</t>
  </si>
  <si>
    <t>28th November, 2025</t>
  </si>
  <si>
    <t>Cities that care: Incorporate caregiving infrastructure into urban planning</t>
  </si>
  <si>
    <t>Sonal Jaitly and Ankita Bhat</t>
  </si>
  <si>
    <t>4th July 2025.</t>
  </si>
  <si>
    <t>Mint</t>
  </si>
  <si>
    <t>Gender-Intelligent Banking is a key to Viksit Bharat– is the financial sector ready to contribute?</t>
  </si>
  <si>
    <t>Jan 2, 2026</t>
  </si>
  <si>
    <t>Parul Tandon and Ayushi Misra</t>
  </si>
  <si>
    <t>26th December, 2025</t>
  </si>
  <si>
    <t>Hans India</t>
  </si>
  <si>
    <t>Women must power the digital economy</t>
  </si>
  <si>
    <t>Jan 12, 2026</t>
  </si>
  <si>
    <t>Alvina Zafar and Zaki Haider</t>
  </si>
  <si>
    <t>8th Jan, 2026</t>
  </si>
  <si>
    <t>Dhaka tribune</t>
  </si>
  <si>
    <t>The landscape and financial access of social commerce sellers in Indonesia</t>
  </si>
  <si>
    <t>Sep 11, 2025</t>
  </si>
  <si>
    <t xml:space="preserve">This report by MSC draws on a study of 458 social commerce sellers across seven provinces, 70% of whom are women. It explores their business journeys, access to finance, and the opportunities to build a stronger, more inclusive digital economy. </t>
  </si>
  <si>
    <t>Putu Monica Christy, Bianda Kanani and Nabilla Prita Fiandini</t>
  </si>
  <si>
    <t xml:space="preserve">Sep 26, 2025
</t>
  </si>
  <si>
    <t>Md Farista Andalib, Anik Muntasir Chowdhury, Samveet Sahoo and Akhand Tiwari</t>
  </si>
  <si>
    <t>Roadmap to strengthen digital transactions in Bangladesh by 2031</t>
  </si>
  <si>
    <t>Md Farista Andalib, Alvina Zafar, Samveet Sahoo and Akhand Tiwari
calendar</t>
  </si>
  <si>
    <t>MSC helped Bangladesh Bank design a roadmap for a cashless economy by 2031. The plan tackles literacy, affordability, trust, and infrastructure gaps through 12 goals to expand access, inclusion, and sustainable digital adoption.</t>
  </si>
  <si>
    <t>Step by step: Building the ladder from AePS to UPI for India’s last-mile users</t>
  </si>
  <si>
    <t>Oct 7, 2025</t>
  </si>
  <si>
    <t xml:space="preserve"> Akshat Pathak, Disha Bhavnani, Pallavi Jalan, Devika K Nair and David Mathew</t>
  </si>
  <si>
    <t>The whitepaper shows how AePS bridges underserved groups into digital finance and outlines ways to help them transition to UPI through stronger agents, trust, and inclusive system reforms.</t>
  </si>
  <si>
    <t>Unlocking smart supervision in the Pacific</t>
  </si>
  <si>
    <t>Nov 4, 2025</t>
  </si>
  <si>
    <t>The report “Unlocking Smart Supervision in the Pacific” outlines a strategic approach to implement supervisory technology (SupTech) across Pacific Island regulators. The strategic approach addresses capacity challenges through a shared, modular platform that improves financial oversight, inclusion, and consumer protection in the region. This report was published by AFI, and MSC led the diagnostic study and supported the drafting of this report.</t>
  </si>
  <si>
    <t>Gender-intelligent banking: Branch counters to boardroomsGender-intelligent banking: Branch counters to boardrooms</t>
  </si>
  <si>
    <t>Women’s finance offers a vast untapped commercial opportunity, as revealed in MSC’s new white paper with the National Institute of Bank Management (NIBM). It introduces the RISE framework to help financial institutions embed gender intelligence into their strategy and operations and drive deeper customer engagement, growth, and sustainable business performance.</t>
  </si>
  <si>
    <t>Sonal Jaitly, Ayushi Misra and Dr. Naveen Kumar K</t>
  </si>
  <si>
    <t>Agent lifecycle playbook</t>
  </si>
  <si>
    <t>Dec 4, 2025</t>
  </si>
  <si>
    <t>“Agent Lifecycle Playbook” provides a clear, evidence-based roadmap to build strong, sustainable, and gender-inclusive agent networks. This playbook offers practical strategies to strengthen each stage of the agent journey, which includes recruitment, training, and operational support. These improve last-mile service delivery and agent performance.</t>
  </si>
  <si>
    <t>The Intelligent Revenue Authority Readiness Report</t>
  </si>
  <si>
    <t>Dec 19, 2025</t>
  </si>
  <si>
    <t>Vikram Sharma, Diganta Nayak and Karminder Malhotra</t>
  </si>
  <si>
    <t>The report assesses digital revenue administration maturity across Nigeria’s 36 states and the Federal Capital Territory (FCT), identifying strengths, gaps, and priorities to advance intelligent, interoperable, and citizen-centric revenue systems.</t>
  </si>
  <si>
    <t>The Digital Public Infrastructure Readiness Report</t>
  </si>
  <si>
    <t>Anshul Pachouri, Subhash Singh, Pavanesh Kumar Dwivedi and Pancham Pandey</t>
  </si>
  <si>
    <t xml:space="preserve">The Nigeria – DPI readiness of States report outlines the maturity status of 37 Nigerian states across three pillars — Building blocks, Enabling environment, and DPI-enabled services. The report also includes tailored roadmaps to help states at different maturity levels with their DPI journey, for more effective digital transformation. </t>
  </si>
  <si>
    <t>Every voice matters: Tracing the journey of grievance and redress for India’s LMI segment</t>
  </si>
  <si>
    <t>Jan 15, 2026</t>
  </si>
  <si>
    <t xml:space="preserve">This report examines the experience of low- and moderate-income users when they register grievances and seek resolution within India’s financial services ecosystem. It draws on multi-state primary data to identify gaps in awareness, access, resolution timelines, and system accountability, and presents recommendations to strengthen grievance and redress mechanisms at scale. </t>
  </si>
  <si>
    <t>Abhishek Katariya, Priyal Advani, Saloni Gupta, Mohak Srivastava, Ritika Gupta, Shubhi Singh and Surbhi Sood
calendar</t>
  </si>
  <si>
    <t>Aug 26, 2025
time</t>
  </si>
  <si>
    <t>From access to impact: Building financially healthy women-owned microbusinesses</t>
  </si>
  <si>
    <t>Oct 14, 2025
time</t>
  </si>
  <si>
    <t>Naini Dahra, Abhikalp Purohit and Anushka Tandon</t>
  </si>
  <si>
    <t>MSC’s global study across 17 emerging markets introduces the SCALE framework to strengthen women-owned microbusinesses’ financial health, emphasizing resilience, security, and gender-specific data for inclusive, stable, and innovative financial ecosystems.</t>
  </si>
  <si>
    <t>Financing growth in tough times: Climate resilience for MSMEs in Kenya</t>
  </si>
  <si>
    <t>Sep 19, 2025</t>
  </si>
  <si>
    <t>In this podcast Emma Nyamusi Bundi and Mary Mutemi explore how climate change is reshaping the landscape for small businesses in Kenya. They unpack the challenges MSMEs face from droughts and floods to rising costs and discuss practical solutions and opportunities for resilience, innovation, and green growth.</t>
  </si>
  <si>
    <t>Enhancing financial inclusion for forcibly displaced persons (FDPs) to foster resilience and stability</t>
  </si>
  <si>
    <t>Oct 16, 2025</t>
  </si>
  <si>
    <t>In this podcast, MSC’s Inclusive Financial Ecosystem experts, Violet Kamau and Jackson Kamau, discuss how to enhance financial inclusion for forcibly displaced persons (FDPs). They address key barriers, highlight the impact of financial access, and share global lessons on how inclusive financial systems can empower FDPs, also highlighting successful countries that lead the way in inclusion.</t>
  </si>
  <si>
    <t>May 23, 2023</t>
  </si>
  <si>
    <t>Strengthening women’s financial inclusion: Indonesia’s policy note for the G20 Empowerment of Women Working Group (EWWG)</t>
  </si>
  <si>
    <t>Oct 27, 2025</t>
  </si>
  <si>
    <t xml:space="preserve">Indonesia has achieved near gender parity in financial access, with 80% of men and women now using formal financial services. However, gaps in financial literacy, especially among informal workers and homemakers, persist. To address this, the Ministry of Women’s Empowerment and Child Protection (MoWECP) and MicroSave Consulting (MSC) developed a policy note on women’s financial inclusion to guide Indonesia’s role in the G20 2025 Summit. </t>
  </si>
  <si>
    <t>Oct 8, 2024</t>
  </si>
  <si>
    <t>Samveet Sahoo, Shahrukh Ahmed Latif, Md Farista Andalib and Ihsan Mahboob Hoq
calendar</t>
  </si>
  <si>
    <t>Timely Wages, Trusted Payments: Smart Payments for Urban Livelihoods</t>
  </si>
  <si>
    <t>Dec 16, 2025
time</t>
  </si>
  <si>
    <t>This case study documents how MSC’s Smart Payment Solution has can transform urban livelihood programs, such as MUKTA (Odisha’s urban employment scheme), in India. The solution integrates just-in-time (JIT) fund release alongside digital program management to streamline the delivery of payments. For MUKTA, the solution significantly reduced wage delays, simplified administration, and strengthened accountability, thereby enhancing the livelihoods of informal urban workers and women-led self-help groups. This success carries nationwide implications, showcasing high potential for replication across similar urban employment programs throughout the country.</t>
  </si>
  <si>
    <t>Guillermo Herrera Nimmagadda, Ritika Singh, Akshit Saini and Sanika Sayali Talekar</t>
  </si>
  <si>
    <t>Digital governance: Is Krishna a glimpse of the future?</t>
  </si>
  <si>
    <t>Nov 8, 2018</t>
  </si>
  <si>
    <t xml:space="preserve">Earlier this year we undertook a field study of Krishna district of Andhra Pradesh (AP), together with collaborators from Centre for Global Development, to understand the experience and perceptions around digital governance reforms. </t>
  </si>
  <si>
    <t xml:space="preserve"> Alan Gelb, Anit Mukherjee and Kyle Navis</t>
  </si>
  <si>
    <t>Anurodh Giri, Arshi Aadil and Damini Mohan
calendar</t>
  </si>
  <si>
    <t>Nov 23, 2021
time</t>
  </si>
  <si>
    <t xml:space="preserve">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 </t>
  </si>
  <si>
    <t>Women’s collectives driving India’s next phase of growth - MicroSave Consulting (MSC)</t>
  </si>
  <si>
    <t>The Quiet Crisis of Care in a Young and Ageing India - MicroSave Consulting (MSC)</t>
  </si>
  <si>
    <t>Reimagining The Family</t>
  </si>
  <si>
    <t>14th January 2026</t>
  </si>
  <si>
    <t>AI pre-summit 2026: People, planet, and progress shape Indonesia–India cooperation toward ethical AI and a safer digital future - MicroSave Consulting (MSC)</t>
  </si>
  <si>
    <t>Jan 27, 2026</t>
  </si>
  <si>
    <t>“Indian Embassy Jakarta”</t>
  </si>
  <si>
    <t>21st January 2026</t>
  </si>
  <si>
    <t>From infrastructure to intelligence: Rethinking India’s health priorities in Budget 2026 - MicroSave Consulting (MSC)</t>
  </si>
  <si>
    <t>Feb 2, 2026</t>
  </si>
  <si>
    <t>“ET edge insights”</t>
  </si>
  <si>
    <t>Dr. Puneet Khanduja</t>
  </si>
  <si>
    <t>30th January 2026</t>
  </si>
  <si>
    <t>Agriculture in Budget: Why the next leap must be strategic, not incremental - MicroSave Consulting (MSC)</t>
  </si>
  <si>
    <t>Navin Bhushan and Rajnish Kumar</t>
  </si>
  <si>
    <t>The Hindu</t>
  </si>
  <si>
    <t>31st January 2026</t>
  </si>
  <si>
    <t>Union Budget 2026: MSC’s expert analysis - MicroSave Consulting (MSC)</t>
  </si>
  <si>
    <t>Why AI inclusion matters more than AI innovation - MicroSave Consulting (MSC)</t>
  </si>
  <si>
    <t>Feb 4, 2026</t>
  </si>
  <si>
    <t>“Hindustan Times”</t>
  </si>
  <si>
    <t>3rd Feb 2026</t>
  </si>
  <si>
    <t>Gender-Intelligent banking is the key to unlock Kenya's untapped market - MicroSave Consulting (MSC)</t>
  </si>
  <si>
    <t>Reaching the unreached: Strengthening last-mile delivery for particularly vulnerable tribal groups (PVTGs) - MicroSave Consulting (MSC)</t>
  </si>
  <si>
    <t> Elizabeth Gathu and Saumya Jain</t>
  </si>
  <si>
    <t> Mimansa Khanna, Saloni Gupta, Sushma Kaw and Vivek Anand</t>
  </si>
  <si>
    <t>The intelligent use of AI and data science in the lifecycle of national identity systems - MicroSave Consulting (MSC)</t>
  </si>
  <si>
    <t> Swastik Das and Mohak Srivastava</t>
  </si>
  <si>
    <t>From Pilots to Impact: Pre-AI Summit Pushes Scalable AI for Indian Agriculture - MicroSave Consulting (MSC)</t>
  </si>
  <si>
    <t>Feb 17, 2026</t>
  </si>
  <si>
    <t>The Tribune</t>
  </si>
  <si>
    <t>17th Feb 2026</t>
  </si>
  <si>
    <t>The microfinance bank ordinance: a blueprint for social ownership or tokenistic theater? - MicroSave Consulting (MSC)</t>
  </si>
  <si>
    <t>Feb 18, 2026</t>
  </si>
  <si>
    <t>Zaki Haider</t>
  </si>
  <si>
    <t>The daily star</t>
  </si>
  <si>
    <t>What to watch for if AI is to strengthen state capacity? - MicroSave Consulting (MSC)</t>
  </si>
  <si>
    <t>Feb 19, 2026</t>
  </si>
  <si>
    <t>25th January 2026</t>
  </si>
  <si>
    <t>Express computer</t>
  </si>
  <si>
    <t>Protecting climate-vulnerable: How microloans and microinsurance can build systemic disaster resilience - MicroSave Consulting (MSC)</t>
  </si>
  <si>
    <t>Healthcare Sector Key Announcements and Implications – Union Budget 2026–27 - MicroSave Consulting (MSC)</t>
  </si>
  <si>
    <t>India must clearly link its climate goals to public spending - MicroSave Consulting (MSC)</t>
  </si>
  <si>
    <t>Feb 23, 2026</t>
  </si>
  <si>
    <t>2nd Feb 2026</t>
  </si>
  <si>
    <t>Graham Wright, Shahrukh Ahmed Latif and Farmina Hossain</t>
  </si>
  <si>
    <t>Feb 26, 2026</t>
  </si>
  <si>
    <t>Bio Spectrum</t>
  </si>
  <si>
    <t> 24th February 2026.</t>
  </si>
  <si>
    <t> Guillermo Herrera Nimmagadda, Akshit Saini, Charu Mohit and Vikram Sharma</t>
  </si>
  <si>
    <t>Feb 27, 2026</t>
  </si>
  <si>
    <t>February 26, 2026</t>
  </si>
  <si>
    <t>Scaling trust: A transaction-level observability framework for national ID programs - MicroSave Consulting (MSC)</t>
  </si>
  <si>
    <t>Debarshi Chakraborty, Swastik Das, Mohak Srivastava and Rahul Gupta</t>
  </si>
  <si>
    <t>Building India's climate stack - why agriculture comes first - MicroSave Consulting (MSC)</t>
  </si>
  <si>
    <t>Allina Tiwari, Kushagra Harshavardhan, Ritesh Rautela and Vikram Sharma</t>
  </si>
  <si>
    <t>Integrating climate into India’s digital agriculture solutions: The case for a climate-resilient agricultural system (CRAS) - MicroSave Consulting (MSC)</t>
  </si>
  <si>
    <t>Allina Tiwari, Diganta Nayak, Vikram Sharma and Kushagra Harshavardhan</t>
  </si>
  <si>
    <t>Empowering Africa's blue economy: Fish production and sustainable fisheries in Africa. - MicroSave Consulting (MSC)</t>
  </si>
  <si>
    <t>In this podcast, Suzanne Njeri explores how aquaculture can strengthen food security, create sustainable livelihoods, and expand economic opportunities for women and youth across Africa. She also addresses sector challenges, financing gaps, and the potential of value addition and market development.</t>
  </si>
  <si>
    <t>Bridging the Digital Divide for Low-Income Entrepreneurs in Bangladesh - MicroSave Consulting (MSC)</t>
  </si>
  <si>
    <t>This policy brief presents evidence from Bangladesh showing that personalized training and support can increase the adoption of digital financial services among low-income entrepreneurs. However, persistent barriers, such as fees, connectivity issues, and trust concerns, limit deeper and more frequent use of digital payments.</t>
  </si>
  <si>
    <t>Mayank Sharma</t>
  </si>
  <si>
    <t> Putu Monica Christy, Azaria Ekaputri, Genoveva Alicia K S Maya, Neha Bhakar and Vaishnavi Harish Mungale</t>
  </si>
  <si>
    <t>Resilient farming in the digital age: Overcoming AgTech adoption challenges in Africa and Asia - MicroSave Consulting (MSC)</t>
  </si>
  <si>
    <t>April 1, 2026</t>
  </si>
  <si>
    <t>At MicroSave Consulting (MSC), we explore why AgTech adoption remains low in Africa and Asia. This webinar shares practical insights on financing, trust-building, and farmer-centric solutions needed to scale resilient and impactful digital agriculture.</t>
  </si>
  <si>
    <t>The missing link for agents: A review of agent grievance resolution systems in India - MicroSave Consulting (MSC)</t>
  </si>
  <si>
    <t>April 2, 2026</t>
  </si>
  <si>
    <t>India has well-established systems for resolving customer grievances. However, these systems exclude business correspondent (BC) agents, who offer financial services to last-mile customers. The report highlights the need for agent grievance and introduces the SCORE framework to guide improvements.</t>
  </si>
  <si>
    <t>Launch of the Equity Economics Forum to advance the agenda for equity in the Global South - MicroSave Consulting (MSC)</t>
  </si>
  <si>
    <t>Mar 17, 2026</t>
  </si>
  <si>
    <t>16th March 2026.</t>
  </si>
  <si>
    <t>The CSR universe</t>
  </si>
  <si>
    <t>The missing half of digital health: Exploring pathways for AI to scale in LMIC health systems - MicroSave Consulting (MSC)</t>
  </si>
  <si>
    <t>Anirooddha Mukherjee, Boijayanti Sarker and Dr. Puneet Khanduja</t>
  </si>
  <si>
    <t>How digital reforms in food subsidy settlements can speed up intergovernmental transfers in India - MicroSave Consulting (MSC)</t>
  </si>
  <si>
    <t>Akshit Saini and Ritika Singh</t>
  </si>
  <si>
    <t>Mar 31, 2026</t>
  </si>
  <si>
    <t>This note examines systemic delays in the settlement of food subsidy accounts between the Center and states in India. It unpacks the structural, administrative, and coordination challenges underlying these delays and outlines how targeted digital and process reforms can significantly improve the efficiency of intergovernmental transfers.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</si>
</sst>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409]dd/mmm/yy"/>
    <numFmt numFmtId="165" formatCode="d/mmm/yyyy"/>
    <numFmt numFmtId="166" formatCode="mmm/yyyy"/>
    <numFmt numFmtId="167" formatCode="[$-409]d/mmm/yy"/>
    <numFmt numFmtId="168" formatCode="dd/mmmm/yy"/>
    <numFmt numFmtId="169" formatCode="dd\ mmm/yyyy"/>
    <numFmt numFmtId="170" formatCode="d/mmmm/yy"/>
    <numFmt numFmtId="171" formatCode="[$-409]mmmm\ d\,\ yyyy"/>
    <numFmt numFmtId="180" formatCode="[$-F800]dddd\,\ mmmm\ dd\,\ yyyy"/>
  </numFmts>
  <fonts count="76">
    <font>
      <sz val="11"/>
      <color rgb="FF000000"/>
      <name val="Calibri"/>
      <charset val="134"/>
    </font>
    <font>
      <b/>
      <sz val="10"/>
      <color rgb="FF000000"/>
      <name val="Trebuchet MS"/>
      <family val="2"/>
    </font>
    <font>
      <b/>
      <sz val="10"/>
      <color theme="1"/>
      <name val="Trebuchet MS"/>
      <family val="2"/>
    </font>
    <font>
      <sz val="10"/>
      <color rgb="FF000000"/>
      <name val="Trebuchet MS"/>
      <family val="2"/>
    </font>
    <font>
      <u/>
      <sz val="10"/>
      <color rgb="FF002060"/>
      <name val="Trebuchet MS"/>
      <family val="2"/>
    </font>
    <font>
      <sz val="10"/>
      <color theme="1"/>
      <name val="Trebuchet MS"/>
      <family val="2"/>
    </font>
    <font>
      <sz val="10"/>
      <color rgb="FF002060"/>
      <name val="Trebuchet MS"/>
      <family val="2"/>
    </font>
    <font>
      <sz val="11"/>
      <color rgb="FF002060"/>
      <name val="Calibri"/>
      <family val="2"/>
    </font>
    <font>
      <u/>
      <sz val="11"/>
      <color theme="10"/>
      <name val="Calibri"/>
      <family val="2"/>
    </font>
    <font>
      <u/>
      <sz val="10"/>
      <color theme="10"/>
      <name val="Trebuchet MS"/>
      <family val="2"/>
    </font>
    <font>
      <u/>
      <sz val="10"/>
      <color theme="4"/>
      <name val="Trebuchet MS"/>
      <family val="2"/>
    </font>
    <font>
      <sz val="10"/>
      <color rgb="FF444444"/>
      <name val="Trebuchet MS"/>
      <family val="2"/>
    </font>
    <font>
      <i/>
      <sz val="10"/>
      <color theme="1"/>
      <name val="Trebuchet MS"/>
      <family val="2"/>
    </font>
    <font>
      <sz val="10"/>
      <color rgb="FF666666"/>
      <name val="Trebuchet MS"/>
      <family val="2"/>
    </font>
    <font>
      <sz val="10"/>
      <color rgb="FF000000"/>
      <name val="Trebuchet MS"/>
      <family val="2"/>
    </font>
    <font>
      <b/>
      <sz val="10"/>
      <color rgb="FF000000"/>
      <name val="Trebuchet MS"/>
      <family val="2"/>
    </font>
    <font>
      <b/>
      <sz val="10"/>
      <color theme="1"/>
      <name val="Trebuchet MS"/>
      <family val="2"/>
    </font>
    <font>
      <u/>
      <sz val="10"/>
      <color rgb="FF002060"/>
      <name val="Trebuchet MS"/>
      <family val="2"/>
    </font>
    <font>
      <sz val="10"/>
      <color theme="1"/>
      <name val="Trebuchet MS"/>
      <family val="2"/>
    </font>
    <font>
      <sz val="10"/>
      <color rgb="FF000000"/>
      <name val="Calibri"/>
      <family val="2"/>
    </font>
    <font>
      <i/>
      <sz val="10"/>
      <color rgb="FF444444"/>
      <name val="Trebuchet MS"/>
      <family val="2"/>
    </font>
    <font>
      <sz val="10"/>
      <name val="Calibri"/>
      <family val="2"/>
    </font>
    <font>
      <sz val="10"/>
      <name val="Trebuchet MS"/>
      <family val="2"/>
    </font>
    <font>
      <sz val="10"/>
      <color rgb="FF002060"/>
      <name val="Trebuchet MS"/>
      <family val="2"/>
    </font>
    <font>
      <sz val="10"/>
      <color rgb="FF002060"/>
      <name val="Calibri"/>
      <family val="2"/>
    </font>
    <font>
      <sz val="10"/>
      <color rgb="FF222222"/>
      <name val="Trebuchet MS"/>
      <family val="2"/>
    </font>
    <font>
      <sz val="10"/>
      <color rgb="FF212529"/>
      <name val="Trebuchet MS"/>
      <family val="2"/>
    </font>
    <font>
      <sz val="11"/>
      <color theme="1"/>
      <name val="Calibri"/>
      <family val="2"/>
    </font>
    <font>
      <sz val="11"/>
      <color rgb="FF000000"/>
      <name val="Trebuchet MS"/>
      <family val="2"/>
    </font>
    <font>
      <u/>
      <sz val="11"/>
      <color rgb="FF002060"/>
      <name val="Trebuchet MS"/>
      <family val="2"/>
    </font>
    <font>
      <u/>
      <sz val="10"/>
      <color rgb="FF073763"/>
      <name val="Trebuchet MS"/>
      <family val="2"/>
    </font>
    <font>
      <u/>
      <sz val="10"/>
      <color rgb="FF000000"/>
      <name val="Trebuchet MS"/>
      <family val="2"/>
    </font>
    <font>
      <u/>
      <sz val="10"/>
      <color rgb="FF0000FF"/>
      <name val="Trebuchet MS"/>
      <family val="2"/>
    </font>
    <font>
      <sz val="10"/>
      <color rgb="FF444444"/>
      <name val="Trebuchet MS"/>
      <family val="2"/>
    </font>
    <font>
      <i/>
      <sz val="10"/>
      <color rgb="FF002060"/>
      <name val="Trebuchet MS"/>
      <family val="2"/>
    </font>
    <font>
      <sz val="10"/>
      <color rgb="FF212529"/>
      <name val="Trebuchet MS"/>
      <family val="2"/>
    </font>
    <font>
      <u/>
      <sz val="10"/>
      <name val="Trebuchet MS"/>
      <family val="2"/>
    </font>
    <font>
      <u/>
      <sz val="11"/>
      <color rgb="FF002060"/>
      <name val="Trebuchet MS"/>
      <family val="2"/>
    </font>
    <font>
      <i/>
      <sz val="10"/>
      <color theme="1"/>
      <name val="Trebuchet MS"/>
      <family val="2"/>
    </font>
    <font>
      <u/>
      <sz val="10"/>
      <color theme="1"/>
      <name val="Trebuchet MS"/>
      <family val="2"/>
    </font>
    <font>
      <i/>
      <sz val="10"/>
      <color rgb="FF000000"/>
      <name val="Trebuchet MS"/>
      <family val="2"/>
    </font>
    <font>
      <u/>
      <sz val="10"/>
      <color rgb="FF000000"/>
      <name val="Trebuchet MS"/>
      <family val="2"/>
    </font>
    <font>
      <u/>
      <sz val="10"/>
      <color rgb="FF073763"/>
      <name val="Trebuchet MS"/>
      <family val="2"/>
    </font>
    <font>
      <u/>
      <sz val="10"/>
      <color rgb="FF1F3864"/>
      <name val="Trebuchet MS"/>
      <family val="2"/>
    </font>
    <font>
      <sz val="10"/>
      <color rgb="FF151515"/>
      <name val="Trebuchet MS"/>
      <family val="2"/>
    </font>
    <font>
      <u/>
      <sz val="10"/>
      <color rgb="FF002060"/>
      <name val="Source Sans Pro"/>
      <charset val="134"/>
    </font>
    <font>
      <sz val="10"/>
      <color rgb="FF000000"/>
      <name val="Source Sans Pro"/>
      <charset val="134"/>
    </font>
    <font>
      <u/>
      <sz val="10"/>
      <color rgb="FF212529"/>
      <name val="Trebuchet MS"/>
      <family val="2"/>
    </font>
    <font>
      <sz val="10"/>
      <color rgb="FF212529"/>
      <name val="Source Sans Pro"/>
      <charset val="134"/>
    </font>
    <font>
      <sz val="10"/>
      <color rgb="FF212529"/>
      <name val="Roboto"/>
      <charset val="134"/>
    </font>
    <font>
      <b/>
      <sz val="10"/>
      <color rgb="FF002060"/>
      <name val="Trebuchet MS"/>
      <family val="2"/>
    </font>
    <font>
      <b/>
      <sz val="10"/>
      <color rgb="FF151515"/>
      <name val="Trebuchet MS"/>
      <family val="2"/>
    </font>
    <font>
      <u/>
      <sz val="10"/>
      <color theme="10"/>
      <name val="Trebuchet MS"/>
      <family val="2"/>
    </font>
    <font>
      <u/>
      <sz val="10"/>
      <color rgb="FF151515"/>
      <name val="Trebuchet MS"/>
      <family val="2"/>
    </font>
    <font>
      <sz val="10"/>
      <color rgb="FF1F3864"/>
      <name val="Trebuchet MS"/>
      <family val="2"/>
    </font>
    <font>
      <sz val="10"/>
      <color rgb="FF20124D"/>
      <name val="Trebuchet MS"/>
      <family val="2"/>
    </font>
    <font>
      <sz val="10"/>
      <color rgb="FF073763"/>
      <name val="Trebuchet MS"/>
      <family val="2"/>
    </font>
    <font>
      <u/>
      <sz val="10"/>
      <color rgb="FF20124D"/>
      <name val="Trebuchet MS"/>
      <family val="2"/>
    </font>
    <font>
      <u/>
      <sz val="11"/>
      <name val="Trebuchet MS"/>
      <family val="2"/>
    </font>
    <font>
      <i/>
      <u/>
      <sz val="10"/>
      <color rgb="FF002060"/>
      <name val="Trebuchet MS"/>
      <family val="2"/>
    </font>
    <font>
      <i/>
      <sz val="10"/>
      <color rgb="FF222222"/>
      <name val="Trebuchet MS"/>
      <family val="2"/>
    </font>
    <font>
      <sz val="11"/>
      <color rgb="FF000000"/>
      <name val="Calibri"/>
      <family val="2"/>
    </font>
    <font>
      <sz val="10"/>
      <color theme="1"/>
      <name val="Calibri"/>
      <family val="2"/>
      <scheme val="major"/>
    </font>
    <font>
      <sz val="11"/>
      <color rgb="FF284181"/>
      <name val="Trebuchet MS"/>
      <family val="2"/>
    </font>
    <font>
      <sz val="11"/>
      <color theme="4" tint="-0.249977111117893"/>
      <name val="Trebuchet MS"/>
      <family val="2"/>
    </font>
    <font>
      <u/>
      <sz val="11"/>
      <color theme="4" tint="-0.249977111117893"/>
      <name val="Trebuchet MS"/>
      <family val="2"/>
    </font>
    <font>
      <sz val="11"/>
      <color theme="1"/>
      <name val="Trebuchet MS"/>
      <family val="2"/>
    </font>
    <font>
      <u/>
      <sz val="11"/>
      <color rgb="FF002060"/>
      <name val="Calibri"/>
      <family val="2"/>
    </font>
    <font>
      <sz val="11"/>
      <color rgb="FF002060"/>
      <name val="Trebuchet MS"/>
      <family val="2"/>
    </font>
    <font>
      <sz val="10"/>
      <color rgb="FF284181"/>
      <name val="Trebuchet MS"/>
      <family val="2"/>
    </font>
    <font>
      <u/>
      <sz val="11"/>
      <color rgb="FF284181"/>
      <name val="Trebuchet MS"/>
      <family val="2"/>
    </font>
    <font>
      <u/>
      <sz val="11"/>
      <color rgb="FF284181"/>
      <name val="Calibri"/>
      <family val="2"/>
    </font>
    <font>
      <u/>
      <sz val="11"/>
      <color theme="10"/>
      <name val="Trebuchet MS"/>
      <family val="2"/>
    </font>
    <font>
      <u/>
      <sz val="10"/>
      <color rgb="FF284181"/>
      <name val="Trebuchet MS"/>
      <family val="2"/>
    </font>
    <font>
      <sz val="11"/>
      <color rgb="FF284181"/>
      <name val="Calibri"/>
      <family val="2"/>
    </font>
    <font>
      <u/>
      <sz val="9"/>
      <color rgb="FF284181"/>
      <name val="Trebuchet MS"/>
      <family val="2"/>
    </font>
  </fonts>
  <fills count="10">
    <fill>
      <patternFill patternType="none"/>
    </fill>
    <fill>
      <patternFill patternType="gray125"/>
    </fill>
    <fill>
      <patternFill patternType="solid">
        <fgColor rgb="FFFBD4B4"/>
        <bgColor rgb="FFFBD4B4"/>
      </patternFill>
    </fill>
    <fill>
      <patternFill patternType="solid">
        <fgColor rgb="FFF7CAAC"/>
        <bgColor rgb="FFF7CAAC"/>
      </patternFill>
    </fill>
    <fill>
      <patternFill patternType="solid">
        <fgColor rgb="FFFFFFFF"/>
        <bgColor rgb="FFFFFFFF"/>
      </patternFill>
    </fill>
    <fill>
      <patternFill patternType="solid">
        <fgColor theme="0"/>
        <bgColor theme="0"/>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bgColor rgb="FFFBD4B4"/>
      </patternFill>
    </fill>
    <fill>
      <patternFill patternType="solid">
        <fgColor theme="0"/>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8" fillId="0" borderId="0" applyNumberFormat="0" applyFill="0" applyBorder="0" applyAlignment="0" applyProtection="0"/>
  </cellStyleXfs>
  <cellXfs count="473">
    <xf numFmtId="0" fontId="0" fillId="0" borderId="0" xfId="0"/>
    <xf numFmtId="0" fontId="1" fillId="2" borderId="1" xfId="0" applyFont="1" applyFill="1" applyBorder="1" applyAlignment="1">
      <alignment horizontal="left" vertical="top"/>
    </xf>
    <xf numFmtId="0" fontId="2"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0" borderId="0" xfId="0" applyFont="1" applyAlignment="1">
      <alignment horizontal="left" vertical="top" wrapText="1"/>
    </xf>
    <xf numFmtId="0" fontId="3" fillId="0" borderId="1" xfId="0" applyFont="1" applyBorder="1" applyAlignment="1">
      <alignment horizontal="left" vertical="top"/>
    </xf>
    <xf numFmtId="0" fontId="4" fillId="0" borderId="1" xfId="0" applyFont="1" applyBorder="1" applyAlignment="1">
      <alignment horizontal="left" vertical="top" wrapText="1"/>
    </xf>
    <xf numFmtId="164" fontId="5"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xf>
    <xf numFmtId="0" fontId="7" fillId="0" borderId="0" xfId="0" applyFont="1"/>
    <xf numFmtId="0" fontId="5" fillId="0" borderId="0" xfId="0" applyFont="1" applyAlignment="1">
      <alignment horizontal="left" vertical="top"/>
    </xf>
    <xf numFmtId="0" fontId="4" fillId="0" borderId="1" xfId="0" applyFont="1" applyBorder="1" applyAlignment="1">
      <alignment horizontal="left" vertical="top"/>
    </xf>
    <xf numFmtId="15" fontId="3" fillId="0" borderId="1" xfId="0" applyNumberFormat="1" applyFont="1" applyBorder="1" applyAlignment="1">
      <alignment horizontal="left" vertical="top"/>
    </xf>
    <xf numFmtId="0" fontId="1" fillId="3" borderId="1" xfId="0" applyFont="1" applyFill="1" applyBorder="1" applyAlignment="1">
      <alignment horizontal="left" vertical="top"/>
    </xf>
    <xf numFmtId="0" fontId="1" fillId="3" borderId="1" xfId="0" applyFont="1" applyFill="1" applyBorder="1" applyAlignment="1">
      <alignment horizontal="left" vertical="top" wrapText="1"/>
    </xf>
    <xf numFmtId="0" fontId="3" fillId="0" borderId="0" xfId="0" applyFont="1"/>
    <xf numFmtId="0" fontId="5" fillId="0" borderId="1" xfId="0" applyFont="1" applyBorder="1" applyAlignment="1">
      <alignment horizontal="left" vertical="top"/>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0" fillId="0" borderId="0" xfId="0" applyAlignment="1">
      <alignment wrapText="1"/>
    </xf>
    <xf numFmtId="0" fontId="0" fillId="0" borderId="0" xfId="0" applyAlignment="1">
      <alignment horizontal="left" vertical="top"/>
    </xf>
    <xf numFmtId="0" fontId="2" fillId="2" borderId="1" xfId="0" applyFont="1" applyFill="1" applyBorder="1" applyAlignment="1">
      <alignment horizontal="left" vertical="top" wrapText="1"/>
    </xf>
    <xf numFmtId="0" fontId="1" fillId="2" borderId="0" xfId="0" applyFont="1" applyFill="1" applyBorder="1" applyAlignment="1">
      <alignment horizontal="left" vertical="top" wrapText="1"/>
    </xf>
    <xf numFmtId="1" fontId="5" fillId="0" borderId="1" xfId="0" applyNumberFormat="1" applyFont="1" applyBorder="1" applyAlignment="1">
      <alignment horizontal="left" vertical="top"/>
    </xf>
    <xf numFmtId="15" fontId="11" fillId="0" borderId="1" xfId="0" applyNumberFormat="1" applyFont="1" applyBorder="1" applyAlignment="1">
      <alignment horizontal="left" vertical="top"/>
    </xf>
    <xf numFmtId="1" fontId="5" fillId="4" borderId="1" xfId="0" applyNumberFormat="1" applyFont="1" applyFill="1" applyBorder="1" applyAlignment="1">
      <alignment horizontal="left" vertical="top"/>
    </xf>
    <xf numFmtId="0" fontId="4" fillId="4" borderId="1" xfId="0" applyFont="1" applyFill="1" applyBorder="1" applyAlignment="1">
      <alignment horizontal="left" vertical="top" wrapText="1"/>
    </xf>
    <xf numFmtId="15" fontId="11" fillId="4" borderId="1" xfId="0" applyNumberFormat="1" applyFont="1" applyFill="1" applyBorder="1" applyAlignment="1">
      <alignment horizontal="left" vertical="top"/>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xf>
    <xf numFmtId="0" fontId="3" fillId="4" borderId="0" xfId="0" applyFont="1" applyFill="1" applyBorder="1" applyAlignment="1">
      <alignment horizontal="left" vertical="top"/>
    </xf>
    <xf numFmtId="0" fontId="12" fillId="0" borderId="1" xfId="0" applyFont="1" applyBorder="1" applyAlignment="1">
      <alignment horizontal="left" vertical="top"/>
    </xf>
    <xf numFmtId="0" fontId="5" fillId="0" borderId="1" xfId="0" applyFont="1" applyBorder="1" applyAlignment="1">
      <alignment horizontal="left" vertical="top" wrapText="1"/>
    </xf>
    <xf numFmtId="15" fontId="3" fillId="0" borderId="1" xfId="0" applyNumberFormat="1" applyFont="1" applyBorder="1" applyAlignment="1">
      <alignment horizontal="left" vertical="top" wrapText="1"/>
    </xf>
    <xf numFmtId="0" fontId="6" fillId="0" borderId="1" xfId="0" applyFont="1" applyBorder="1" applyAlignment="1">
      <alignment horizontal="left" vertical="top"/>
    </xf>
    <xf numFmtId="0" fontId="13" fillId="0" borderId="1" xfId="0" applyFont="1" applyBorder="1" applyAlignment="1">
      <alignment horizontal="left" vertical="top" wrapText="1"/>
    </xf>
    <xf numFmtId="0" fontId="3" fillId="4" borderId="0" xfId="0" applyFont="1" applyFill="1" applyBorder="1" applyAlignment="1">
      <alignment horizontal="left" vertical="top" wrapText="1"/>
    </xf>
    <xf numFmtId="0" fontId="7" fillId="0" borderId="0" xfId="0" applyFont="1" applyAlignment="1">
      <alignment horizontal="left" vertical="top"/>
    </xf>
    <xf numFmtId="0" fontId="14" fillId="0" borderId="0" xfId="0" applyFont="1" applyAlignment="1">
      <alignment horizontal="left" wrapText="1"/>
    </xf>
    <xf numFmtId="0" fontId="14" fillId="0" borderId="0" xfId="0" applyFont="1" applyAlignment="1">
      <alignment wrapText="1"/>
    </xf>
    <xf numFmtId="0" fontId="15" fillId="2" borderId="2" xfId="0" applyFont="1" applyFill="1" applyBorder="1" applyAlignment="1">
      <alignment horizontal="left" vertical="top" wrapText="1"/>
    </xf>
    <xf numFmtId="0" fontId="16" fillId="2" borderId="2" xfId="0" applyFont="1" applyFill="1" applyBorder="1" applyAlignment="1">
      <alignment horizontal="left" vertical="top" wrapText="1"/>
    </xf>
    <xf numFmtId="0" fontId="14" fillId="0" borderId="2" xfId="0" applyFont="1" applyBorder="1" applyAlignment="1">
      <alignment horizontal="left" wrapText="1"/>
    </xf>
    <xf numFmtId="0" fontId="17" fillId="0" borderId="2" xfId="1" applyFont="1" applyBorder="1" applyAlignment="1">
      <alignment wrapText="1"/>
    </xf>
    <xf numFmtId="15" fontId="18" fillId="0" borderId="2" xfId="0" applyNumberFormat="1" applyFont="1" applyBorder="1" applyAlignment="1">
      <alignment horizontal="left" vertical="center"/>
    </xf>
    <xf numFmtId="0" fontId="17" fillId="0" borderId="2" xfId="0" applyFont="1" applyBorder="1" applyAlignment="1">
      <alignment wrapText="1"/>
    </xf>
    <xf numFmtId="0" fontId="14" fillId="0" borderId="0" xfId="0" applyFont="1" applyAlignment="1">
      <alignment horizontal="left" vertical="top"/>
    </xf>
    <xf numFmtId="0" fontId="19" fillId="0" borderId="0" xfId="0" applyFont="1" applyAlignment="1">
      <alignment horizontal="left" vertical="top"/>
    </xf>
    <xf numFmtId="0" fontId="15"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4" fillId="0" borderId="1" xfId="0" applyFont="1" applyBorder="1" applyAlignment="1">
      <alignment horizontal="left" vertical="top"/>
    </xf>
    <xf numFmtId="0" fontId="17" fillId="0" borderId="1" xfId="0" applyFont="1" applyBorder="1" applyAlignment="1">
      <alignment horizontal="left" vertical="top" wrapText="1"/>
    </xf>
    <xf numFmtId="164" fontId="14"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164" fontId="14" fillId="0" borderId="1" xfId="0" applyNumberFormat="1" applyFont="1" applyBorder="1" applyAlignment="1">
      <alignment horizontal="left" vertical="top"/>
    </xf>
    <xf numFmtId="0" fontId="18" fillId="0" borderId="1" xfId="0" applyFont="1" applyBorder="1" applyAlignment="1">
      <alignment horizontal="left" vertical="top" wrapText="1"/>
    </xf>
    <xf numFmtId="0" fontId="20" fillId="0" borderId="1" xfId="0" applyFont="1" applyBorder="1" applyAlignment="1">
      <alignment horizontal="left" vertical="top" wrapText="1"/>
    </xf>
    <xf numFmtId="0" fontId="14" fillId="0" borderId="3" xfId="0" applyFont="1" applyBorder="1" applyAlignment="1">
      <alignment horizontal="left" vertical="top" wrapText="1"/>
    </xf>
    <xf numFmtId="15" fontId="14" fillId="0" borderId="1" xfId="0" applyNumberFormat="1" applyFont="1" applyBorder="1" applyAlignment="1">
      <alignment horizontal="left" vertical="top"/>
    </xf>
    <xf numFmtId="0" fontId="17" fillId="0" borderId="1" xfId="0" applyFont="1" applyBorder="1" applyAlignment="1">
      <alignment horizontal="left" vertical="top"/>
    </xf>
    <xf numFmtId="0" fontId="17" fillId="0" borderId="1" xfId="1" applyFont="1" applyBorder="1" applyAlignment="1">
      <alignment horizontal="left" vertical="top" wrapText="1"/>
    </xf>
    <xf numFmtId="165" fontId="18" fillId="0" borderId="6" xfId="0" applyNumberFormat="1" applyFont="1" applyBorder="1" applyAlignment="1">
      <alignment horizontal="left" vertical="top" wrapText="1"/>
    </xf>
    <xf numFmtId="0" fontId="22" fillId="0" borderId="1" xfId="1" applyFont="1" applyBorder="1" applyAlignment="1">
      <alignment horizontal="left" vertical="top" wrapText="1"/>
    </xf>
    <xf numFmtId="0" fontId="14" fillId="0" borderId="7" xfId="0" applyFont="1" applyBorder="1" applyAlignment="1">
      <alignment horizontal="left" vertical="top" wrapText="1"/>
    </xf>
    <xf numFmtId="0" fontId="14" fillId="0" borderId="2" xfId="0" applyFont="1" applyBorder="1" applyAlignment="1">
      <alignment horizontal="left" vertical="top"/>
    </xf>
    <xf numFmtId="0" fontId="14" fillId="0" borderId="5" xfId="0" applyFont="1" applyBorder="1" applyAlignment="1">
      <alignment horizontal="left" vertical="top" wrapText="1"/>
    </xf>
    <xf numFmtId="0" fontId="23" fillId="0" borderId="1" xfId="0" applyFont="1" applyBorder="1" applyAlignment="1">
      <alignment horizontal="left" vertical="top"/>
    </xf>
    <xf numFmtId="0" fontId="23" fillId="0" borderId="0" xfId="0" applyFont="1" applyAlignment="1">
      <alignment horizontal="left" vertical="top"/>
    </xf>
    <xf numFmtId="0" fontId="14" fillId="0" borderId="0" xfId="0" applyFont="1" applyAlignment="1">
      <alignment horizontal="left" vertical="top" wrapText="1"/>
    </xf>
    <xf numFmtId="0" fontId="15" fillId="2" borderId="8" xfId="0" applyFont="1" applyFill="1" applyBorder="1" applyAlignment="1">
      <alignment horizontal="left" vertical="top" wrapText="1"/>
    </xf>
    <xf numFmtId="0" fontId="14" fillId="0" borderId="8" xfId="0" applyFont="1" applyBorder="1" applyAlignment="1">
      <alignment horizontal="left" vertical="top" wrapText="1"/>
    </xf>
    <xf numFmtId="0" fontId="14" fillId="0" borderId="10" xfId="0" applyFont="1" applyBorder="1" applyAlignment="1">
      <alignment horizontal="left" vertical="top" wrapText="1"/>
    </xf>
    <xf numFmtId="0" fontId="15" fillId="2" borderId="7" xfId="0" applyFont="1" applyFill="1" applyBorder="1" applyAlignment="1">
      <alignment horizontal="left" vertical="top" wrapText="1"/>
    </xf>
    <xf numFmtId="0" fontId="15" fillId="0" borderId="0" xfId="0" applyFont="1" applyAlignment="1">
      <alignment horizontal="left" vertical="top" wrapText="1"/>
    </xf>
    <xf numFmtId="0" fontId="24" fillId="0" borderId="0" xfId="0" applyFont="1" applyAlignment="1">
      <alignment horizontal="left" vertical="top"/>
    </xf>
    <xf numFmtId="15" fontId="5" fillId="0" borderId="1" xfId="0" applyNumberFormat="1" applyFont="1" applyBorder="1" applyAlignment="1">
      <alignment horizontal="left" vertical="top"/>
    </xf>
    <xf numFmtId="166" fontId="5" fillId="0" borderId="1" xfId="0" applyNumberFormat="1" applyFont="1" applyBorder="1" applyAlignment="1">
      <alignment horizontal="left" vertical="top" wrapText="1"/>
    </xf>
    <xf numFmtId="0" fontId="5" fillId="0" borderId="0" xfId="0" applyFont="1" applyAlignment="1">
      <alignment horizontal="left" vertical="top" wrapText="1"/>
    </xf>
    <xf numFmtId="167" fontId="3" fillId="0" borderId="1" xfId="0" applyNumberFormat="1" applyFont="1" applyBorder="1" applyAlignment="1">
      <alignment horizontal="left" vertical="top"/>
    </xf>
    <xf numFmtId="0" fontId="3" fillId="0" borderId="3" xfId="0" applyFont="1" applyBorder="1" applyAlignment="1">
      <alignment horizontal="left" vertical="top"/>
    </xf>
    <xf numFmtId="0" fontId="4" fillId="0" borderId="3" xfId="0" applyFont="1" applyBorder="1" applyAlignment="1">
      <alignment horizontal="left" vertical="top" wrapText="1"/>
    </xf>
    <xf numFmtId="15" fontId="5" fillId="0" borderId="3" xfId="0" applyNumberFormat="1" applyFont="1" applyBorder="1" applyAlignment="1">
      <alignment horizontal="left" vertical="top"/>
    </xf>
    <xf numFmtId="0" fontId="3" fillId="0" borderId="3" xfId="0" applyFont="1" applyBorder="1" applyAlignment="1">
      <alignment horizontal="left" vertical="top" wrapText="1"/>
    </xf>
    <xf numFmtId="0" fontId="5" fillId="0" borderId="3" xfId="0" applyFont="1" applyBorder="1" applyAlignment="1">
      <alignment horizontal="left" vertical="top" wrapText="1"/>
    </xf>
    <xf numFmtId="0" fontId="4" fillId="0" borderId="0" xfId="0" applyFont="1" applyAlignment="1">
      <alignment horizontal="left" vertical="top"/>
    </xf>
    <xf numFmtId="0" fontId="3" fillId="0" borderId="8" xfId="0" applyFont="1" applyBorder="1" applyAlignment="1">
      <alignment horizontal="left" vertical="top"/>
    </xf>
    <xf numFmtId="0" fontId="25" fillId="0" borderId="1" xfId="0" applyFont="1" applyBorder="1" applyAlignment="1">
      <alignment horizontal="left" vertical="top" wrapText="1"/>
    </xf>
    <xf numFmtId="168" fontId="5" fillId="0" borderId="1" xfId="0" applyNumberFormat="1" applyFont="1" applyBorder="1" applyAlignment="1">
      <alignment horizontal="left" vertical="top" wrapText="1"/>
    </xf>
    <xf numFmtId="0" fontId="26"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4" fillId="0" borderId="3" xfId="0" applyFont="1" applyBorder="1" applyAlignment="1">
      <alignment horizontal="left" vertical="top"/>
    </xf>
    <xf numFmtId="0" fontId="3" fillId="0" borderId="2" xfId="0" applyFont="1" applyBorder="1" applyAlignment="1">
      <alignment horizontal="left" vertical="top"/>
    </xf>
    <xf numFmtId="0" fontId="17" fillId="0" borderId="2" xfId="1" applyFont="1" applyBorder="1" applyAlignment="1">
      <alignment horizontal="left" vertical="top" wrapText="1"/>
    </xf>
    <xf numFmtId="15" fontId="5" fillId="0" borderId="2" xfId="0" applyNumberFormat="1" applyFont="1" applyBorder="1" applyAlignment="1">
      <alignment horizontal="left" vertical="top"/>
    </xf>
    <xf numFmtId="0" fontId="3" fillId="0" borderId="2" xfId="0" applyFont="1" applyBorder="1" applyAlignment="1">
      <alignment horizontal="left" vertical="top" wrapText="1"/>
    </xf>
    <xf numFmtId="0" fontId="14" fillId="0" borderId="2" xfId="0" applyFont="1" applyBorder="1" applyAlignment="1">
      <alignment horizontal="left" vertical="top" wrapText="1"/>
    </xf>
    <xf numFmtId="15" fontId="18" fillId="0" borderId="2" xfId="0" applyNumberFormat="1" applyFont="1" applyBorder="1" applyAlignment="1">
      <alignment horizontal="left" vertical="top"/>
    </xf>
    <xf numFmtId="0" fontId="0" fillId="0" borderId="0" xfId="0" applyAlignment="1">
      <alignment vertical="top"/>
    </xf>
    <xf numFmtId="0" fontId="0" fillId="0" borderId="0" xfId="0" applyAlignment="1">
      <alignment vertical="top" wrapText="1"/>
    </xf>
    <xf numFmtId="0" fontId="2" fillId="0" borderId="0" xfId="0" applyFont="1" applyAlignment="1">
      <alignment horizontal="left" vertical="top" wrapText="1"/>
    </xf>
    <xf numFmtId="15" fontId="5" fillId="0" borderId="1" xfId="0" applyNumberFormat="1" applyFont="1" applyBorder="1" applyAlignment="1">
      <alignment horizontal="left" vertical="top" wrapText="1"/>
    </xf>
    <xf numFmtId="0" fontId="11" fillId="0" borderId="1" xfId="0" applyFont="1" applyBorder="1" applyAlignment="1">
      <alignment horizontal="left" vertical="top" wrapText="1"/>
    </xf>
    <xf numFmtId="14" fontId="3" fillId="0" borderId="1" xfId="0" applyNumberFormat="1" applyFont="1" applyBorder="1" applyAlignment="1">
      <alignment horizontal="left" vertical="top"/>
    </xf>
    <xf numFmtId="14" fontId="3" fillId="0" borderId="1" xfId="0" applyNumberFormat="1" applyFont="1" applyBorder="1" applyAlignment="1">
      <alignment horizontal="left" vertical="top" wrapText="1"/>
    </xf>
    <xf numFmtId="0" fontId="27" fillId="0" borderId="0" xfId="0" applyFont="1" applyAlignment="1">
      <alignment vertical="top"/>
    </xf>
    <xf numFmtId="0" fontId="28" fillId="0" borderId="1" xfId="0" applyFont="1" applyBorder="1" applyAlignment="1">
      <alignment horizontal="left" vertical="top"/>
    </xf>
    <xf numFmtId="0" fontId="29" fillId="0" borderId="1" xfId="0" applyFont="1" applyBorder="1" applyAlignment="1">
      <alignment horizontal="left" vertical="top" wrapText="1"/>
    </xf>
    <xf numFmtId="0" fontId="30" fillId="0" borderId="1" xfId="0" applyFont="1" applyBorder="1" applyAlignment="1">
      <alignment horizontal="left" vertical="top" wrapText="1"/>
    </xf>
    <xf numFmtId="169" fontId="5" fillId="0" borderId="1" xfId="0" applyNumberFormat="1" applyFont="1" applyBorder="1" applyAlignment="1">
      <alignment horizontal="left" vertical="top" wrapText="1"/>
    </xf>
    <xf numFmtId="0" fontId="31" fillId="4" borderId="1" xfId="0" applyFont="1" applyFill="1" applyBorder="1" applyAlignment="1">
      <alignment horizontal="left" vertical="top"/>
    </xf>
    <xf numFmtId="0" fontId="6" fillId="0" borderId="0" xfId="0" applyFont="1" applyAlignment="1">
      <alignment horizontal="left" vertical="top" wrapText="1"/>
    </xf>
    <xf numFmtId="0" fontId="7" fillId="0" borderId="0" xfId="0" applyFont="1" applyAlignment="1">
      <alignment vertical="top" wrapText="1"/>
    </xf>
    <xf numFmtId="0" fontId="15" fillId="2" borderId="1" xfId="0" applyFont="1" applyFill="1" applyBorder="1" applyAlignment="1">
      <alignment horizontal="left" vertical="top"/>
    </xf>
    <xf numFmtId="167" fontId="14" fillId="0" borderId="1" xfId="0" applyNumberFormat="1" applyFont="1" applyBorder="1" applyAlignment="1">
      <alignment horizontal="left" vertical="top" wrapText="1"/>
    </xf>
    <xf numFmtId="15" fontId="18" fillId="0" borderId="1" xfId="0" applyNumberFormat="1" applyFont="1" applyBorder="1" applyAlignment="1">
      <alignment horizontal="left" vertical="top"/>
    </xf>
    <xf numFmtId="0" fontId="17" fillId="0" borderId="3" xfId="0" applyFont="1" applyBorder="1" applyAlignment="1">
      <alignment horizontal="left" vertical="top"/>
    </xf>
    <xf numFmtId="170" fontId="14" fillId="0" borderId="3" xfId="0" applyNumberFormat="1" applyFont="1" applyBorder="1" applyAlignment="1">
      <alignment horizontal="left" vertical="top"/>
    </xf>
    <xf numFmtId="0" fontId="14" fillId="0" borderId="3" xfId="0" applyFont="1" applyBorder="1" applyAlignment="1">
      <alignment horizontal="left" vertical="top"/>
    </xf>
    <xf numFmtId="0" fontId="14" fillId="0" borderId="0" xfId="0" applyFont="1" applyBorder="1" applyAlignment="1">
      <alignment horizontal="left" vertical="top"/>
    </xf>
    <xf numFmtId="170" fontId="14" fillId="0" borderId="15" xfId="0" applyNumberFormat="1" applyFont="1" applyBorder="1" applyAlignment="1">
      <alignment horizontal="left" vertical="top"/>
    </xf>
    <xf numFmtId="170" fontId="14" fillId="0" borderId="2" xfId="0" applyNumberFormat="1" applyFont="1" applyBorder="1" applyAlignment="1">
      <alignment horizontal="left" vertical="top"/>
    </xf>
    <xf numFmtId="0" fontId="22" fillId="0" borderId="2" xfId="0" applyFont="1" applyBorder="1" applyAlignment="1">
      <alignment horizontal="left" vertical="top" wrapText="1"/>
    </xf>
    <xf numFmtId="0" fontId="15" fillId="0" borderId="1" xfId="0" applyFont="1" applyBorder="1" applyAlignment="1">
      <alignment horizontal="left" vertical="top" wrapText="1"/>
    </xf>
    <xf numFmtId="15" fontId="18" fillId="0" borderId="1" xfId="0" applyNumberFormat="1" applyFont="1" applyBorder="1" applyAlignment="1">
      <alignment horizontal="left" vertical="top" wrapText="1"/>
    </xf>
    <xf numFmtId="15" fontId="17" fillId="0" borderId="1" xfId="0" applyNumberFormat="1" applyFont="1" applyBorder="1" applyAlignment="1">
      <alignment horizontal="left" vertical="top" wrapText="1"/>
    </xf>
    <xf numFmtId="0" fontId="32" fillId="0" borderId="1" xfId="0" applyFont="1" applyBorder="1" applyAlignment="1">
      <alignment horizontal="left" vertical="top" wrapText="1"/>
    </xf>
    <xf numFmtId="0" fontId="33" fillId="0" borderId="1" xfId="0" applyFont="1" applyBorder="1" applyAlignment="1">
      <alignment horizontal="left" vertical="top" wrapText="1"/>
    </xf>
    <xf numFmtId="14" fontId="18" fillId="0" borderId="1" xfId="0" applyNumberFormat="1" applyFont="1" applyBorder="1" applyAlignment="1">
      <alignment horizontal="left" vertical="top"/>
    </xf>
    <xf numFmtId="0" fontId="34" fillId="0" borderId="1" xfId="0" applyFont="1" applyBorder="1" applyAlignment="1">
      <alignment horizontal="left" vertical="top"/>
    </xf>
    <xf numFmtId="0" fontId="18" fillId="0" borderId="1" xfId="0" applyFont="1" applyBorder="1" applyAlignment="1">
      <alignment horizontal="left" vertical="top"/>
    </xf>
    <xf numFmtId="0" fontId="18"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15" fontId="18" fillId="0" borderId="7" xfId="0" applyNumberFormat="1" applyFont="1" applyBorder="1" applyAlignment="1">
      <alignment horizontal="left" vertical="top" wrapText="1"/>
    </xf>
    <xf numFmtId="0" fontId="35" fillId="0" borderId="1" xfId="0" applyFont="1" applyBorder="1" applyAlignment="1">
      <alignment horizontal="left" vertical="top" wrapText="1"/>
    </xf>
    <xf numFmtId="0" fontId="17" fillId="0" borderId="0" xfId="1" applyFont="1" applyFill="1" applyBorder="1" applyAlignment="1">
      <alignment horizontal="left" vertical="top"/>
    </xf>
    <xf numFmtId="0" fontId="36" fillId="0" borderId="1" xfId="1" applyFont="1" applyBorder="1" applyAlignment="1">
      <alignment horizontal="left" vertical="top" wrapText="1"/>
    </xf>
    <xf numFmtId="0" fontId="17" fillId="0" borderId="1" xfId="1" applyFont="1" applyBorder="1" applyAlignment="1">
      <alignment horizontal="left" vertical="top"/>
    </xf>
    <xf numFmtId="0" fontId="15" fillId="0" borderId="1" xfId="0" applyFont="1" applyBorder="1" applyAlignment="1">
      <alignment horizontal="left" vertical="top"/>
    </xf>
    <xf numFmtId="0" fontId="14" fillId="0" borderId="0" xfId="0" applyFont="1" applyBorder="1" applyAlignment="1">
      <alignment vertical="top" wrapText="1"/>
    </xf>
    <xf numFmtId="0" fontId="22" fillId="0" borderId="0" xfId="0" applyFont="1" applyBorder="1" applyAlignment="1">
      <alignment vertical="top" wrapText="1"/>
    </xf>
    <xf numFmtId="0" fontId="14" fillId="0" borderId="0" xfId="0" applyFont="1" applyBorder="1" applyAlignment="1">
      <alignment wrapText="1"/>
    </xf>
    <xf numFmtId="0" fontId="22" fillId="0" borderId="2" xfId="0" applyFont="1" applyBorder="1" applyAlignment="1">
      <alignment vertical="top" wrapText="1"/>
    </xf>
    <xf numFmtId="0" fontId="17" fillId="0" borderId="2" xfId="0" applyFont="1" applyBorder="1" applyAlignment="1">
      <alignment horizontal="left" vertical="top" wrapText="1"/>
    </xf>
    <xf numFmtId="15" fontId="22" fillId="0" borderId="2" xfId="0" applyNumberFormat="1" applyFont="1" applyBorder="1" applyAlignment="1">
      <alignment vertical="top" wrapText="1"/>
    </xf>
    <xf numFmtId="0" fontId="35" fillId="0" borderId="2" xfId="0" applyFont="1" applyBorder="1" applyAlignment="1">
      <alignment vertical="top" wrapText="1"/>
    </xf>
    <xf numFmtId="15" fontId="14" fillId="0" borderId="2" xfId="0" applyNumberFormat="1" applyFont="1" applyBorder="1" applyAlignment="1">
      <alignment vertical="top" wrapText="1"/>
    </xf>
    <xf numFmtId="0" fontId="35" fillId="4" borderId="2" xfId="0" applyFont="1" applyFill="1" applyBorder="1" applyAlignment="1">
      <alignment horizontal="left" vertical="top" wrapText="1"/>
    </xf>
    <xf numFmtId="0" fontId="18" fillId="0" borderId="0" xfId="0" applyFont="1" applyBorder="1" applyAlignment="1">
      <alignment vertical="top" wrapText="1"/>
    </xf>
    <xf numFmtId="0" fontId="17" fillId="0" borderId="2" xfId="1" applyFont="1" applyBorder="1" applyAlignment="1">
      <alignment vertical="top" wrapText="1"/>
    </xf>
    <xf numFmtId="0" fontId="14" fillId="0" borderId="2" xfId="0" applyFont="1" applyBorder="1" applyAlignment="1">
      <alignment vertical="top" wrapText="1"/>
    </xf>
    <xf numFmtId="0" fontId="22" fillId="0" borderId="15" xfId="0" applyFont="1" applyBorder="1" applyAlignment="1">
      <alignment vertical="top" wrapText="1"/>
    </xf>
    <xf numFmtId="0" fontId="17" fillId="0" borderId="15" xfId="1" applyFont="1" applyBorder="1" applyAlignment="1">
      <alignment vertical="top" wrapText="1"/>
    </xf>
    <xf numFmtId="15" fontId="14" fillId="0" borderId="15" xfId="0" applyNumberFormat="1" applyFont="1" applyBorder="1" applyAlignment="1">
      <alignment vertical="top" wrapText="1"/>
    </xf>
    <xf numFmtId="0" fontId="23" fillId="0" borderId="2" xfId="0" applyFont="1" applyBorder="1" applyAlignment="1">
      <alignment vertical="top" wrapText="1"/>
    </xf>
    <xf numFmtId="0" fontId="37" fillId="0" borderId="2" xfId="1" applyFont="1" applyBorder="1" applyAlignment="1">
      <alignment vertical="top" wrapText="1"/>
    </xf>
    <xf numFmtId="0" fontId="14" fillId="0" borderId="2" xfId="0" applyFont="1" applyBorder="1" applyAlignment="1">
      <alignment vertical="top"/>
    </xf>
    <xf numFmtId="0" fontId="19" fillId="0" borderId="2" xfId="0" applyFont="1" applyBorder="1" applyAlignment="1">
      <alignment vertical="top"/>
    </xf>
    <xf numFmtId="0" fontId="16" fillId="2" borderId="2" xfId="0" applyFont="1" applyFill="1" applyBorder="1" applyAlignment="1">
      <alignment vertical="top" wrapText="1"/>
    </xf>
    <xf numFmtId="164" fontId="16" fillId="2" borderId="2" xfId="0" applyNumberFormat="1" applyFont="1" applyFill="1" applyBorder="1" applyAlignment="1">
      <alignment vertical="top" wrapText="1"/>
    </xf>
    <xf numFmtId="0" fontId="15" fillId="0" borderId="2" xfId="0" applyFont="1" applyBorder="1" applyAlignment="1">
      <alignment vertical="top" wrapText="1"/>
    </xf>
    <xf numFmtId="0" fontId="18" fillId="0" borderId="2" xfId="0" applyFont="1" applyBorder="1" applyAlignment="1">
      <alignment vertical="top" wrapText="1"/>
    </xf>
    <xf numFmtId="0" fontId="17" fillId="0" borderId="2" xfId="0" applyFont="1" applyBorder="1" applyAlignment="1">
      <alignment vertical="top" wrapText="1"/>
    </xf>
    <xf numFmtId="15" fontId="18" fillId="0" borderId="2" xfId="0" applyNumberFormat="1" applyFont="1" applyBorder="1" applyAlignment="1">
      <alignment vertical="top"/>
    </xf>
    <xf numFmtId="22" fontId="18" fillId="0" borderId="2" xfId="0" applyNumberFormat="1" applyFont="1" applyBorder="1" applyAlignment="1">
      <alignment vertical="top" wrapText="1"/>
    </xf>
    <xf numFmtId="164" fontId="18" fillId="0" borderId="2" xfId="0" applyNumberFormat="1" applyFont="1" applyBorder="1" applyAlignment="1">
      <alignment vertical="top" wrapText="1"/>
    </xf>
    <xf numFmtId="171" fontId="18" fillId="0" borderId="2" xfId="0" applyNumberFormat="1" applyFont="1" applyBorder="1" applyAlignment="1">
      <alignment vertical="top" wrapText="1"/>
    </xf>
    <xf numFmtId="0" fontId="38" fillId="0" borderId="2" xfId="0" applyFont="1" applyBorder="1" applyAlignment="1">
      <alignment vertical="top" wrapText="1"/>
    </xf>
    <xf numFmtId="167" fontId="18" fillId="0" borderId="2" xfId="0" applyNumberFormat="1" applyFont="1" applyBorder="1" applyAlignment="1">
      <alignment vertical="top" wrapText="1"/>
    </xf>
    <xf numFmtId="15" fontId="18" fillId="0" borderId="2" xfId="0" applyNumberFormat="1" applyFont="1" applyBorder="1" applyAlignment="1">
      <alignment vertical="top" wrapText="1"/>
    </xf>
    <xf numFmtId="0" fontId="39" fillId="0" borderId="2" xfId="0" applyFont="1" applyBorder="1" applyAlignment="1">
      <alignment vertical="top" wrapText="1"/>
    </xf>
    <xf numFmtId="0" fontId="40" fillId="0" borderId="2" xfId="0" applyFont="1" applyBorder="1" applyAlignment="1">
      <alignment vertical="top" wrapText="1"/>
    </xf>
    <xf numFmtId="0" fontId="40" fillId="0" borderId="2" xfId="0" applyFont="1" applyBorder="1" applyAlignment="1">
      <alignment vertical="top"/>
    </xf>
    <xf numFmtId="0" fontId="17" fillId="0" borderId="2" xfId="0" applyFont="1" applyBorder="1" applyAlignment="1">
      <alignment vertical="top"/>
    </xf>
    <xf numFmtId="164" fontId="18" fillId="0" borderId="2" xfId="0" applyNumberFormat="1" applyFont="1" applyBorder="1" applyAlignment="1">
      <alignment vertical="top"/>
    </xf>
    <xf numFmtId="0" fontId="18" fillId="0" borderId="2" xfId="0" applyFont="1" applyBorder="1" applyAlignment="1">
      <alignment vertical="top"/>
    </xf>
    <xf numFmtId="0" fontId="18" fillId="4" borderId="2" xfId="0" applyFont="1" applyFill="1" applyBorder="1" applyAlignment="1">
      <alignment vertical="top" wrapText="1"/>
    </xf>
    <xf numFmtId="0" fontId="17" fillId="4" borderId="2" xfId="0" applyFont="1" applyFill="1" applyBorder="1" applyAlignment="1">
      <alignment vertical="top" wrapText="1"/>
    </xf>
    <xf numFmtId="0" fontId="39" fillId="4" borderId="2" xfId="0" applyFont="1" applyFill="1" applyBorder="1" applyAlignment="1">
      <alignment vertical="top" wrapText="1"/>
    </xf>
    <xf numFmtId="0" fontId="39" fillId="0" borderId="2" xfId="0" applyFont="1" applyBorder="1" applyAlignment="1">
      <alignment vertical="top"/>
    </xf>
    <xf numFmtId="0" fontId="14" fillId="4" borderId="2" xfId="0" applyFont="1" applyFill="1" applyBorder="1" applyAlignment="1">
      <alignment vertical="top" wrapText="1"/>
    </xf>
    <xf numFmtId="0" fontId="41" fillId="4" borderId="2" xfId="0" applyFont="1" applyFill="1" applyBorder="1" applyAlignment="1">
      <alignment vertical="top" wrapText="1"/>
    </xf>
    <xf numFmtId="0" fontId="42" fillId="0" borderId="2" xfId="0" applyFont="1" applyBorder="1" applyAlignment="1">
      <alignment vertical="top"/>
    </xf>
    <xf numFmtId="0" fontId="35" fillId="4" borderId="2" xfId="0" applyFont="1" applyFill="1" applyBorder="1" applyAlignment="1">
      <alignment vertical="top" wrapText="1"/>
    </xf>
    <xf numFmtId="0" fontId="41" fillId="4" borderId="2" xfId="0" applyFont="1" applyFill="1" applyBorder="1" applyAlignment="1">
      <alignment vertical="top"/>
    </xf>
    <xf numFmtId="0" fontId="43" fillId="0" borderId="2" xfId="0" applyFont="1" applyBorder="1" applyAlignment="1">
      <alignment vertical="top"/>
    </xf>
    <xf numFmtId="164" fontId="44" fillId="4" borderId="2" xfId="0" applyNumberFormat="1" applyFont="1" applyFill="1" applyBorder="1" applyAlignment="1">
      <alignment vertical="top"/>
    </xf>
    <xf numFmtId="164" fontId="14" fillId="0" borderId="2" xfId="0" applyNumberFormat="1" applyFont="1" applyBorder="1" applyAlignment="1">
      <alignment vertical="top" wrapText="1"/>
    </xf>
    <xf numFmtId="0" fontId="45" fillId="0" borderId="2" xfId="0" applyFont="1" applyBorder="1" applyAlignment="1">
      <alignment vertical="top"/>
    </xf>
    <xf numFmtId="0" fontId="46" fillId="4" borderId="2" xfId="0" applyFont="1" applyFill="1" applyBorder="1" applyAlignment="1">
      <alignment vertical="top" wrapText="1"/>
    </xf>
    <xf numFmtId="164" fontId="35" fillId="0" borderId="2" xfId="0" applyNumberFormat="1" applyFont="1" applyBorder="1" applyAlignment="1">
      <alignment vertical="top" wrapText="1"/>
    </xf>
    <xf numFmtId="0" fontId="47" fillId="4" borderId="2" xfId="0" applyFont="1" applyFill="1" applyBorder="1" applyAlignment="1">
      <alignment vertical="top" wrapText="1"/>
    </xf>
    <xf numFmtId="0" fontId="48" fillId="4" borderId="2" xfId="0" applyFont="1" applyFill="1" applyBorder="1" applyAlignment="1">
      <alignment vertical="top" wrapText="1"/>
    </xf>
    <xf numFmtId="0" fontId="49" fillId="4" borderId="2" xfId="0" applyFont="1" applyFill="1" applyBorder="1" applyAlignment="1">
      <alignment vertical="top"/>
    </xf>
    <xf numFmtId="0" fontId="22" fillId="0" borderId="2" xfId="0" applyFont="1" applyBorder="1" applyAlignment="1">
      <alignment vertical="top"/>
    </xf>
    <xf numFmtId="0" fontId="17" fillId="0" borderId="2" xfId="1" applyFont="1" applyFill="1" applyBorder="1" applyAlignment="1">
      <alignment vertical="top" wrapText="1"/>
    </xf>
    <xf numFmtId="0" fontId="36" fillId="0" borderId="2" xfId="1" applyFont="1" applyFill="1" applyBorder="1" applyAlignment="1">
      <alignment vertical="top" wrapText="1"/>
    </xf>
    <xf numFmtId="0" fontId="17" fillId="0" borderId="0" xfId="1" applyFont="1" applyAlignment="1">
      <alignment vertical="top" wrapText="1"/>
    </xf>
    <xf numFmtId="0" fontId="14" fillId="0" borderId="0" xfId="0" applyFont="1" applyAlignment="1">
      <alignment vertical="top" wrapText="1"/>
    </xf>
    <xf numFmtId="0" fontId="23" fillId="0" borderId="0" xfId="0" applyFont="1" applyAlignment="1">
      <alignment vertical="top" wrapText="1"/>
    </xf>
    <xf numFmtId="0" fontId="14" fillId="0" borderId="0" xfId="0" applyFont="1" applyAlignment="1">
      <alignment horizontal="left" vertical="center" wrapText="1"/>
    </xf>
    <xf numFmtId="0" fontId="16" fillId="2" borderId="1" xfId="0" applyFont="1" applyFill="1" applyBorder="1" applyAlignment="1">
      <alignment horizontal="left" vertical="center" wrapText="1"/>
    </xf>
    <xf numFmtId="0" fontId="50" fillId="2" borderId="1" xfId="0" applyFont="1" applyFill="1" applyBorder="1" applyAlignment="1">
      <alignment horizontal="left" vertical="top" wrapText="1"/>
    </xf>
    <xf numFmtId="0" fontId="51" fillId="2" borderId="1" xfId="0" applyFont="1" applyFill="1" applyBorder="1" applyAlignment="1">
      <alignment horizontal="left" vertical="top" wrapText="1"/>
    </xf>
    <xf numFmtId="0" fontId="51" fillId="0" borderId="1" xfId="0" applyFont="1" applyBorder="1" applyAlignment="1">
      <alignment horizontal="left" vertical="top" wrapText="1"/>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44" fillId="0" borderId="1" xfId="0" applyFont="1" applyBorder="1" applyAlignment="1">
      <alignment horizontal="left" vertical="top" wrapText="1"/>
    </xf>
    <xf numFmtId="0" fontId="32" fillId="0" borderId="1" xfId="0" applyFont="1" applyBorder="1" applyAlignment="1">
      <alignment horizontal="left" vertical="center" wrapText="1"/>
    </xf>
    <xf numFmtId="0" fontId="14" fillId="0" borderId="1" xfId="0" applyFont="1" applyBorder="1" applyAlignment="1">
      <alignment horizontal="left" vertical="center" wrapText="1"/>
    </xf>
    <xf numFmtId="14" fontId="14" fillId="0" borderId="1" xfId="0" applyNumberFormat="1" applyFont="1" applyBorder="1" applyAlignment="1">
      <alignment horizontal="left" vertical="center" wrapText="1"/>
    </xf>
    <xf numFmtId="0" fontId="17" fillId="0" borderId="0" xfId="1" applyFont="1" applyAlignment="1">
      <alignment wrapText="1"/>
    </xf>
    <xf numFmtId="0" fontId="17" fillId="0" borderId="0" xfId="1" applyFont="1" applyFill="1" applyBorder="1" applyAlignment="1">
      <alignment horizontal="left" vertical="top" wrapText="1"/>
    </xf>
    <xf numFmtId="15" fontId="44" fillId="0" borderId="1" xfId="0" applyNumberFormat="1" applyFont="1" applyBorder="1" applyAlignment="1">
      <alignment horizontal="left" vertical="top" wrapText="1"/>
    </xf>
    <xf numFmtId="0" fontId="52" fillId="0" borderId="1" xfId="1" applyFont="1" applyBorder="1" applyAlignment="1">
      <alignment horizontal="left" vertical="top" wrapText="1"/>
    </xf>
    <xf numFmtId="14" fontId="18" fillId="0" borderId="1" xfId="0" applyNumberFormat="1" applyFont="1" applyBorder="1" applyAlignment="1">
      <alignment horizontal="left" vertical="top" wrapText="1"/>
    </xf>
    <xf numFmtId="0" fontId="17" fillId="4" borderId="1" xfId="0" applyFont="1" applyFill="1" applyBorder="1" applyAlignment="1">
      <alignment horizontal="left" vertical="top" wrapText="1"/>
    </xf>
    <xf numFmtId="0" fontId="44" fillId="4" borderId="1" xfId="0" applyFont="1" applyFill="1" applyBorder="1" applyAlignment="1">
      <alignment horizontal="left" vertical="top" wrapText="1"/>
    </xf>
    <xf numFmtId="0" fontId="53" fillId="4" borderId="1" xfId="0" applyFont="1" applyFill="1" applyBorder="1" applyAlignment="1">
      <alignment horizontal="left" vertical="top" wrapText="1"/>
    </xf>
    <xf numFmtId="0" fontId="17" fillId="0" borderId="0" xfId="0" applyFont="1" applyAlignment="1">
      <alignment horizontal="left" vertical="top" wrapText="1"/>
    </xf>
    <xf numFmtId="0" fontId="53" fillId="4" borderId="0" xfId="0" applyFont="1" applyFill="1" applyBorder="1" applyAlignment="1">
      <alignment horizontal="left" wrapText="1"/>
    </xf>
    <xf numFmtId="0" fontId="23" fillId="0" borderId="1" xfId="0" applyFont="1" applyBorder="1" applyAlignment="1">
      <alignment horizontal="left" vertical="top" wrapText="1"/>
    </xf>
    <xf numFmtId="0" fontId="54" fillId="0" borderId="1" xfId="0" applyFont="1" applyBorder="1" applyAlignment="1">
      <alignment horizontal="left" vertical="top" wrapText="1"/>
    </xf>
    <xf numFmtId="0" fontId="44" fillId="0" borderId="1" xfId="0" applyFont="1" applyBorder="1" applyAlignment="1">
      <alignment vertical="top" wrapText="1"/>
    </xf>
    <xf numFmtId="0" fontId="53" fillId="0" borderId="1" xfId="0" applyFont="1" applyBorder="1" applyAlignment="1">
      <alignment horizontal="left" vertical="top" wrapText="1"/>
    </xf>
    <xf numFmtId="0" fontId="17" fillId="0" borderId="3" xfId="0" applyFont="1" applyBorder="1" applyAlignment="1">
      <alignment horizontal="left" vertical="top" wrapText="1"/>
    </xf>
    <xf numFmtId="0" fontId="44" fillId="0" borderId="3" xfId="0" applyFont="1" applyBorder="1" applyAlignment="1">
      <alignment horizontal="left" vertical="top" wrapText="1"/>
    </xf>
    <xf numFmtId="0" fontId="44" fillId="0" borderId="1" xfId="0" applyFont="1" applyBorder="1" applyAlignment="1">
      <alignment wrapText="1"/>
    </xf>
    <xf numFmtId="0" fontId="44" fillId="0" borderId="0" xfId="0" applyFont="1" applyAlignment="1">
      <alignment wrapText="1"/>
    </xf>
    <xf numFmtId="0" fontId="44" fillId="0" borderId="3" xfId="0" applyFont="1" applyBorder="1" applyAlignment="1">
      <alignment wrapText="1"/>
    </xf>
    <xf numFmtId="0" fontId="53" fillId="4" borderId="1" xfId="0" applyFont="1" applyFill="1" applyBorder="1" applyAlignment="1">
      <alignment horizontal="left" wrapText="1"/>
    </xf>
    <xf numFmtId="0" fontId="23" fillId="0" borderId="8" xfId="0" applyFont="1" applyBorder="1" applyAlignment="1">
      <alignment horizontal="left" vertical="top" wrapText="1"/>
    </xf>
    <xf numFmtId="0" fontId="55" fillId="0" borderId="1" xfId="0" applyFont="1" applyBorder="1" applyAlignment="1">
      <alignment horizontal="left" vertical="center" wrapText="1"/>
    </xf>
    <xf numFmtId="0" fontId="55" fillId="0" borderId="1" xfId="0" applyFont="1" applyBorder="1" applyAlignment="1">
      <alignment horizontal="left" vertical="top" wrapText="1"/>
    </xf>
    <xf numFmtId="0" fontId="56" fillId="0" borderId="1" xfId="0" applyFont="1" applyBorder="1" applyAlignment="1">
      <alignment horizontal="left" vertical="center" wrapText="1"/>
    </xf>
    <xf numFmtId="0" fontId="56" fillId="0" borderId="1" xfId="0" applyFont="1" applyBorder="1" applyAlignment="1">
      <alignment horizontal="left" vertical="top" wrapText="1"/>
    </xf>
    <xf numFmtId="0" fontId="23" fillId="0" borderId="1" xfId="0" applyFont="1" applyBorder="1" applyAlignment="1">
      <alignment horizontal="left" vertical="center" wrapText="1"/>
    </xf>
    <xf numFmtId="0" fontId="53" fillId="4" borderId="1" xfId="0" applyFont="1" applyFill="1" applyBorder="1" applyAlignment="1">
      <alignment wrapText="1"/>
    </xf>
    <xf numFmtId="0" fontId="57" fillId="0" borderId="1" xfId="0" applyFont="1" applyBorder="1" applyAlignment="1">
      <alignment wrapText="1"/>
    </xf>
    <xf numFmtId="0" fontId="41" fillId="4" borderId="0" xfId="0" applyFont="1" applyFill="1" applyBorder="1" applyAlignment="1">
      <alignment horizontal="left" wrapText="1"/>
    </xf>
    <xf numFmtId="0" fontId="41" fillId="4" borderId="0" xfId="0" applyFont="1" applyFill="1" applyAlignment="1">
      <alignment horizontal="left" wrapText="1"/>
    </xf>
    <xf numFmtId="0" fontId="18" fillId="0" borderId="4" xfId="0" applyFont="1" applyBorder="1" applyAlignment="1">
      <alignment horizontal="left" vertical="center" wrapText="1"/>
    </xf>
    <xf numFmtId="0" fontId="17" fillId="0" borderId="0" xfId="1" applyFont="1" applyAlignment="1">
      <alignment horizontal="left" vertical="top" wrapText="1"/>
    </xf>
    <xf numFmtId="0" fontId="36" fillId="0" borderId="1" xfId="0" applyFont="1" applyBorder="1" applyAlignment="1">
      <alignment wrapText="1"/>
    </xf>
    <xf numFmtId="0" fontId="36" fillId="0" borderId="0" xfId="1" applyFont="1" applyAlignment="1">
      <alignment wrapText="1"/>
    </xf>
    <xf numFmtId="0" fontId="36" fillId="0" borderId="1" xfId="1" applyFont="1" applyBorder="1" applyAlignment="1">
      <alignment horizontal="left" wrapText="1"/>
    </xf>
    <xf numFmtId="0" fontId="36" fillId="0" borderId="0" xfId="1" applyFont="1" applyAlignment="1">
      <alignment horizontal="left" wrapText="1"/>
    </xf>
    <xf numFmtId="0" fontId="36" fillId="0" borderId="8" xfId="1" applyFont="1" applyBorder="1" applyAlignment="1">
      <alignment horizontal="left" vertical="top" wrapText="1"/>
    </xf>
    <xf numFmtId="0" fontId="14" fillId="0" borderId="1" xfId="0" applyFont="1" applyBorder="1" applyAlignment="1">
      <alignment wrapText="1"/>
    </xf>
    <xf numFmtId="0" fontId="17" fillId="0" borderId="1" xfId="1" applyFont="1" applyFill="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top" wrapText="1"/>
    </xf>
    <xf numFmtId="0" fontId="36" fillId="0" borderId="1" xfId="1" applyFont="1" applyBorder="1" applyAlignment="1">
      <alignment vertical="top" wrapText="1"/>
    </xf>
    <xf numFmtId="0" fontId="17" fillId="0" borderId="0" xfId="1" applyFont="1" applyFill="1" applyBorder="1"/>
    <xf numFmtId="0" fontId="17" fillId="0" borderId="3" xfId="1" applyFont="1" applyBorder="1" applyAlignment="1">
      <alignment horizontal="left" vertical="top" wrapText="1"/>
    </xf>
    <xf numFmtId="0" fontId="18" fillId="0" borderId="2" xfId="0" applyFont="1" applyBorder="1" applyAlignment="1">
      <alignment horizontal="left" vertical="top" wrapText="1"/>
    </xf>
    <xf numFmtId="0" fontId="36" fillId="0" borderId="2" xfId="1" applyFont="1" applyBorder="1" applyAlignment="1">
      <alignment horizontal="left" vertical="top" wrapText="1"/>
    </xf>
    <xf numFmtId="0" fontId="44" fillId="0" borderId="8" xfId="0" applyFont="1" applyBorder="1" applyAlignment="1">
      <alignment vertical="top" wrapText="1"/>
    </xf>
    <xf numFmtId="0" fontId="14" fillId="0" borderId="1" xfId="0" applyFont="1" applyBorder="1" applyAlignment="1">
      <alignment vertical="top" wrapText="1"/>
    </xf>
    <xf numFmtId="0" fontId="58" fillId="0" borderId="2" xfId="1" applyFont="1" applyBorder="1" applyAlignment="1">
      <alignment horizontal="left" vertical="top" wrapText="1"/>
    </xf>
    <xf numFmtId="0" fontId="23" fillId="0" borderId="8" xfId="0" applyFont="1" applyBorder="1" applyAlignment="1">
      <alignment vertical="top" wrapText="1"/>
    </xf>
    <xf numFmtId="0" fontId="23" fillId="0" borderId="1" xfId="0" applyFont="1" applyBorder="1" applyAlignment="1">
      <alignment vertical="top" wrapText="1"/>
    </xf>
    <xf numFmtId="0" fontId="18" fillId="0" borderId="1" xfId="0" applyFont="1" applyBorder="1" applyAlignment="1">
      <alignment horizontal="left" wrapText="1"/>
    </xf>
    <xf numFmtId="0" fontId="16" fillId="0" borderId="1" xfId="0" applyFont="1" applyBorder="1" applyAlignment="1">
      <alignment horizontal="left" vertical="top" wrapText="1"/>
    </xf>
    <xf numFmtId="0" fontId="59" fillId="0" borderId="1" xfId="0" applyFont="1" applyBorder="1" applyAlignment="1">
      <alignment horizontal="left" vertical="top" wrapText="1"/>
    </xf>
    <xf numFmtId="0" fontId="41" fillId="0" borderId="1" xfId="0" applyFont="1" applyBorder="1" applyAlignment="1">
      <alignment horizontal="left" vertical="top" wrapText="1"/>
    </xf>
    <xf numFmtId="0" fontId="14" fillId="4" borderId="1" xfId="0" applyFont="1" applyFill="1" applyBorder="1" applyAlignment="1">
      <alignment horizontal="left" vertical="top" wrapText="1"/>
    </xf>
    <xf numFmtId="14" fontId="14" fillId="0" borderId="1" xfId="0" applyNumberFormat="1" applyFont="1" applyBorder="1" applyAlignment="1">
      <alignment horizontal="left" vertical="top" wrapText="1"/>
    </xf>
    <xf numFmtId="0" fontId="18" fillId="0" borderId="3" xfId="0" applyFont="1" applyBorder="1" applyAlignment="1">
      <alignment horizontal="left" vertical="top" wrapText="1"/>
    </xf>
    <xf numFmtId="0" fontId="17" fillId="5" borderId="1" xfId="0" applyFont="1" applyFill="1" applyBorder="1" applyAlignment="1">
      <alignment horizontal="left" vertical="top"/>
    </xf>
    <xf numFmtId="0" fontId="41" fillId="4" borderId="1" xfId="0" applyFont="1" applyFill="1" applyBorder="1" applyAlignment="1">
      <alignment horizontal="left" vertical="top" wrapText="1"/>
    </xf>
    <xf numFmtId="0" fontId="18" fillId="0" borderId="5" xfId="0" applyFont="1" applyBorder="1" applyAlignment="1">
      <alignment horizontal="left" vertical="top" wrapText="1"/>
    </xf>
    <xf numFmtId="0" fontId="18" fillId="4" borderId="1" xfId="0" applyFont="1" applyFill="1" applyBorder="1" applyAlignment="1">
      <alignment horizontal="left" vertical="top" wrapText="1"/>
    </xf>
    <xf numFmtId="0" fontId="17" fillId="4" borderId="1" xfId="0" applyFont="1" applyFill="1" applyBorder="1" applyAlignment="1">
      <alignment horizontal="left" vertical="top"/>
    </xf>
    <xf numFmtId="0" fontId="17" fillId="0" borderId="0" xfId="0" applyFont="1" applyAlignment="1">
      <alignment horizontal="left" vertical="top"/>
    </xf>
    <xf numFmtId="0" fontId="14" fillId="4" borderId="0" xfId="0" applyFont="1" applyFill="1" applyBorder="1" applyAlignment="1">
      <alignment horizontal="left" vertical="top" wrapText="1"/>
    </xf>
    <xf numFmtId="0" fontId="41" fillId="4" borderId="0" xfId="0" applyFont="1" applyFill="1" applyBorder="1" applyAlignment="1">
      <alignment horizontal="left" vertical="top" wrapText="1"/>
    </xf>
    <xf numFmtId="0" fontId="35" fillId="4" borderId="0" xfId="0" applyFont="1" applyFill="1" applyBorder="1" applyAlignment="1">
      <alignment horizontal="left" vertical="top" wrapText="1"/>
    </xf>
    <xf numFmtId="0" fontId="35" fillId="4" borderId="1" xfId="0" applyFont="1" applyFill="1" applyBorder="1" applyAlignment="1">
      <alignment horizontal="left" vertical="top" wrapText="1"/>
    </xf>
    <xf numFmtId="0" fontId="39" fillId="4" borderId="1" xfId="0" applyFont="1" applyFill="1" applyBorder="1" applyAlignment="1">
      <alignment horizontal="left" vertical="top" wrapText="1"/>
    </xf>
    <xf numFmtId="0" fontId="43" fillId="0" borderId="1" xfId="0" applyFont="1" applyBorder="1" applyAlignment="1">
      <alignment horizontal="left" vertical="top"/>
    </xf>
    <xf numFmtId="0" fontId="35" fillId="4" borderId="3" xfId="0" applyFont="1" applyFill="1" applyBorder="1" applyAlignment="1">
      <alignment horizontal="left" vertical="top" wrapText="1"/>
    </xf>
    <xf numFmtId="0" fontId="41" fillId="4" borderId="3" xfId="0" applyFont="1" applyFill="1" applyBorder="1" applyAlignment="1">
      <alignment horizontal="left" vertical="top" wrapText="1"/>
    </xf>
    <xf numFmtId="0" fontId="35" fillId="0" borderId="17" xfId="0" applyFont="1" applyBorder="1" applyAlignment="1">
      <alignment horizontal="left" vertical="top" wrapText="1"/>
    </xf>
    <xf numFmtId="0" fontId="39" fillId="0" borderId="18" xfId="1" applyFont="1" applyBorder="1" applyAlignment="1">
      <alignment horizontal="left" vertical="top" wrapText="1"/>
    </xf>
    <xf numFmtId="0" fontId="35" fillId="0" borderId="19" xfId="0" applyFont="1" applyBorder="1" applyAlignment="1">
      <alignment horizontal="left" vertical="top" wrapText="1"/>
    </xf>
    <xf numFmtId="0" fontId="39" fillId="0" borderId="20" xfId="1" applyFont="1" applyBorder="1" applyAlignment="1">
      <alignment horizontal="left" vertical="top" wrapText="1"/>
    </xf>
    <xf numFmtId="0" fontId="22" fillId="0" borderId="4" xfId="0" applyFont="1" applyBorder="1" applyAlignment="1">
      <alignment horizontal="left" vertical="top" wrapText="1"/>
    </xf>
    <xf numFmtId="0" fontId="36" fillId="0" borderId="4" xfId="1" applyFont="1" applyBorder="1" applyAlignment="1">
      <alignment horizontal="left" vertical="top" wrapText="1"/>
    </xf>
    <xf numFmtId="0" fontId="17" fillId="0" borderId="5" xfId="1" applyFont="1" applyBorder="1" applyAlignment="1">
      <alignment horizontal="left" vertical="top" wrapText="1"/>
    </xf>
    <xf numFmtId="0" fontId="36" fillId="0" borderId="5" xfId="1" applyFont="1" applyBorder="1" applyAlignment="1">
      <alignment horizontal="left" vertical="top" wrapText="1"/>
    </xf>
    <xf numFmtId="0" fontId="22" fillId="0" borderId="1" xfId="0" applyFont="1" applyBorder="1" applyAlignment="1">
      <alignment horizontal="left" vertical="top" wrapText="1"/>
    </xf>
    <xf numFmtId="0" fontId="36" fillId="0" borderId="0" xfId="1" applyFont="1" applyAlignment="1"/>
    <xf numFmtId="0" fontId="36" fillId="0" borderId="0" xfId="1" applyFont="1" applyAlignment="1">
      <alignment horizontal="left" vertical="top"/>
    </xf>
    <xf numFmtId="0" fontId="36" fillId="0" borderId="3" xfId="1" applyFont="1" applyBorder="1" applyAlignment="1">
      <alignment horizontal="left" vertical="top" wrapText="1"/>
    </xf>
    <xf numFmtId="0" fontId="18" fillId="0" borderId="0" xfId="0" applyFont="1" applyAlignment="1">
      <alignment horizontal="left" vertical="top"/>
    </xf>
    <xf numFmtId="0" fontId="63" fillId="0" borderId="0" xfId="0" applyFont="1"/>
    <xf numFmtId="0" fontId="63" fillId="2" borderId="2" xfId="0" applyFont="1" applyFill="1" applyBorder="1" applyAlignment="1">
      <alignment horizontal="left" vertical="top" wrapText="1"/>
    </xf>
    <xf numFmtId="0" fontId="63" fillId="0" borderId="2" xfId="0" applyFont="1" applyBorder="1"/>
    <xf numFmtId="0" fontId="63" fillId="0" borderId="2" xfId="0" applyFont="1" applyBorder="1" applyAlignment="1">
      <alignment horizontal="left" vertical="center" wrapText="1"/>
    </xf>
    <xf numFmtId="0" fontId="63" fillId="7" borderId="2" xfId="0" applyFont="1" applyFill="1" applyBorder="1"/>
    <xf numFmtId="0" fontId="66" fillId="2" borderId="2" xfId="0" applyFont="1" applyFill="1" applyBorder="1" applyAlignment="1">
      <alignment horizontal="left" vertical="top" wrapText="1"/>
    </xf>
    <xf numFmtId="180" fontId="2" fillId="2" borderId="1" xfId="0" applyNumberFormat="1" applyFont="1" applyFill="1" applyBorder="1" applyAlignment="1">
      <alignment horizontal="left" vertical="center" wrapText="1"/>
    </xf>
    <xf numFmtId="0" fontId="4" fillId="0" borderId="1" xfId="1" applyFont="1" applyBorder="1" applyAlignment="1">
      <alignment horizontal="left" vertical="top" wrapText="1"/>
    </xf>
    <xf numFmtId="180" fontId="6" fillId="0" borderId="1" xfId="0" applyNumberFormat="1" applyFont="1" applyBorder="1" applyAlignment="1">
      <alignment horizontal="left" wrapText="1"/>
    </xf>
    <xf numFmtId="180" fontId="5" fillId="0" borderId="1" xfId="0" applyNumberFormat="1" applyFont="1" applyBorder="1" applyAlignment="1">
      <alignment horizontal="left" vertical="center" wrapText="1"/>
    </xf>
    <xf numFmtId="180" fontId="5" fillId="0" borderId="1" xfId="0" applyNumberFormat="1" applyFont="1" applyBorder="1" applyAlignment="1">
      <alignment horizontal="left" vertical="top" wrapText="1"/>
    </xf>
    <xf numFmtId="180" fontId="5" fillId="0" borderId="1" xfId="0" applyNumberFormat="1" applyFont="1" applyBorder="1" applyAlignment="1">
      <alignment horizontal="left" wrapText="1"/>
    </xf>
    <xf numFmtId="180" fontId="3" fillId="0" borderId="1" xfId="0" applyNumberFormat="1" applyFont="1" applyBorder="1" applyAlignment="1">
      <alignment horizontal="left" wrapText="1"/>
    </xf>
    <xf numFmtId="180" fontId="3" fillId="0" borderId="1" xfId="0" applyNumberFormat="1" applyFont="1" applyBorder="1" applyAlignment="1">
      <alignment horizontal="left" vertical="top" wrapText="1"/>
    </xf>
    <xf numFmtId="180" fontId="44" fillId="4" borderId="1" xfId="0" applyNumberFormat="1" applyFont="1" applyFill="1" applyBorder="1" applyAlignment="1">
      <alignment horizontal="left" wrapText="1"/>
    </xf>
    <xf numFmtId="180" fontId="3" fillId="0" borderId="3" xfId="0" applyNumberFormat="1" applyFont="1" applyBorder="1" applyAlignment="1">
      <alignment horizontal="left" vertical="top" wrapText="1"/>
    </xf>
    <xf numFmtId="180" fontId="5" fillId="0" borderId="13" xfId="0" applyNumberFormat="1" applyFont="1" applyBorder="1" applyAlignment="1">
      <alignment horizontal="left" vertical="top" wrapText="1"/>
    </xf>
    <xf numFmtId="180" fontId="5" fillId="0" borderId="7" xfId="0" applyNumberFormat="1" applyFont="1" applyBorder="1" applyAlignment="1">
      <alignment horizontal="left" vertical="top" wrapText="1"/>
    </xf>
    <xf numFmtId="180" fontId="3" fillId="0" borderId="0" xfId="0" applyNumberFormat="1" applyFont="1" applyAlignment="1">
      <alignment horizontal="left" wrapText="1"/>
    </xf>
    <xf numFmtId="180" fontId="22" fillId="0" borderId="1" xfId="0" applyNumberFormat="1" applyFont="1" applyBorder="1" applyAlignment="1">
      <alignment horizontal="left" vertical="top" wrapText="1"/>
    </xf>
    <xf numFmtId="180" fontId="22" fillId="0" borderId="8" xfId="0" applyNumberFormat="1" applyFont="1" applyBorder="1" applyAlignment="1">
      <alignment horizontal="left" vertical="top" wrapText="1"/>
    </xf>
    <xf numFmtId="180" fontId="22" fillId="0" borderId="10" xfId="0" applyNumberFormat="1" applyFont="1" applyBorder="1" applyAlignment="1">
      <alignment horizontal="left" vertical="top" wrapText="1"/>
    </xf>
    <xf numFmtId="180" fontId="22" fillId="0" borderId="2" xfId="0" applyNumberFormat="1" applyFont="1" applyBorder="1" applyAlignment="1">
      <alignment horizontal="left" vertical="top" wrapText="1"/>
    </xf>
    <xf numFmtId="180" fontId="6" fillId="0" borderId="2" xfId="0" applyNumberFormat="1" applyFont="1" applyBorder="1" applyAlignment="1">
      <alignment horizontal="left" vertical="top" wrapText="1"/>
    </xf>
    <xf numFmtId="180" fontId="63" fillId="6" borderId="2" xfId="0" applyNumberFormat="1" applyFont="1" applyFill="1" applyBorder="1" applyAlignment="1">
      <alignment horizontal="left" vertical="top" wrapText="1"/>
    </xf>
    <xf numFmtId="180" fontId="63" fillId="0" borderId="2" xfId="0" applyNumberFormat="1" applyFont="1" applyBorder="1" applyAlignment="1">
      <alignment horizontal="left" vertical="center" wrapText="1"/>
    </xf>
    <xf numFmtId="0" fontId="0" fillId="0" borderId="0" xfId="0" applyAlignment="1">
      <alignment horizontal="left"/>
    </xf>
    <xf numFmtId="180" fontId="0" fillId="0" borderId="0" xfId="0" applyNumberFormat="1" applyAlignment="1">
      <alignment horizontal="left"/>
    </xf>
    <xf numFmtId="0" fontId="63" fillId="0" borderId="2" xfId="0" applyFont="1" applyBorder="1" applyAlignment="1">
      <alignment horizontal="left"/>
    </xf>
    <xf numFmtId="180" fontId="63" fillId="0" borderId="2" xfId="0" applyNumberFormat="1" applyFont="1" applyBorder="1" applyAlignment="1">
      <alignment horizontal="left"/>
    </xf>
    <xf numFmtId="0" fontId="62" fillId="0" borderId="0" xfId="0" applyFont="1" applyAlignment="1">
      <alignment horizontal="left"/>
    </xf>
    <xf numFmtId="0" fontId="63" fillId="0" borderId="0" xfId="0" applyFont="1" applyAlignment="1">
      <alignment horizontal="left"/>
    </xf>
    <xf numFmtId="180" fontId="63" fillId="0" borderId="0" xfId="0" applyNumberFormat="1" applyFont="1" applyAlignment="1">
      <alignment horizontal="left"/>
    </xf>
    <xf numFmtId="0" fontId="62" fillId="7" borderId="2" xfId="0" applyFont="1" applyFill="1" applyBorder="1" applyAlignment="1">
      <alignment horizontal="left"/>
    </xf>
    <xf numFmtId="0" fontId="63" fillId="7" borderId="2" xfId="0" applyFont="1" applyFill="1" applyBorder="1" applyAlignment="1">
      <alignment horizontal="left"/>
    </xf>
    <xf numFmtId="180" fontId="63" fillId="7" borderId="2" xfId="0" applyNumberFormat="1" applyFont="1" applyFill="1" applyBorder="1" applyAlignment="1">
      <alignment horizontal="left"/>
    </xf>
    <xf numFmtId="0" fontId="62" fillId="0" borderId="2" xfId="0" applyFont="1" applyBorder="1" applyAlignment="1">
      <alignment horizontal="left"/>
    </xf>
    <xf numFmtId="0" fontId="64" fillId="0" borderId="2" xfId="0" applyFont="1" applyBorder="1" applyAlignment="1">
      <alignment wrapText="1"/>
    </xf>
    <xf numFmtId="0" fontId="65" fillId="0" borderId="2" xfId="1" applyFont="1" applyBorder="1" applyAlignment="1">
      <alignment wrapText="1"/>
    </xf>
    <xf numFmtId="0" fontId="64" fillId="0" borderId="0" xfId="0" applyFont="1" applyAlignment="1">
      <alignment wrapText="1"/>
    </xf>
    <xf numFmtId="0" fontId="64" fillId="7" borderId="2" xfId="0" applyFont="1" applyFill="1" applyBorder="1" applyAlignment="1">
      <alignment wrapText="1"/>
    </xf>
    <xf numFmtId="0" fontId="61" fillId="0" borderId="0" xfId="0" applyFont="1"/>
    <xf numFmtId="0" fontId="8" fillId="0" borderId="0" xfId="1"/>
    <xf numFmtId="0" fontId="67" fillId="0" borderId="1" xfId="1" applyFont="1" applyBorder="1" applyAlignment="1">
      <alignment horizontal="left" vertical="top" wrapText="1"/>
    </xf>
    <xf numFmtId="0" fontId="68" fillId="0" borderId="2" xfId="0" applyFont="1" applyBorder="1" applyAlignment="1">
      <alignment wrapText="1"/>
    </xf>
    <xf numFmtId="0" fontId="68" fillId="0" borderId="2" xfId="0" applyFont="1" applyBorder="1"/>
    <xf numFmtId="0" fontId="29" fillId="0" borderId="2" xfId="1" applyFont="1" applyBorder="1" applyAlignment="1">
      <alignment wrapText="1"/>
    </xf>
    <xf numFmtId="0" fontId="3" fillId="0" borderId="5" xfId="0" applyFont="1" applyBorder="1" applyAlignment="1">
      <alignment horizontal="left" vertical="top" wrapText="1"/>
    </xf>
    <xf numFmtId="0" fontId="67" fillId="0" borderId="5" xfId="1" applyFont="1" applyBorder="1" applyAlignment="1">
      <alignment horizontal="left" vertical="top" wrapText="1"/>
    </xf>
    <xf numFmtId="0" fontId="67" fillId="0" borderId="1" xfId="1" applyFont="1" applyBorder="1" applyAlignment="1">
      <alignment horizontal="left" vertical="top"/>
    </xf>
    <xf numFmtId="0" fontId="8" fillId="0" borderId="2" xfId="1" applyBorder="1" applyAlignment="1">
      <alignment vertical="top" wrapText="1"/>
    </xf>
    <xf numFmtId="164" fontId="5" fillId="0" borderId="2" xfId="0" applyNumberFormat="1" applyFont="1" applyBorder="1" applyAlignment="1">
      <alignment vertical="top" wrapText="1"/>
    </xf>
    <xf numFmtId="0" fontId="5" fillId="0" borderId="2" xfId="0" applyFont="1" applyBorder="1" applyAlignment="1">
      <alignment vertical="top" wrapText="1"/>
    </xf>
    <xf numFmtId="0" fontId="4" fillId="0" borderId="2" xfId="0" applyFont="1" applyBorder="1" applyAlignment="1">
      <alignment vertical="top" wrapText="1"/>
    </xf>
    <xf numFmtId="0" fontId="6" fillId="0" borderId="2" xfId="0" applyFont="1" applyBorder="1" applyAlignment="1">
      <alignment vertical="top" wrapText="1"/>
    </xf>
    <xf numFmtId="0" fontId="29" fillId="0" borderId="2" xfId="1" applyFont="1" applyBorder="1" applyAlignment="1">
      <alignment vertical="top" wrapText="1"/>
    </xf>
    <xf numFmtId="15" fontId="6" fillId="0" borderId="2" xfId="0" applyNumberFormat="1" applyFont="1" applyBorder="1" applyAlignment="1">
      <alignment vertical="top" wrapText="1"/>
    </xf>
    <xf numFmtId="0" fontId="6" fillId="0" borderId="2" xfId="0" applyFont="1" applyBorder="1" applyAlignment="1">
      <alignment wrapText="1"/>
    </xf>
    <xf numFmtId="0" fontId="14" fillId="0" borderId="21" xfId="0" applyFont="1" applyBorder="1" applyAlignment="1">
      <alignment horizontal="left" vertical="top"/>
    </xf>
    <xf numFmtId="0" fontId="6" fillId="0" borderId="2" xfId="0" applyFont="1" applyBorder="1" applyAlignment="1">
      <alignment horizontal="left" vertical="top"/>
    </xf>
    <xf numFmtId="0" fontId="4" fillId="0" borderId="2" xfId="1" applyFont="1" applyBorder="1" applyAlignment="1">
      <alignment horizontal="left" vertical="top"/>
    </xf>
    <xf numFmtId="0" fontId="6" fillId="0" borderId="2" xfId="0" applyFont="1" applyBorder="1" applyAlignment="1">
      <alignment horizontal="left" vertical="top" wrapText="1"/>
    </xf>
    <xf numFmtId="0" fontId="29" fillId="0" borderId="2" xfId="1" applyFont="1" applyBorder="1" applyAlignment="1">
      <alignment horizontal="left" vertical="top" wrapText="1"/>
    </xf>
    <xf numFmtId="0" fontId="29" fillId="0" borderId="1" xfId="1" applyFont="1" applyBorder="1" applyAlignment="1">
      <alignment horizontal="left" vertical="top"/>
    </xf>
    <xf numFmtId="180" fontId="63" fillId="9" borderId="2" xfId="0" applyNumberFormat="1" applyFont="1" applyFill="1" applyBorder="1" applyAlignment="1">
      <alignment horizontal="left" vertical="top" wrapText="1"/>
    </xf>
    <xf numFmtId="0" fontId="63" fillId="8" borderId="2" xfId="0" applyFont="1" applyFill="1" applyBorder="1" applyAlignment="1">
      <alignment horizontal="left" vertical="top" wrapText="1"/>
    </xf>
    <xf numFmtId="0" fontId="70" fillId="0" borderId="2" xfId="1" applyFont="1" applyBorder="1" applyAlignment="1">
      <alignment wrapText="1"/>
    </xf>
    <xf numFmtId="0" fontId="70" fillId="0" borderId="2" xfId="1" applyFont="1" applyBorder="1"/>
    <xf numFmtId="0" fontId="28" fillId="9" borderId="0" xfId="0" applyFont="1" applyFill="1" applyAlignment="1">
      <alignment horizontal="left"/>
    </xf>
    <xf numFmtId="0" fontId="70" fillId="8" borderId="2" xfId="1" applyFont="1" applyFill="1" applyBorder="1" applyAlignment="1">
      <alignment horizontal="left" vertical="top" wrapText="1"/>
    </xf>
    <xf numFmtId="0" fontId="28" fillId="0" borderId="0" xfId="0" applyFont="1"/>
    <xf numFmtId="0" fontId="70" fillId="0" borderId="0" xfId="1" applyFont="1"/>
    <xf numFmtId="0" fontId="63" fillId="0" borderId="2" xfId="0" applyFont="1" applyBorder="1" applyAlignment="1">
      <alignment wrapText="1"/>
    </xf>
    <xf numFmtId="0" fontId="70" fillId="0" borderId="2" xfId="1" applyFont="1" applyBorder="1" applyAlignment="1">
      <alignment horizontal="left" wrapText="1"/>
    </xf>
    <xf numFmtId="0" fontId="63" fillId="0" borderId="2" xfId="0" applyFont="1" applyBorder="1" applyAlignment="1">
      <alignment horizontal="left" wrapText="1"/>
    </xf>
    <xf numFmtId="0" fontId="63" fillId="0" borderId="0" xfId="0" applyFont="1" applyAlignment="1">
      <alignment horizontal="left" wrapText="1"/>
    </xf>
    <xf numFmtId="0" fontId="63" fillId="7" borderId="2" xfId="0" applyFont="1" applyFill="1" applyBorder="1" applyAlignment="1">
      <alignment horizontal="left" wrapText="1"/>
    </xf>
    <xf numFmtId="0" fontId="0" fillId="0" borderId="0" xfId="0" applyAlignment="1">
      <alignment horizontal="left" wrapText="1"/>
    </xf>
    <xf numFmtId="180" fontId="63" fillId="0" borderId="2" xfId="0" applyNumberFormat="1" applyFont="1" applyBorder="1" applyAlignment="1">
      <alignment horizontal="left" wrapText="1"/>
    </xf>
    <xf numFmtId="0" fontId="70" fillId="0" borderId="2" xfId="1" applyFont="1" applyFill="1" applyBorder="1" applyAlignment="1">
      <alignment wrapText="1"/>
    </xf>
    <xf numFmtId="0" fontId="70" fillId="0" borderId="0" xfId="1" applyFont="1" applyAlignment="1">
      <alignment wrapText="1"/>
    </xf>
    <xf numFmtId="0" fontId="69" fillId="0" borderId="3" xfId="0" applyFont="1" applyBorder="1" applyAlignment="1">
      <alignment horizontal="left" vertical="center" wrapText="1"/>
    </xf>
    <xf numFmtId="180" fontId="69" fillId="0" borderId="8" xfId="0" applyNumberFormat="1" applyFont="1" applyBorder="1" applyAlignment="1">
      <alignment horizontal="left" wrapText="1"/>
    </xf>
    <xf numFmtId="0" fontId="69" fillId="0" borderId="1" xfId="0" applyFont="1" applyBorder="1" applyAlignment="1">
      <alignment horizontal="left" wrapText="1"/>
    </xf>
    <xf numFmtId="0" fontId="69" fillId="0" borderId="1" xfId="0" applyFont="1" applyBorder="1" applyAlignment="1">
      <alignment vertical="top" wrapText="1"/>
    </xf>
    <xf numFmtId="0" fontId="69" fillId="0" borderId="1" xfId="0" applyFont="1" applyBorder="1" applyAlignment="1">
      <alignment wrapText="1"/>
    </xf>
    <xf numFmtId="0" fontId="69" fillId="0" borderId="0" xfId="0" applyFont="1" applyAlignment="1">
      <alignment wrapText="1"/>
    </xf>
    <xf numFmtId="0" fontId="71" fillId="0" borderId="2" xfId="1" applyFont="1" applyBorder="1" applyAlignment="1">
      <alignment wrapText="1"/>
    </xf>
    <xf numFmtId="0" fontId="69" fillId="0" borderId="2" xfId="0" applyFont="1" applyBorder="1" applyAlignment="1">
      <alignment wrapText="1"/>
    </xf>
    <xf numFmtId="15" fontId="69" fillId="0" borderId="2" xfId="0" applyNumberFormat="1" applyFont="1" applyBorder="1" applyAlignment="1">
      <alignment wrapText="1"/>
    </xf>
    <xf numFmtId="0" fontId="69" fillId="0" borderId="0" xfId="0" applyFont="1" applyBorder="1" applyAlignment="1">
      <alignment wrapText="1"/>
    </xf>
    <xf numFmtId="0" fontId="69" fillId="0" borderId="0" xfId="0" applyFont="1" applyAlignment="1">
      <alignment horizontal="left" vertical="top"/>
    </xf>
    <xf numFmtId="0" fontId="69" fillId="0" borderId="2" xfId="0" applyFont="1" applyBorder="1" applyAlignment="1">
      <alignment horizontal="left" vertical="top"/>
    </xf>
    <xf numFmtId="15" fontId="69" fillId="0" borderId="2" xfId="0" applyNumberFormat="1" applyFont="1" applyBorder="1" applyAlignment="1">
      <alignment horizontal="left" vertical="top"/>
    </xf>
    <xf numFmtId="0" fontId="69" fillId="0" borderId="2" xfId="0" applyFont="1" applyBorder="1" applyAlignment="1">
      <alignment horizontal="left" vertical="top" wrapText="1"/>
    </xf>
    <xf numFmtId="0" fontId="72" fillId="0" borderId="2" xfId="1" applyFont="1" applyBorder="1" applyAlignment="1">
      <alignment horizontal="left" vertical="center" wrapText="1" indent="1"/>
    </xf>
    <xf numFmtId="0" fontId="14" fillId="0" borderId="3" xfId="0" applyFont="1" applyBorder="1" applyAlignment="1">
      <alignment horizontal="left" vertical="top" wrapText="1"/>
    </xf>
    <xf numFmtId="0" fontId="21" fillId="0" borderId="4" xfId="0" applyFont="1" applyBorder="1" applyAlignment="1">
      <alignment horizontal="left" vertical="top"/>
    </xf>
    <xf numFmtId="0" fontId="21" fillId="0" borderId="5" xfId="0" applyFont="1" applyBorder="1" applyAlignment="1">
      <alignment horizontal="left" vertical="top"/>
    </xf>
    <xf numFmtId="0" fontId="14" fillId="0" borderId="0" xfId="0" applyFont="1" applyAlignment="1">
      <alignment horizontal="left" vertical="top" wrapText="1"/>
    </xf>
    <xf numFmtId="0" fontId="19" fillId="0" borderId="0" xfId="0" applyFont="1" applyAlignment="1">
      <alignment horizontal="left" vertical="top"/>
    </xf>
    <xf numFmtId="0" fontId="14" fillId="0" borderId="9" xfId="0" applyFont="1" applyBorder="1" applyAlignment="1">
      <alignment horizontal="left" vertical="top" wrapText="1"/>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12" xfId="0" applyFont="1" applyBorder="1" applyAlignment="1">
      <alignment horizontal="left" vertical="top"/>
    </xf>
    <xf numFmtId="0" fontId="21" fillId="0" borderId="13" xfId="0" applyFont="1" applyBorder="1" applyAlignment="1">
      <alignment horizontal="left" vertical="top"/>
    </xf>
    <xf numFmtId="0" fontId="21" fillId="0" borderId="14" xfId="0" applyFont="1" applyBorder="1" applyAlignment="1">
      <alignment horizontal="left" vertical="top"/>
    </xf>
    <xf numFmtId="0" fontId="14" fillId="0" borderId="10" xfId="0" applyFont="1" applyBorder="1" applyAlignment="1">
      <alignment horizontal="left" vertical="top" wrapText="1"/>
    </xf>
    <xf numFmtId="14" fontId="16" fillId="2" borderId="1" xfId="0" applyNumberFormat="1" applyFont="1" applyFill="1" applyBorder="1" applyAlignment="1">
      <alignment horizontal="left" vertical="top" wrapText="1"/>
    </xf>
    <xf numFmtId="14" fontId="14" fillId="0" borderId="1" xfId="0" applyNumberFormat="1" applyFont="1" applyBorder="1" applyAlignment="1">
      <alignment horizontal="left" vertical="top"/>
    </xf>
    <xf numFmtId="14" fontId="14" fillId="0" borderId="8" xfId="0" applyNumberFormat="1" applyFont="1" applyBorder="1" applyAlignment="1">
      <alignment horizontal="left" vertical="top"/>
    </xf>
    <xf numFmtId="14" fontId="18" fillId="0" borderId="3" xfId="0" applyNumberFormat="1" applyFont="1" applyBorder="1" applyAlignment="1">
      <alignment horizontal="left" vertical="top" wrapText="1"/>
    </xf>
    <xf numFmtId="14" fontId="18" fillId="0" borderId="13" xfId="0" applyNumberFormat="1" applyFont="1" applyBorder="1" applyAlignment="1">
      <alignment horizontal="left" vertical="top" wrapText="1"/>
    </xf>
    <xf numFmtId="14" fontId="14" fillId="0" borderId="13" xfId="0" applyNumberFormat="1" applyFont="1" applyBorder="1" applyAlignment="1">
      <alignment horizontal="left" vertical="top" wrapText="1"/>
    </xf>
    <xf numFmtId="14" fontId="18" fillId="0" borderId="7" xfId="0" applyNumberFormat="1" applyFont="1" applyBorder="1" applyAlignment="1">
      <alignment horizontal="left" vertical="top" wrapText="1"/>
    </xf>
    <xf numFmtId="14" fontId="14" fillId="4" borderId="1" xfId="0" applyNumberFormat="1" applyFont="1" applyFill="1" applyBorder="1" applyAlignment="1">
      <alignment horizontal="left" vertical="top" wrapText="1"/>
    </xf>
    <xf numFmtId="14" fontId="44" fillId="4" borderId="1" xfId="0" applyNumberFormat="1" applyFont="1" applyFill="1" applyBorder="1" applyAlignment="1">
      <alignment horizontal="left" vertical="top"/>
    </xf>
    <xf numFmtId="14" fontId="18" fillId="0" borderId="16" xfId="0" applyNumberFormat="1" applyFont="1" applyBorder="1" applyAlignment="1">
      <alignment horizontal="left" vertical="top" wrapText="1"/>
    </xf>
    <xf numFmtId="14" fontId="18" fillId="0" borderId="6" xfId="0" applyNumberFormat="1" applyFont="1" applyBorder="1" applyAlignment="1">
      <alignment horizontal="left" vertical="top" wrapText="1"/>
    </xf>
    <xf numFmtId="14" fontId="18" fillId="0" borderId="2" xfId="0" applyNumberFormat="1" applyFont="1" applyBorder="1" applyAlignment="1">
      <alignment horizontal="left" vertical="top" wrapText="1"/>
    </xf>
    <xf numFmtId="14" fontId="22" fillId="0" borderId="2" xfId="0" applyNumberFormat="1" applyFont="1" applyBorder="1" applyAlignment="1">
      <alignment horizontal="left" vertical="top" wrapText="1"/>
    </xf>
    <xf numFmtId="14" fontId="22" fillId="0" borderId="15" xfId="0" applyNumberFormat="1" applyFont="1" applyBorder="1" applyAlignment="1">
      <alignment horizontal="left" vertical="top" wrapText="1"/>
    </xf>
    <xf numFmtId="14" fontId="5" fillId="0" borderId="5" xfId="0" applyNumberFormat="1" applyFont="1" applyBorder="1" applyAlignment="1">
      <alignment horizontal="left" vertical="top" wrapText="1"/>
    </xf>
    <xf numFmtId="14" fontId="5" fillId="0" borderId="1" xfId="0" applyNumberFormat="1" applyFont="1" applyBorder="1" applyAlignment="1">
      <alignment horizontal="left" vertical="top" wrapText="1"/>
    </xf>
    <xf numFmtId="14" fontId="61" fillId="0" borderId="0" xfId="0" applyNumberFormat="1" applyFont="1"/>
    <xf numFmtId="14" fontId="14" fillId="0" borderId="0" xfId="0" applyNumberFormat="1" applyFont="1" applyAlignment="1">
      <alignment horizontal="left" vertical="top"/>
    </xf>
    <xf numFmtId="14" fontId="18" fillId="0" borderId="0" xfId="0" applyNumberFormat="1" applyFont="1" applyAlignment="1">
      <alignment horizontal="left" vertical="top"/>
    </xf>
    <xf numFmtId="0" fontId="18" fillId="0" borderId="22" xfId="0" applyFont="1" applyBorder="1" applyAlignment="1">
      <alignment horizontal="left" vertical="top" wrapText="1"/>
    </xf>
    <xf numFmtId="0" fontId="18" fillId="0" borderId="7" xfId="0" applyFont="1" applyBorder="1" applyAlignment="1">
      <alignment horizontal="left" vertical="top"/>
    </xf>
    <xf numFmtId="14" fontId="5" fillId="0" borderId="8" xfId="0" applyNumberFormat="1" applyFont="1" applyBorder="1" applyAlignment="1">
      <alignment horizontal="left" vertical="top"/>
    </xf>
    <xf numFmtId="14" fontId="18" fillId="0" borderId="8" xfId="0" applyNumberFormat="1" applyFont="1" applyBorder="1" applyAlignment="1">
      <alignment horizontal="left" vertical="top"/>
    </xf>
    <xf numFmtId="0" fontId="67" fillId="0" borderId="3" xfId="1" applyFont="1" applyBorder="1" applyAlignment="1">
      <alignment horizontal="left" vertical="top"/>
    </xf>
    <xf numFmtId="0" fontId="17" fillId="0" borderId="5" xfId="0" applyFont="1" applyBorder="1" applyAlignment="1">
      <alignment horizontal="left" vertical="top"/>
    </xf>
    <xf numFmtId="0" fontId="4" fillId="0" borderId="2" xfId="0" applyFont="1" applyBorder="1" applyAlignment="1">
      <alignment horizontal="left" vertical="top"/>
    </xf>
    <xf numFmtId="0" fontId="17" fillId="0" borderId="2" xfId="0" applyFont="1" applyBorder="1" applyAlignment="1">
      <alignment horizontal="left" vertical="top"/>
    </xf>
    <xf numFmtId="14" fontId="3" fillId="0" borderId="7" xfId="0" applyNumberFormat="1" applyFont="1" applyBorder="1" applyAlignment="1">
      <alignment horizontal="left" vertical="top" wrapText="1"/>
    </xf>
    <xf numFmtId="0" fontId="14" fillId="0" borderId="8" xfId="0" applyFont="1" applyBorder="1" applyAlignment="1">
      <alignment horizontal="left" vertical="top"/>
    </xf>
    <xf numFmtId="0" fontId="61" fillId="0" borderId="2" xfId="0" applyFont="1" applyBorder="1"/>
    <xf numFmtId="0" fontId="69" fillId="8" borderId="2" xfId="0" applyFont="1" applyFill="1" applyBorder="1" applyAlignment="1">
      <alignment horizontal="left" vertical="top" wrapText="1"/>
    </xf>
    <xf numFmtId="0" fontId="69" fillId="2" borderId="15" xfId="0" applyFont="1" applyFill="1" applyBorder="1" applyAlignment="1">
      <alignment horizontal="left" vertical="top" wrapText="1"/>
    </xf>
    <xf numFmtId="0" fontId="63" fillId="2" borderId="15" xfId="0" applyFont="1" applyFill="1" applyBorder="1" applyAlignment="1">
      <alignment horizontal="left" vertical="top" wrapText="1"/>
    </xf>
    <xf numFmtId="180" fontId="63" fillId="6" borderId="15" xfId="0" applyNumberFormat="1" applyFont="1" applyFill="1" applyBorder="1" applyAlignment="1">
      <alignment horizontal="left" vertical="top" wrapText="1"/>
    </xf>
    <xf numFmtId="0" fontId="63" fillId="0" borderId="23" xfId="0" applyFont="1" applyBorder="1" applyAlignment="1">
      <alignment horizontal="left"/>
    </xf>
    <xf numFmtId="180" fontId="63" fillId="0" borderId="23" xfId="0" applyNumberFormat="1" applyFont="1" applyBorder="1" applyAlignment="1">
      <alignment horizontal="left"/>
    </xf>
    <xf numFmtId="0" fontId="70" fillId="0" borderId="23" xfId="1" applyFont="1" applyBorder="1" applyAlignment="1">
      <alignment wrapText="1"/>
    </xf>
    <xf numFmtId="0" fontId="0" fillId="9" borderId="2" xfId="0" applyFill="1" applyBorder="1" applyAlignment="1">
      <alignment horizontal="left"/>
    </xf>
    <xf numFmtId="0" fontId="0" fillId="9" borderId="21" xfId="0" applyFill="1" applyBorder="1" applyAlignment="1">
      <alignment horizontal="left"/>
    </xf>
    <xf numFmtId="0" fontId="73" fillId="0" borderId="0" xfId="1" applyFont="1" applyAlignment="1">
      <alignment wrapText="1"/>
    </xf>
    <xf numFmtId="0" fontId="71" fillId="0" borderId="21" xfId="1" applyFont="1" applyBorder="1"/>
    <xf numFmtId="0" fontId="71" fillId="0" borderId="21" xfId="1" applyFont="1" applyBorder="1" applyAlignment="1">
      <alignment wrapText="1"/>
    </xf>
    <xf numFmtId="0" fontId="69" fillId="0" borderId="2" xfId="0" applyFont="1" applyBorder="1" applyAlignment="1">
      <alignment horizontal="left" vertical="center" wrapText="1"/>
    </xf>
    <xf numFmtId="0" fontId="69" fillId="0" borderId="1" xfId="0" applyFont="1" applyBorder="1" applyAlignment="1">
      <alignment horizontal="left" vertical="center" wrapText="1"/>
    </xf>
    <xf numFmtId="0" fontId="73" fillId="0" borderId="1" xfId="1" applyFont="1" applyBorder="1" applyAlignment="1">
      <alignment horizontal="left" vertical="top" wrapText="1"/>
    </xf>
    <xf numFmtId="180" fontId="69" fillId="0" borderId="2" xfId="0" applyNumberFormat="1" applyFont="1" applyBorder="1" applyAlignment="1">
      <alignment horizontal="left" vertical="top" wrapText="1"/>
    </xf>
    <xf numFmtId="0" fontId="73" fillId="0" borderId="1" xfId="1" applyFont="1" applyBorder="1" applyAlignment="1">
      <alignment horizontal="left" wrapText="1"/>
    </xf>
    <xf numFmtId="0" fontId="73" fillId="0" borderId="0" xfId="1" applyFont="1" applyFill="1" applyBorder="1"/>
    <xf numFmtId="0" fontId="73" fillId="0" borderId="3" xfId="1" applyFont="1" applyBorder="1" applyAlignment="1">
      <alignment horizontal="left" vertical="top" wrapText="1"/>
    </xf>
    <xf numFmtId="180" fontId="69" fillId="0" borderId="15" xfId="0" applyNumberFormat="1" applyFont="1" applyBorder="1" applyAlignment="1">
      <alignment horizontal="left" vertical="top" wrapText="1"/>
    </xf>
    <xf numFmtId="0" fontId="73" fillId="0" borderId="3" xfId="1" applyFont="1" applyBorder="1" applyAlignment="1">
      <alignment horizontal="left" wrapText="1"/>
    </xf>
    <xf numFmtId="0" fontId="73" fillId="0" borderId="2" xfId="1" applyFont="1" applyBorder="1" applyAlignment="1">
      <alignment horizontal="left" vertical="top" wrapText="1"/>
    </xf>
    <xf numFmtId="0" fontId="70" fillId="0" borderId="2" xfId="1" applyFont="1" applyBorder="1" applyAlignment="1">
      <alignment vertical="top" wrapText="1"/>
    </xf>
    <xf numFmtId="0" fontId="70" fillId="0" borderId="2" xfId="1" applyFont="1" applyBorder="1" applyAlignment="1">
      <alignment horizontal="left" vertical="top" wrapText="1"/>
    </xf>
    <xf numFmtId="0" fontId="70" fillId="0" borderId="2" xfId="1" applyFont="1" applyBorder="1" applyAlignment="1">
      <alignment vertical="top"/>
    </xf>
    <xf numFmtId="0" fontId="70" fillId="0" borderId="5" xfId="1" applyFont="1" applyBorder="1" applyAlignment="1">
      <alignment horizontal="left" vertical="top" wrapText="1"/>
    </xf>
    <xf numFmtId="180" fontId="69" fillId="0" borderId="5" xfId="0" applyNumberFormat="1" applyFont="1" applyBorder="1" applyAlignment="1">
      <alignment horizontal="left" vertical="center" wrapText="1"/>
    </xf>
    <xf numFmtId="0" fontId="69" fillId="0" borderId="5" xfId="0" applyFont="1" applyBorder="1" applyAlignment="1">
      <alignment horizontal="left" wrapText="1"/>
    </xf>
    <xf numFmtId="180" fontId="69" fillId="0" borderId="1" xfId="0" applyNumberFormat="1" applyFont="1" applyBorder="1" applyAlignment="1">
      <alignment horizontal="left" wrapText="1"/>
    </xf>
    <xf numFmtId="0" fontId="69" fillId="0" borderId="0" xfId="0" applyFont="1"/>
    <xf numFmtId="0" fontId="71" fillId="0" borderId="1" xfId="1" applyFont="1" applyBorder="1" applyAlignment="1">
      <alignment horizontal="left" vertical="top" wrapText="1"/>
    </xf>
    <xf numFmtId="0" fontId="74" fillId="0" borderId="0" xfId="0" applyFont="1"/>
    <xf numFmtId="0" fontId="73" fillId="0" borderId="1" xfId="0" applyFont="1" applyBorder="1" applyAlignment="1">
      <alignment horizontal="left" vertical="top" wrapText="1"/>
    </xf>
    <xf numFmtId="0" fontId="69" fillId="0" borderId="5" xfId="0" applyFont="1" applyBorder="1" applyAlignment="1">
      <alignment horizontal="left" vertical="center" wrapText="1"/>
    </xf>
    <xf numFmtId="0" fontId="75" fillId="0" borderId="0" xfId="1" applyFont="1" applyAlignment="1">
      <alignment wrapText="1"/>
    </xf>
  </cellXfs>
  <cellStyles count="2">
    <cellStyle name="Hyperlink" xfId="1" builtinId="8"/>
    <cellStyle name="Normal" xfId="0" builtinId="0"/>
  </cellStyles>
  <dxfs count="6">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colors>
    <mruColors>
      <color rgb="FF284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microsave.net/files/pdf/RP117_Understanding_the_Demand_for_Financial_Products_among_the_Female_Youth_of_Central_Java.pdf" TargetMode="External"/><Relationship Id="rId21" Type="http://schemas.openxmlformats.org/officeDocument/2006/relationships/hyperlink" Target="http://www.microsave.net/files/pdf/Necessity_as_the_Mother_of_Invention_How_Poor_People_Protect_Themselves_Against_Risk.pdf" TargetMode="External"/><Relationship Id="rId324" Type="http://schemas.openxmlformats.org/officeDocument/2006/relationships/hyperlink" Target="https://www.microsave.net/2021/02/01/report-impact-of-covid-19-on-routine-healthcare-services-and-ashas/" TargetMode="External"/><Relationship Id="rId531" Type="http://schemas.openxmlformats.org/officeDocument/2006/relationships/hyperlink" Target="https://www.microsave.net/2025/07/25/building-trust-through-design-eliminating-dark-patterns-in-digital-financial-services/" TargetMode="External"/><Relationship Id="rId170" Type="http://schemas.openxmlformats.org/officeDocument/2006/relationships/hyperlink" Target="http://www.microsave.net/files/pdf/Improving_Access_to_Finance_for_Women_owned_Businesses_in_India_IFC.pdf" TargetMode="External"/><Relationship Id="rId268" Type="http://schemas.openxmlformats.org/officeDocument/2006/relationships/hyperlink" Target="https://www.microsave.net/2020/07/23/inclusive-fintechs-in-francophone-africa-democratic-republic-of-the-congo-country-report/" TargetMode="External"/><Relationship Id="rId475" Type="http://schemas.openxmlformats.org/officeDocument/2006/relationships/hyperlink" Target="https://www.microsave.net/author/rasika-chopra/" TargetMode="External"/><Relationship Id="rId32" Type="http://schemas.openxmlformats.org/officeDocument/2006/relationships/hyperlink" Target="http://www.microsave.net/files/pdf/Microinsurance_A_Case_Study_Of_An_Example_Of_The_Full_Service_Model_Of_Microinsurance_Provision_Self_Employed_Women_s_Association_SEWA.pdf" TargetMode="External"/><Relationship Id="rId128" Type="http://schemas.openxmlformats.org/officeDocument/2006/relationships/hyperlink" Target="http://www.microsave.net/files/pdf/No_Thrills_Dormancy_in_NFA_Accounts.pdf" TargetMode="External"/><Relationship Id="rId335" Type="http://schemas.openxmlformats.org/officeDocument/2006/relationships/hyperlink" Target="https://www.microsave.net/author/anusha-jain/" TargetMode="External"/><Relationship Id="rId542" Type="http://schemas.openxmlformats.org/officeDocument/2006/relationships/hyperlink" Target="https://www.microsave.net/2025/10/07/step-by-step-building-the-ladder-from-aeps-to-upi-for-indias-last-mile-users/" TargetMode="External"/><Relationship Id="rId181" Type="http://schemas.openxmlformats.org/officeDocument/2006/relationships/hyperlink" Target="http://www.microsave.net/resource/kyc_harmonisation_study" TargetMode="External"/><Relationship Id="rId402" Type="http://schemas.openxmlformats.org/officeDocument/2006/relationships/hyperlink" Target="https://bit.ly/3QmCQkw" TargetMode="External"/><Relationship Id="rId279" Type="http://schemas.openxmlformats.org/officeDocument/2006/relationships/hyperlink" Target="https://www.microsave.net/author/bhavana-srivastava/" TargetMode="External"/><Relationship Id="rId486" Type="http://schemas.openxmlformats.org/officeDocument/2006/relationships/hyperlink" Target="https://www.microsave.net/author/nikhita-jindal/" TargetMode="External"/><Relationship Id="rId43" Type="http://schemas.openxmlformats.org/officeDocument/2006/relationships/hyperlink" Target="http://www.microsave.net/files/pdf/Use_and_Impact_of_Savings_Services_Among_Poor_People_in_Zambia.pdf" TargetMode="External"/><Relationship Id="rId139" Type="http://schemas.openxmlformats.org/officeDocument/2006/relationships/hyperlink" Target="http://www.microsave.net/files/pdf/Cost_and_Willingness_to_Pay_in_Uttar_Pradesh.pdf" TargetMode="External"/><Relationship Id="rId346" Type="http://schemas.openxmlformats.org/officeDocument/2006/relationships/hyperlink" Target="https://www.microsave.net/2021/03/25/impact-of-the-covid-19-pandemic-on-micro-small-and-medium-enterprises-msmes-senegal-country-report/" TargetMode="External"/><Relationship Id="rId553" Type="http://schemas.openxmlformats.org/officeDocument/2006/relationships/comments" Target="../comments1.xml"/><Relationship Id="rId192" Type="http://schemas.openxmlformats.org/officeDocument/2006/relationships/hyperlink" Target="http://www.microsave.net/resource/dbt_in_fertilizer_independent_assessment_report" TargetMode="External"/><Relationship Id="rId206" Type="http://schemas.openxmlformats.org/officeDocument/2006/relationships/hyperlink" Target="http://www.microsave.net/resource/country_focus_note_china" TargetMode="External"/><Relationship Id="rId413" Type="http://schemas.openxmlformats.org/officeDocument/2006/relationships/hyperlink" Target="https://www.microsave.net/author/vishes-kumar-jena/" TargetMode="External"/><Relationship Id="rId497" Type="http://schemas.openxmlformats.org/officeDocument/2006/relationships/hyperlink" Target="https://www.microsave.net/2024/12/11/mind-the-gap-closing-the-loopholes-in-consumer-protection-in-digital-financial-services/" TargetMode="External"/><Relationship Id="rId357" Type="http://schemas.openxmlformats.org/officeDocument/2006/relationships/hyperlink" Target="https://www.microsave.net/author/anurodh-giri/" TargetMode="External"/><Relationship Id="rId54" Type="http://schemas.openxmlformats.org/officeDocument/2006/relationships/hyperlink" Target="http://www.microsave.net/files/pdf/Innovative_Approaches_to_Delivering_Microfinance_Services_The_Case_of_VSSU_West_Bengal.pdf" TargetMode="External"/><Relationship Id="rId96" Type="http://schemas.openxmlformats.org/officeDocument/2006/relationships/hyperlink" Target="http://www.microsave.net/files/pdf/Costs_and_Benefits_of_Process_Mapping_Based_on_the_Case_Study_of_MI_BOSPO_Bosnia_and_Herzegovina.pdf" TargetMode="External"/><Relationship Id="rId161" Type="http://schemas.openxmlformats.org/officeDocument/2006/relationships/hyperlink" Target="http://www.microsave.net/files/pdf/RP159_Access_to_Finance_Andhra_Pradesh.pdf" TargetMode="External"/><Relationship Id="rId217" Type="http://schemas.openxmlformats.org/officeDocument/2006/relationships/hyperlink" Target="http://www.microsave.net/resource/what_do_informal_groups_teach_us_about_what_poor_people_want_in_their_financial_services" TargetMode="External"/><Relationship Id="rId399" Type="http://schemas.openxmlformats.org/officeDocument/2006/relationships/hyperlink" Target="https://www.microsave.net/author/rahul-chatterjee/" TargetMode="External"/><Relationship Id="rId259" Type="http://schemas.openxmlformats.org/officeDocument/2006/relationships/hyperlink" Target="https://www.microsave.net/author/mimansa-khanna/" TargetMode="External"/><Relationship Id="rId424" Type="http://schemas.openxmlformats.org/officeDocument/2006/relationships/hyperlink" Target="https://www.microsave.net/author/akhand-jyoti-tiwari/" TargetMode="External"/><Relationship Id="rId466" Type="http://schemas.openxmlformats.org/officeDocument/2006/relationships/hyperlink" Target="https://www.microsave.net/2024/03/11/the-digidhan-missions-impact-on-indias-digital-payments-ecosystem/" TargetMode="External"/><Relationship Id="rId23" Type="http://schemas.openxmlformats.org/officeDocument/2006/relationships/hyperlink" Target="http://www.microsave.net/files/pdf/A_Comparative_Analysis_of_Member_Based_Microfinance_Institutions_in_East_and_West_Africa.pdf" TargetMode="External"/><Relationship Id="rId119" Type="http://schemas.openxmlformats.org/officeDocument/2006/relationships/hyperlink" Target="http://www.microsave.net/files/pdf/Multiple_Borrowing_in_the_Philippines.pdf" TargetMode="External"/><Relationship Id="rId270" Type="http://schemas.openxmlformats.org/officeDocument/2006/relationships/hyperlink" Target="https://www.microsave.net/2020/07/24/inclusive-fintechs-in-francophone-africa-benin-report/" TargetMode="External"/><Relationship Id="rId326" Type="http://schemas.openxmlformats.org/officeDocument/2006/relationships/hyperlink" Target="https://www.microsave.net/2021/02/16/impact-of-the-covid-19-pandemic-on-cico-agents-kenya-report-round-3/" TargetMode="External"/><Relationship Id="rId533" Type="http://schemas.openxmlformats.org/officeDocument/2006/relationships/hyperlink" Target="https://www.microsave.net/2025/08/18/assessment-of-market-systems-for-msme-digitalization-and-device-financing-for-youth-women-inclusive-msmes-in-uganda/" TargetMode="External"/><Relationship Id="rId65" Type="http://schemas.openxmlformats.org/officeDocument/2006/relationships/hyperlink" Target="http://www.microsave.net/files/pdf/The_Provident_Financial_Model_Innovation_in_South_Africa_s_Microfinance_Industry.pdf" TargetMode="External"/><Relationship Id="rId130" Type="http://schemas.openxmlformats.org/officeDocument/2006/relationships/hyperlink" Target="http://www.microsave.net/files/pdf/RP138_Exploring_Dormancy_in_No_Frills_Saving_Accounts_In_Uttar_Pradesh_and_Delhi.pdf" TargetMode="External"/><Relationship Id="rId368" Type="http://schemas.openxmlformats.org/officeDocument/2006/relationships/hyperlink" Target="https://www.microsave.net/author/kritika-shukla/" TargetMode="External"/><Relationship Id="rId172" Type="http://schemas.openxmlformats.org/officeDocument/2006/relationships/hyperlink" Target="http://www.microsave.net/files/pdf/1417590028_Business_Correspondent_Models_in_Bihar_Constraints_and_Way_Forward.pdf" TargetMode="External"/><Relationship Id="rId228" Type="http://schemas.openxmlformats.org/officeDocument/2006/relationships/hyperlink" Target="http://www.microsave.net/authors/profile/553" TargetMode="External"/><Relationship Id="rId435" Type="http://schemas.openxmlformats.org/officeDocument/2006/relationships/hyperlink" Target="https://www.microsave.net/2023/08/02/cash-in-and-cash-out-cico-agent-use-cases-opportunities-for-diversification/" TargetMode="External"/><Relationship Id="rId477" Type="http://schemas.openxmlformats.org/officeDocument/2006/relationships/hyperlink" Target="https://www.microsave.net/author/raunak-kapoor/" TargetMode="External"/><Relationship Id="rId281" Type="http://schemas.openxmlformats.org/officeDocument/2006/relationships/hyperlink" Target="https://www.microsave.net/2020/10/06/reforms-in-fertilizer-subsidy-in-india-the-way-forward/" TargetMode="External"/><Relationship Id="rId337" Type="http://schemas.openxmlformats.org/officeDocument/2006/relationships/hyperlink" Target="https://www.microsave.net/author/akshat-pathak/" TargetMode="External"/><Relationship Id="rId502" Type="http://schemas.openxmlformats.org/officeDocument/2006/relationships/hyperlink" Target="https://www.microsave.net/2024/12/26/state-of-indias-informal-sector-a-deep-dive-into-enterprises-statistics-and-segments/" TargetMode="External"/><Relationship Id="rId34" Type="http://schemas.openxmlformats.org/officeDocument/2006/relationships/hyperlink" Target="http://www.microsave.net/files/pdf/ASAs_Culture_Competition_and_Choice_Introducing_Savings_Services_into_a_MicroCredit_Institution.pdf" TargetMode="External"/><Relationship Id="rId76" Type="http://schemas.openxmlformats.org/officeDocument/2006/relationships/hyperlink" Target="http://www.microsave.net/files/pdf/Innovative_Approaches_to_Delivering_Microfinance_Services_The_Case_of_Capitec_Bank.pdf" TargetMode="External"/><Relationship Id="rId141" Type="http://schemas.openxmlformats.org/officeDocument/2006/relationships/hyperlink" Target="http://www.microsave.net/files/pdf/Designing_and_Implementing_Agent_Networks.pdf" TargetMode="External"/><Relationship Id="rId379" Type="http://schemas.openxmlformats.org/officeDocument/2006/relationships/hyperlink" Target="https://www.microsave.net/author/kritika-shukla/" TargetMode="External"/><Relationship Id="rId544" Type="http://schemas.openxmlformats.org/officeDocument/2006/relationships/hyperlink" Target="https://www.microsave.net/2025/11/21/gender-intelligent-banking-branch-counters-to-boardrooms/" TargetMode="External"/><Relationship Id="rId7" Type="http://schemas.openxmlformats.org/officeDocument/2006/relationships/hyperlink" Target="http://www.microsave.net/files/pdf/Innovations_in_Financial_Services_Lessons_from_Bangladesh_for_East_African_MFIs.pdf" TargetMode="External"/><Relationship Id="rId183" Type="http://schemas.openxmlformats.org/officeDocument/2006/relationships/hyperlink" Target="http://microsave.net/resource/accelerating_financial_inclusion_in_south_east_asia_with_digital_finance_2" TargetMode="External"/><Relationship Id="rId239" Type="http://schemas.openxmlformats.org/officeDocument/2006/relationships/hyperlink" Target="https://www.microsave.net/2019/09/18/11310/" TargetMode="External"/><Relationship Id="rId390" Type="http://schemas.openxmlformats.org/officeDocument/2006/relationships/hyperlink" Target="https://www.microsave.net/2022/03/16/choice-of-channel-understanding-how-lmi-women-select-a-channel-to-conduct-financial-transactions/" TargetMode="External"/><Relationship Id="rId404" Type="http://schemas.openxmlformats.org/officeDocument/2006/relationships/hyperlink" Target="https://bit.ly/3qdru81" TargetMode="External"/><Relationship Id="rId446" Type="http://schemas.openxmlformats.org/officeDocument/2006/relationships/hyperlink" Target="https://www.microsave.net/author/sonal-jaitly/" TargetMode="External"/><Relationship Id="rId250" Type="http://schemas.openxmlformats.org/officeDocument/2006/relationships/hyperlink" Target="https://www.microsave.net/2020/06/04/impact-of-covid-19-pandemic-on-micro-small-and-medium-enterprises-msmes-india-report/" TargetMode="External"/><Relationship Id="rId292" Type="http://schemas.openxmlformats.org/officeDocument/2006/relationships/hyperlink" Target="https://www.microsave.net/2020/12/01/existing-kyc-practices-in-indonesia-and-opportunities-for-implementing-e-kyc-to-accelerate-financial-inclusion/" TargetMode="External"/><Relationship Id="rId306" Type="http://schemas.openxmlformats.org/officeDocument/2006/relationships/hyperlink" Target="https://www.microsave.net/author/akshat-pathak/" TargetMode="External"/><Relationship Id="rId488" Type="http://schemas.openxmlformats.org/officeDocument/2006/relationships/hyperlink" Target="https://www.microsave.net/2024/10/08/financial-freedom-at-the-last-mile-the-sathi-network/" TargetMode="External"/><Relationship Id="rId45" Type="http://schemas.openxmlformats.org/officeDocument/2006/relationships/hyperlink" Target="http://www.microsave.net/files/pdf/Use_and_Impact_of_Savings_Services_among_low_Income_People_in_South_Africa.pdf" TargetMode="External"/><Relationship Id="rId87" Type="http://schemas.openxmlformats.org/officeDocument/2006/relationships/hyperlink" Target="http://www.microsave.net/files/pdf/Electronic_Banking_For_the_Poor_Panacea_Potential_and_Pitfalls.pdf" TargetMode="External"/><Relationship Id="rId110" Type="http://schemas.openxmlformats.org/officeDocument/2006/relationships/hyperlink" Target="http://www.microsave.net/files/pdf/The_Single_Biggest_Challenge_for_Microfinance.pdf" TargetMode="External"/><Relationship Id="rId348" Type="http://schemas.openxmlformats.org/officeDocument/2006/relationships/hyperlink" Target="https://www.microsave.net/2021/04/08/are-pensions-reaching-the-last-mile-insights-into-the-digitization-of-payments-part-i/" TargetMode="External"/><Relationship Id="rId513" Type="http://schemas.openxmlformats.org/officeDocument/2006/relationships/hyperlink" Target="https://www.microsave.net/2025/03/05/from-borrowers-to-builders-womens-role-in-indias-financial-growth-story/" TargetMode="External"/><Relationship Id="rId152" Type="http://schemas.openxmlformats.org/officeDocument/2006/relationships/hyperlink" Target="http://www.microsave.net/files/pdf/RP151_Fraud_in_Mobile_Financial_Services_JMudiri.pdf" TargetMode="External"/><Relationship Id="rId194" Type="http://schemas.openxmlformats.org/officeDocument/2006/relationships/hyperlink" Target="http://www.microsave.net/resource/low_income_lives_education" TargetMode="External"/><Relationship Id="rId208" Type="http://schemas.openxmlformats.org/officeDocument/2006/relationships/hyperlink" Target="http://www.microsave.net/resource/country_focus_note_vietnam" TargetMode="External"/><Relationship Id="rId415" Type="http://schemas.openxmlformats.org/officeDocument/2006/relationships/hyperlink" Target="https://www.microsave.net/author/manali-jain/" TargetMode="External"/><Relationship Id="rId457" Type="http://schemas.openxmlformats.org/officeDocument/2006/relationships/hyperlink" Target="https://www.microsave.net/2024/02/15/indias-digital-inclusion-story-lessons-from-the-synergy-of-digital-connectivity-and-dpis/" TargetMode="External"/><Relationship Id="rId261" Type="http://schemas.openxmlformats.org/officeDocument/2006/relationships/hyperlink" Target="https://www.microsave.net/author/doreen-ahimbisibwe/" TargetMode="External"/><Relationship Id="rId499" Type="http://schemas.openxmlformats.org/officeDocument/2006/relationships/hyperlink" Target="https://www.microsave.net/2024/12/19/evaluating-the-wash-action-group-indicator-framework-a-brief-on-the-practices-of-investors-and-their-partners/" TargetMode="External"/><Relationship Id="rId14" Type="http://schemas.openxmlformats.org/officeDocument/2006/relationships/hyperlink" Target="http://www.microsave.net/files/pdf/Market_Research_for_MicroFinance_Letting_Demand_Drive_Product_Development.pdf" TargetMode="External"/><Relationship Id="rId56" Type="http://schemas.openxmlformats.org/officeDocument/2006/relationships/hyperlink" Target="http://www.microsave.net/files/pdf/Understanding_the_Re_birth_of_Equity_Building_Society_in_Kenya.pdf" TargetMode="External"/><Relationship Id="rId317" Type="http://schemas.openxmlformats.org/officeDocument/2006/relationships/hyperlink" Target="https://www.microsave.net/author/diana-siddiqui/" TargetMode="External"/><Relationship Id="rId359" Type="http://schemas.openxmlformats.org/officeDocument/2006/relationships/hyperlink" Target="https://www.microsave.net/2021/06/17/impact-of-covid-19-on-fintechs-vietnam/" TargetMode="External"/><Relationship Id="rId524" Type="http://schemas.openxmlformats.org/officeDocument/2006/relationships/hyperlink" Target="https://www.microsave.net/2025/07/09/toward-a-trusted-digital-nation-a-multicountry-analysis-on-data-protection-in-africa-and-asia/" TargetMode="External"/><Relationship Id="rId98" Type="http://schemas.openxmlformats.org/officeDocument/2006/relationships/hyperlink" Target="http://www.microsave.net/files/pdf/Costs_and_Benefits_of_Market_Research_and_Pilot_Testing_for_New_Product_Development_in_Microfinance.pdf" TargetMode="External"/><Relationship Id="rId121" Type="http://schemas.openxmlformats.org/officeDocument/2006/relationships/hyperlink" Target="http://www.microsave.net/files/pdf/Analysis_of_Financial_Institutions_Riding_the_M_PESA_Rails.pdf" TargetMode="External"/><Relationship Id="rId163" Type="http://schemas.openxmlformats.org/officeDocument/2006/relationships/hyperlink" Target="http://www.microsave.net/files/pdf/MetaMon_Research_Tools.pdf" TargetMode="External"/><Relationship Id="rId219" Type="http://schemas.openxmlformats.org/officeDocument/2006/relationships/hyperlink" Target="http://www.microsave.net/resource/the_relative_risks_to_the_savings_of_poor_people_1" TargetMode="External"/><Relationship Id="rId370" Type="http://schemas.openxmlformats.org/officeDocument/2006/relationships/hyperlink" Target="https://www.microsave.net/2021/10/05/efficacy-of-indias-food-security-response-during-covid-19-2/" TargetMode="External"/><Relationship Id="rId426" Type="http://schemas.openxmlformats.org/officeDocument/2006/relationships/hyperlink" Target="https://www.microsave.net/2023/02/10/understanding-how-low-and-moderate-income-women-in-kenya-choose-channels-for-financial-transactions/" TargetMode="External"/><Relationship Id="rId230" Type="http://schemas.openxmlformats.org/officeDocument/2006/relationships/hyperlink" Target="http://www.microsave.net/resource/dbt_in_education_a_study_on_delivery_of_in_kind_benefits_to_elementary_school_students_in_uttar_pradesh" TargetMode="External"/><Relationship Id="rId468" Type="http://schemas.openxmlformats.org/officeDocument/2006/relationships/hyperlink" Target="https://www.microsave.net/2024/03/24/indigenous-financial-service-research-in-kenya-ghana-and-togo/" TargetMode="External"/><Relationship Id="rId25" Type="http://schemas.openxmlformats.org/officeDocument/2006/relationships/hyperlink" Target="http://www.microsave.net/files/pdf/Health_is_Wealth_How_Low_Income_People_Finance_Health_Care.pdf" TargetMode="External"/><Relationship Id="rId67" Type="http://schemas.openxmlformats.org/officeDocument/2006/relationships/hyperlink" Target="http://www.microsave.net/files/pdf/Designing_Savings_Services_for_the_Poor.pdf" TargetMode="External"/><Relationship Id="rId272" Type="http://schemas.openxmlformats.org/officeDocument/2006/relationships/hyperlink" Target="https://www.microsave.net/2020/08/04/philippines-impact-of-covid-19-on-micro-small-and-medium-enterprises-msmes/" TargetMode="External"/><Relationship Id="rId328" Type="http://schemas.openxmlformats.org/officeDocument/2006/relationships/hyperlink" Target="https://www.microsave.net/2021/02/17/impact-of-the-covid-19-pandemic-on-farmers-kenya-report-round-3/" TargetMode="External"/><Relationship Id="rId535" Type="http://schemas.openxmlformats.org/officeDocument/2006/relationships/hyperlink" Target="https://www.microsave.net/author/md-farista-andalib/" TargetMode="External"/><Relationship Id="rId132" Type="http://schemas.openxmlformats.org/officeDocument/2006/relationships/hyperlink" Target="http://www.microsave.net/files/pdf/Savings_Perceptions_and_Preferences_in_India_The_Relative_Risk_to_the_Savings_of_the_Poor.pdf" TargetMode="External"/><Relationship Id="rId174" Type="http://schemas.openxmlformats.org/officeDocument/2006/relationships/hyperlink" Target="http://www.microsave.net/files/pdf/Code_of_Conduct_Assessment_Report_for_the_Microfinance_Sector.pdf" TargetMode="External"/><Relationship Id="rId381" Type="http://schemas.openxmlformats.org/officeDocument/2006/relationships/hyperlink" Target="https://www.microsave.net/author/vedika-tibrewala/" TargetMode="External"/><Relationship Id="rId241" Type="http://schemas.openxmlformats.org/officeDocument/2006/relationships/hyperlink" Target="https://www.microsave.net/2019/10/22/direct-benefit-transfer-in-fertilizer-fourth-round-of-concurrent-evaluation-a-nationally-representative-study/" TargetMode="External"/><Relationship Id="rId437" Type="http://schemas.openxmlformats.org/officeDocument/2006/relationships/hyperlink" Target="https://www.microsave.net/2023/08/28/the-six-village-story-india-an-assessment-of-the-real-gap-in-financial-inclusion/" TargetMode="External"/><Relationship Id="rId479" Type="http://schemas.openxmlformats.org/officeDocument/2006/relationships/hyperlink" Target="https://www.microsave.net/author/manoj-kumar-nayak/" TargetMode="External"/><Relationship Id="rId36" Type="http://schemas.openxmlformats.org/officeDocument/2006/relationships/hyperlink" Target="http://www.microsave.net/files/pdf/Use_and_Impact_of_Savings_Services_Among_Poor_People_in_Zimbabwe_What_It_Means_for_Microfinance_Institutions.pdf" TargetMode="External"/><Relationship Id="rId283" Type="http://schemas.openxmlformats.org/officeDocument/2006/relationships/hyperlink" Target="https://www.microsave.net/2020/10/07/awareness-communication-and-outreach-for-social-protection-schemes-during-covid-19-detailed-pitchbook-and-case-studies/" TargetMode="External"/><Relationship Id="rId339" Type="http://schemas.openxmlformats.org/officeDocument/2006/relationships/hyperlink" Target="https://www.microsave.net/author/arshi-aadil/" TargetMode="External"/><Relationship Id="rId490" Type="http://schemas.openxmlformats.org/officeDocument/2006/relationships/hyperlink" Target="https://www.microsave.net/2024/10/21/unlocking-face-authentication-playbook/" TargetMode="External"/><Relationship Id="rId504" Type="http://schemas.openxmlformats.org/officeDocument/2006/relationships/hyperlink" Target="https://www.microsave.net/2025/01/08/study-to-assess-the-working-capital-needs-of-womens-collective-enterprises/" TargetMode="External"/><Relationship Id="rId546" Type="http://schemas.openxmlformats.org/officeDocument/2006/relationships/hyperlink" Target="https://www.microsave.net/author/msc/" TargetMode="External"/><Relationship Id="rId78" Type="http://schemas.openxmlformats.org/officeDocument/2006/relationships/hyperlink" Target="http://www.microsave.net/files/pdf/An_In_Depth_Assessment_of_the_Ugandan_Microfinance_Market_Qualitative_Side_Study_Report.pdf" TargetMode="External"/><Relationship Id="rId101" Type="http://schemas.openxmlformats.org/officeDocument/2006/relationships/hyperlink" Target="http://www.microsave.net/files/pdf/Building_a_Bridge_Between_MFIs_and_the_Health_Sector_Innovative_Health_Care_Financing_Scheme_for_the_Low_Income_Community.pdf" TargetMode="External"/><Relationship Id="rId143" Type="http://schemas.openxmlformats.org/officeDocument/2006/relationships/hyperlink" Target="http://www.microsave.net/files/pdf/Potential_for_Leasing_Products_Asset_Financing_for_Micro_Small_Businesses_in_Tanzania_and_Uganda.pdf" TargetMode="External"/><Relationship Id="rId185" Type="http://schemas.openxmlformats.org/officeDocument/2006/relationships/hyperlink" Target="http://microsave.net/resource/where_credit_is_due_customer_experience_of_digital_credit_in_kenya" TargetMode="External"/><Relationship Id="rId350" Type="http://schemas.openxmlformats.org/officeDocument/2006/relationships/hyperlink" Target="https://www.microsave.net/2021/04/14/impact-of-covid-19-on-cico-agents-in-indonesia/" TargetMode="External"/><Relationship Id="rId406" Type="http://schemas.openxmlformats.org/officeDocument/2006/relationships/hyperlink" Target="https://bit.ly/3x2XqQ3" TargetMode="External"/><Relationship Id="rId9" Type="http://schemas.openxmlformats.org/officeDocument/2006/relationships/hyperlink" Target="http://www.microsave.net/files/pdf/Client_Drop_outs_From_East_African_Microfinance_Institutions.pdf" TargetMode="External"/><Relationship Id="rId210" Type="http://schemas.openxmlformats.org/officeDocument/2006/relationships/hyperlink" Target="http://www.microsave.net/resource/microfinance_for_water_and_sanitation_opportunities_and_challenges_for_mfis" TargetMode="External"/><Relationship Id="rId392" Type="http://schemas.openxmlformats.org/officeDocument/2006/relationships/hyperlink" Target="https://www.microsave.net/2022/04/26/how-did-the-new-pricing-strategy-increase-the-income-for-eko-agents-lessons-from-a-pilot-with-eko-india-financial-services/" TargetMode="External"/><Relationship Id="rId448" Type="http://schemas.openxmlformats.org/officeDocument/2006/relationships/hyperlink" Target="https://www.microsave.net/author/sonal-jaitly/" TargetMode="External"/><Relationship Id="rId252" Type="http://schemas.openxmlformats.org/officeDocument/2006/relationships/hyperlink" Target="https://www.microsave.net/2020/06/16/impact-of-the-covid-19-pandemic-on-msmes-indonesia-report/" TargetMode="External"/><Relationship Id="rId294" Type="http://schemas.openxmlformats.org/officeDocument/2006/relationships/hyperlink" Target="https://bit.ly/3mhs1B6" TargetMode="External"/><Relationship Id="rId308" Type="http://schemas.openxmlformats.org/officeDocument/2006/relationships/hyperlink" Target="https://www.microsave.net/author/manoj-kumar-pandey/" TargetMode="External"/><Relationship Id="rId515" Type="http://schemas.openxmlformats.org/officeDocument/2006/relationships/hyperlink" Target="https://www.microsave.net/author/mitali-singh/" TargetMode="External"/><Relationship Id="rId47" Type="http://schemas.openxmlformats.org/officeDocument/2006/relationships/hyperlink" Target="http://www.microsave.net/files/pdf/The_Feedback_Loop_A_Process_for_Enhancing_Responsiveness_to_Clients_Or_What_Do_We_Do_With_All_This_Client_Data.pdf" TargetMode="External"/><Relationship Id="rId89" Type="http://schemas.openxmlformats.org/officeDocument/2006/relationships/hyperlink" Target="http://www.microsave.net/files/pdf/Serving_Depositors_Optimising_Branch_Based_Banking.pdf" TargetMode="External"/><Relationship Id="rId112" Type="http://schemas.openxmlformats.org/officeDocument/2006/relationships/hyperlink" Target="http://www.microsave.net/files/pdf/Understanding_and_Responding_to_the_Savings_Behaviour_of_the_Low_Income_People_in_the_North_East_Region_of_India.pdf" TargetMode="External"/><Relationship Id="rId154" Type="http://schemas.openxmlformats.org/officeDocument/2006/relationships/hyperlink" Target="http://www.microsave.net/files/pdf/RP153_Indian_Experience_in_Application_of_Agricultural_Value_Chain_Finance.pdf" TargetMode="External"/><Relationship Id="rId361" Type="http://schemas.openxmlformats.org/officeDocument/2006/relationships/hyperlink" Target="https://www.microsave.net/2021/06/21/impact-of-covid-19-on-fintech-bangladesh/" TargetMode="External"/><Relationship Id="rId196" Type="http://schemas.openxmlformats.org/officeDocument/2006/relationships/hyperlink" Target="http://www.microsave.net/resource/fitting_the_pieces_of_the_liquidity_management_puzzle" TargetMode="External"/><Relationship Id="rId417" Type="http://schemas.openxmlformats.org/officeDocument/2006/relationships/hyperlink" Target="https://www.microsave.net/author/akhand-jyoti-tiwari/" TargetMode="External"/><Relationship Id="rId459" Type="http://schemas.openxmlformats.org/officeDocument/2006/relationships/hyperlink" Target="https://www.microsave.net/author/partha-ghosh/" TargetMode="External"/><Relationship Id="rId16" Type="http://schemas.openxmlformats.org/officeDocument/2006/relationships/hyperlink" Target="http://www.microsave.net/files/pdf/Reviving_Post_Office_Savings_Banks_in_East_Africa.pdf" TargetMode="External"/><Relationship Id="rId221" Type="http://schemas.openxmlformats.org/officeDocument/2006/relationships/hyperlink" Target="http://www.microsave.net/resource/a_qualitative_study_of_producer_organisations_in_select_geographies_in_india" TargetMode="External"/><Relationship Id="rId263" Type="http://schemas.openxmlformats.org/officeDocument/2006/relationships/hyperlink" Target="https://www.microsave.net/2020/07/13/inclusive-fintechs-in-francophone-africa-senegal-country-report/" TargetMode="External"/><Relationship Id="rId319" Type="http://schemas.openxmlformats.org/officeDocument/2006/relationships/hyperlink" Target="https://www.microsave.net/author/anant-jayant-natu/" TargetMode="External"/><Relationship Id="rId470" Type="http://schemas.openxmlformats.org/officeDocument/2006/relationships/hyperlink" Target="https://www.microsave.net/2024/03/28/tracing-a-path-for-online-selling-for-women-led-businesses-in-india/" TargetMode="External"/><Relationship Id="rId526" Type="http://schemas.openxmlformats.org/officeDocument/2006/relationships/hyperlink" Target="https://www.microsave.net/author/anik-muntasir-chowdhury/" TargetMode="External"/><Relationship Id="rId58" Type="http://schemas.openxmlformats.org/officeDocument/2006/relationships/hyperlink" Target="http://www.microsave.net/files/pdf/Developing_Staff_Incentive_Schemes.pdf" TargetMode="External"/><Relationship Id="rId123" Type="http://schemas.openxmlformats.org/officeDocument/2006/relationships/hyperlink" Target="http://www.microsave.net/files/pdf/Deposit_Assessment_In_India.pdf" TargetMode="External"/><Relationship Id="rId330" Type="http://schemas.openxmlformats.org/officeDocument/2006/relationships/hyperlink" Target="https://www.microsave.net/2021/02/18/impact-of-the-covid-19-pandemic-on-micro-small-and-medium-enterprises-msmes-kenya-report-round-3/" TargetMode="External"/><Relationship Id="rId165" Type="http://schemas.openxmlformats.org/officeDocument/2006/relationships/hyperlink" Target="http://www.microsave.net/files/pdf/1369656826_Searching_for_Metaphors_of_Household_Financial_Management.pdf" TargetMode="External"/><Relationship Id="rId372" Type="http://schemas.openxmlformats.org/officeDocument/2006/relationships/hyperlink" Target="https://www.microsave.net/2021/10/07/efficacy-of-mgnrega-in-mitigating-the-loss-in-income-and-unemployment-caused-by-the-covid-19-pandemic/" TargetMode="External"/><Relationship Id="rId428" Type="http://schemas.openxmlformats.org/officeDocument/2006/relationships/hyperlink" Target="https://www.microsave.net/2023/04/11/unlocking-the-potential-of-farmer-producer-companies-in-bihar-insights-from-a-diagnostic-study-2/" TargetMode="External"/><Relationship Id="rId232" Type="http://schemas.openxmlformats.org/officeDocument/2006/relationships/hyperlink" Target="https://www.microsave.net/2018/10/29/redeeming-the-pledge-on-gender-equality/" TargetMode="External"/><Relationship Id="rId274" Type="http://schemas.openxmlformats.org/officeDocument/2006/relationships/hyperlink" Target="https://www.microsave.net/2020/08/05/impact-of-covid-19-on-fintechs/" TargetMode="External"/><Relationship Id="rId481" Type="http://schemas.openxmlformats.org/officeDocument/2006/relationships/hyperlink" Target="https://www.microsave.net/author/md-farista-andalib/" TargetMode="External"/><Relationship Id="rId27" Type="http://schemas.openxmlformats.org/officeDocument/2006/relationships/hyperlink" Target="http://www.microsave.net/files/pdf/Health_Care_Microinsurance_A_Synthesis_of_Case_Studies_from_Four_Health_Care_Financing_Programs_in_Uganda_Tanzania_India_and_Cambodia.pdf" TargetMode="External"/><Relationship Id="rId69" Type="http://schemas.openxmlformats.org/officeDocument/2006/relationships/hyperlink" Target="http://www.microsave.net/files/pdf/Competition_Working_for_Customers_The_Evolution_of_the_Uganda_MicroFinance_Sector_A_Longitudinal_Study_from_December_2001_to_March_2003.pdf" TargetMode="External"/><Relationship Id="rId134" Type="http://schemas.openxmlformats.org/officeDocument/2006/relationships/hyperlink" Target="http://www.microsave.net/files/pdf/Relative_Risk_to_the_Savings_of_the_Poor_In_Uttar_Pradesh.pdf" TargetMode="External"/><Relationship Id="rId537" Type="http://schemas.openxmlformats.org/officeDocument/2006/relationships/hyperlink" Target="https://www.microsave.net/2025/08/28/bancassurance-in-bangladesh-how-we-can-harness-the-distribution-potential-to-grow-inclusive-insurance/" TargetMode="External"/><Relationship Id="rId80" Type="http://schemas.openxmlformats.org/officeDocument/2006/relationships/hyperlink" Target="http://www.microsave.net/files/pdf/Taking_Banking_Services_to_the_People_Equity_s_Mobile_Banking_Unit.pdf" TargetMode="External"/><Relationship Id="rId176" Type="http://schemas.openxmlformats.org/officeDocument/2006/relationships/hyperlink" Target="http://www.microsave.net/files/pdf/151207_Small_Finance_International_Book.pdf" TargetMode="External"/><Relationship Id="rId341" Type="http://schemas.openxmlformats.org/officeDocument/2006/relationships/hyperlink" Target="https://www.microsave.net/author/arshi-aadil/" TargetMode="External"/><Relationship Id="rId383" Type="http://schemas.openxmlformats.org/officeDocument/2006/relationships/hyperlink" Target="https://www.microsave.net/author/samveet-sahoo/" TargetMode="External"/><Relationship Id="rId439" Type="http://schemas.openxmlformats.org/officeDocument/2006/relationships/hyperlink" Target="https://www.microsave.net/2023/09/05/decoding-the-extent-and-exposure-of-financial-fraud-among-dfs-customers/" TargetMode="External"/><Relationship Id="rId201" Type="http://schemas.openxmlformats.org/officeDocument/2006/relationships/hyperlink" Target="http://www.microsave.net/resource/lessons_from_informal_financial_systems_an_indonesian_perspective" TargetMode="External"/><Relationship Id="rId243" Type="http://schemas.openxmlformats.org/officeDocument/2006/relationships/hyperlink" Target="https://www.microsave.net/2020/01/28/a-study-to-assess-the-nutritional-gaps-in-public-distribution-system-pds-beneficiary-households/" TargetMode="External"/><Relationship Id="rId285" Type="http://schemas.openxmlformats.org/officeDocument/2006/relationships/hyperlink" Target="https://www.microsave.net/2020/10/12/the-rise-of-new-age-bcnms-transformation-of-agent-networks-in-india/" TargetMode="External"/><Relationship Id="rId450" Type="http://schemas.openxmlformats.org/officeDocument/2006/relationships/hyperlink" Target="https://www.microsave.net/author/shrutkirti-dhumal/" TargetMode="External"/><Relationship Id="rId506" Type="http://schemas.openxmlformats.org/officeDocument/2006/relationships/hyperlink" Target="https://www.microsave.net/author/rajarshi-dutta/" TargetMode="External"/><Relationship Id="rId38" Type="http://schemas.openxmlformats.org/officeDocument/2006/relationships/hyperlink" Target="http://www.microsave.net/files/pdf/Savings_Products_and_Services_in_the_Informal_Sector_and_Microfinance_Institutions_in_West_Africa_The_Case_of_Mali_and_Benin.pdf" TargetMode="External"/><Relationship Id="rId103" Type="http://schemas.openxmlformats.org/officeDocument/2006/relationships/hyperlink" Target="http://www.microsave.net/files/pdf/The_Art_and_Science_of_Pricing_Financial_Services.pdf" TargetMode="External"/><Relationship Id="rId310" Type="http://schemas.openxmlformats.org/officeDocument/2006/relationships/hyperlink" Target="https://www.microsave.net/2021/01/08/cash-in-cash-out-cross-country-analysis-india/" TargetMode="External"/><Relationship Id="rId492" Type="http://schemas.openxmlformats.org/officeDocument/2006/relationships/hyperlink" Target="https://www.microsave.net/author/akhand-jyoti-tiwari/" TargetMode="External"/><Relationship Id="rId548" Type="http://schemas.openxmlformats.org/officeDocument/2006/relationships/hyperlink" Target="https://www.microsave.net/2025/12/19/the-digital-public-infrastructure-readiness-report/" TargetMode="External"/><Relationship Id="rId91" Type="http://schemas.openxmlformats.org/officeDocument/2006/relationships/hyperlink" Target="http://www.microsave.net/files/pdf/Strategic_Marketing_for_Micro_Finance_Institutions.pdf" TargetMode="External"/><Relationship Id="rId145" Type="http://schemas.openxmlformats.org/officeDocument/2006/relationships/hyperlink" Target="http://www.microsave.net/files/pdf/Over_indebtedness_In_The_Philippines_Clients_Perceptions.pdf" TargetMode="External"/><Relationship Id="rId187" Type="http://schemas.openxmlformats.org/officeDocument/2006/relationships/hyperlink" Target="http://microsave.net/files/pdf/Understanding_the_Financial_Behaviour_of_the_Mass_Market_The_Key_to_Financial_Inclusion.pdf" TargetMode="External"/><Relationship Id="rId352" Type="http://schemas.openxmlformats.org/officeDocument/2006/relationships/hyperlink" Target="https://bit.ly/33FAmIf" TargetMode="External"/><Relationship Id="rId394" Type="http://schemas.openxmlformats.org/officeDocument/2006/relationships/hyperlink" Target="https://www.microsave.net/2022/05/16/a-toolbox-for-business-correspondent-agents-for-better-customer-engagement/" TargetMode="External"/><Relationship Id="rId408" Type="http://schemas.openxmlformats.org/officeDocument/2006/relationships/hyperlink" Target="https://bit.ly/3D24L6e" TargetMode="External"/><Relationship Id="rId212" Type="http://schemas.openxmlformats.org/officeDocument/2006/relationships/hyperlink" Target="http://www.microsave.net/resource/closing_the_gender_gap_opportunities_for_the_women_s_mobile_financial_services_market_in_bangladesh" TargetMode="External"/><Relationship Id="rId254" Type="http://schemas.openxmlformats.org/officeDocument/2006/relationships/hyperlink" Target="https://www.microsave.net/2020/06/03/the-role-of-tech-enabled-formal-financing-in-agriculture-in-india/" TargetMode="External"/><Relationship Id="rId49" Type="http://schemas.openxmlformats.org/officeDocument/2006/relationships/hyperlink" Target="http://www.microsave.net/files/pdf/Principles_for_Designing_Staff_Incentive_Schemes.pdf" TargetMode="External"/><Relationship Id="rId114" Type="http://schemas.openxmlformats.org/officeDocument/2006/relationships/hyperlink" Target="http://www.microsave.net/files/pdf/SHARE_Microfin_Limited_Managing_Transformation_for_Growth.pdf" TargetMode="External"/><Relationship Id="rId296" Type="http://schemas.openxmlformats.org/officeDocument/2006/relationships/hyperlink" Target="https://bit.ly/3oPRRxQ" TargetMode="External"/><Relationship Id="rId461" Type="http://schemas.openxmlformats.org/officeDocument/2006/relationships/hyperlink" Target="https://www.microsave.net/2024/02/21/elevating-the-voices-of-affected-people-in-climate-adaptation/" TargetMode="External"/><Relationship Id="rId517" Type="http://schemas.openxmlformats.org/officeDocument/2006/relationships/hyperlink" Target="https://www.microsave.net/author/anshul-pachouri/" TargetMode="External"/><Relationship Id="rId60" Type="http://schemas.openxmlformats.org/officeDocument/2006/relationships/hyperlink" Target="http://www.microsave.net/files/pdf/CIDR_Community_Based_Health_Prepayment_Programme_Uganda.pdf" TargetMode="External"/><Relationship Id="rId156" Type="http://schemas.openxmlformats.org/officeDocument/2006/relationships/hyperlink" Target="http://www.microsave.net/files/pdf/RP155_Sources_of_funding_and_support_for_VCF.pdf" TargetMode="External"/><Relationship Id="rId198" Type="http://schemas.openxmlformats.org/officeDocument/2006/relationships/hyperlink" Target="http://www.microsave.net/resource/benchmarking_training_and_support_by_agent_network_management_model" TargetMode="External"/><Relationship Id="rId321" Type="http://schemas.openxmlformats.org/officeDocument/2006/relationships/hyperlink" Target="https://www.microsave.net/author/anup-singh/" TargetMode="External"/><Relationship Id="rId363" Type="http://schemas.openxmlformats.org/officeDocument/2006/relationships/hyperlink" Target="https://www.microsave.net/author/anshul-saxena/" TargetMode="External"/><Relationship Id="rId419" Type="http://schemas.openxmlformats.org/officeDocument/2006/relationships/hyperlink" Target="https://bit.ly/3OccsdI" TargetMode="External"/><Relationship Id="rId223" Type="http://schemas.openxmlformats.org/officeDocument/2006/relationships/hyperlink" Target="http://www.microsave.net/resource/how_the_poor_borrow" TargetMode="External"/><Relationship Id="rId430" Type="http://schemas.openxmlformats.org/officeDocument/2006/relationships/hyperlink" Target="https://www.microsave.net/2023/05/18/voices-of-indias-msmes-insights-notes-from-the-diaries-access-to-finance/" TargetMode="External"/><Relationship Id="rId18" Type="http://schemas.openxmlformats.org/officeDocument/2006/relationships/hyperlink" Target="http://www.microsave.net/files/pdf/A_Critical_Review_of_Savings_Services_in_Africa_and_Elsewhere.pdf" TargetMode="External"/><Relationship Id="rId265" Type="http://schemas.openxmlformats.org/officeDocument/2006/relationships/hyperlink" Target="https://www.microsave.net/2020/07/15/impact-of-the-covid-19-pandemic-on-cico-agents-uganda-report/" TargetMode="External"/><Relationship Id="rId472" Type="http://schemas.openxmlformats.org/officeDocument/2006/relationships/hyperlink" Target="https://www.microsave.net/2024/04/15/understanding-users-experience-with-digital-lending-applications-dlas-in-india/" TargetMode="External"/><Relationship Id="rId528" Type="http://schemas.openxmlformats.org/officeDocument/2006/relationships/hyperlink" Target="https://www.microsave.net/2025/07/18/before-and-after-smart-payments-a-tale-from-odisha/" TargetMode="External"/><Relationship Id="rId125" Type="http://schemas.openxmlformats.org/officeDocument/2006/relationships/hyperlink" Target="http://www.microsave.net/files/pdf/Deposit_Assessment_In_Bangladesh.pdf" TargetMode="External"/><Relationship Id="rId167" Type="http://schemas.openxmlformats.org/officeDocument/2006/relationships/hyperlink" Target="http://www.microsave.net/files/pdf/RP166_Role_of_Information_Sources_in_Financial_Capability_Tiwari_et_al.pdf" TargetMode="External"/><Relationship Id="rId332" Type="http://schemas.openxmlformats.org/officeDocument/2006/relationships/hyperlink" Target="https://www.microsave.net/2021/03/02/optimizing-groundwater-usage-through-dbt-in-electricity-lessons-from-punjab-part-i/" TargetMode="External"/><Relationship Id="rId374" Type="http://schemas.openxmlformats.org/officeDocument/2006/relationships/hyperlink" Target="https://www.microsave.net/2021/10/11/beyond-the-barriers-of-affordability-an-analysis-of-indias-cooking-fuel-support-program-under-the-covid-19-assistance-package-2/" TargetMode="External"/><Relationship Id="rId71" Type="http://schemas.openxmlformats.org/officeDocument/2006/relationships/hyperlink" Target="http://www.microsave.net/files/pdf/Lessons_from_MicroSave_s_Action_Research_Programme_2003.pdf" TargetMode="External"/><Relationship Id="rId234" Type="http://schemas.openxmlformats.org/officeDocument/2006/relationships/hyperlink" Target="https://www.microsave.net/2019/08/26/bangladeshi-mfis-need-to-reinvent-themselves-for-women-why-digitizing-mfi-operations-is-a-good-idea/" TargetMode="External"/><Relationship Id="rId2" Type="http://schemas.openxmlformats.org/officeDocument/2006/relationships/hyperlink" Target="http://www.microsave.net/files/pdf/Drop_Outs_Graduates_Defaulters_and_the_Excluded.pdf" TargetMode="External"/><Relationship Id="rId29" Type="http://schemas.openxmlformats.org/officeDocument/2006/relationships/hyperlink" Target="http://www.microsave.net/files/pdf/Microinsurance_A_Case_Study_of_An_Example_of_the_Mutual_Model_of_Microinsurance_Provision_UMASIDA.pdf" TargetMode="External"/><Relationship Id="rId276" Type="http://schemas.openxmlformats.org/officeDocument/2006/relationships/hyperlink" Target="https://www.microsave.net/2020/09/17/digital-initiatives-by-shakti-foundation-for-disadvantaged-women/" TargetMode="External"/><Relationship Id="rId441" Type="http://schemas.openxmlformats.org/officeDocument/2006/relationships/hyperlink" Target="https://www.microsave.net/2023/09/06/building-an-ecosystem-of-collections-through-bbps/" TargetMode="External"/><Relationship Id="rId483" Type="http://schemas.openxmlformats.org/officeDocument/2006/relationships/hyperlink" Target="https://www.microsave.net/author/samveet-sahoo/" TargetMode="External"/><Relationship Id="rId539" Type="http://schemas.openxmlformats.org/officeDocument/2006/relationships/hyperlink" Target="https://www.microsave.net/2025/09/11/the-landscape-and-financial-access-of-social-commerce-sellers-in-indonesia/" TargetMode="External"/><Relationship Id="rId40" Type="http://schemas.openxmlformats.org/officeDocument/2006/relationships/hyperlink" Target="http://www.microsave.net/files/pdf/BURO_Tangail_s_Approach_to_Product_Development_A_Case_Study.pdf" TargetMode="External"/><Relationship Id="rId136" Type="http://schemas.openxmlformats.org/officeDocument/2006/relationships/hyperlink" Target="http://www.microsave.net/files/pdf/The_Answer_is_Yes_Cost_and_Willingness_to_Pay_in_India.pdf" TargetMode="External"/><Relationship Id="rId178" Type="http://schemas.openxmlformats.org/officeDocument/2006/relationships/hyperlink" Target="http://www.microsave.net/files/pdf/Payments_Banks_What_Can_We_Learn_from_Indian_Experience.pdf" TargetMode="External"/><Relationship Id="rId301" Type="http://schemas.openxmlformats.org/officeDocument/2006/relationships/hyperlink" Target="https://www.microsave.net/author/samveet-sahoo/" TargetMode="External"/><Relationship Id="rId343" Type="http://schemas.openxmlformats.org/officeDocument/2006/relationships/hyperlink" Target="https://www.microsave.net/author/abdoulaye-seck/" TargetMode="External"/><Relationship Id="rId550" Type="http://schemas.openxmlformats.org/officeDocument/2006/relationships/hyperlink" Target="https://www.microsave.net/2026/04/02/the-missing-link-for-agents-a-review-of-agent-grievance-resolution-systems-in-india/" TargetMode="External"/><Relationship Id="rId82" Type="http://schemas.openxmlformats.org/officeDocument/2006/relationships/hyperlink" Target="http://www.microsave.net/files/pdf/Reducing_Vulnerability_Demand_for_and_Supply_of_Microinsurance_in_East_Africa.pdf" TargetMode="External"/><Relationship Id="rId203" Type="http://schemas.openxmlformats.org/officeDocument/2006/relationships/hyperlink" Target="http://www.microsave.net/resource/indonesian_financial_inclusion_too_slow_by_half" TargetMode="External"/><Relationship Id="rId385" Type="http://schemas.openxmlformats.org/officeDocument/2006/relationships/hyperlink" Target="https://www.microsave.net/author/anurodh-giri/" TargetMode="External"/><Relationship Id="rId245" Type="http://schemas.openxmlformats.org/officeDocument/2006/relationships/hyperlink" Target="https://www.microsave.net/2020/04/29/aadhaar-ideas-and-lessons-from-india/" TargetMode="External"/><Relationship Id="rId287" Type="http://schemas.openxmlformats.org/officeDocument/2006/relationships/hyperlink" Target="https://www.microsave.net/author/saborni-poddar/" TargetMode="External"/><Relationship Id="rId410" Type="http://schemas.openxmlformats.org/officeDocument/2006/relationships/hyperlink" Target="https://www.microsave.net/2022/09/20/customer-centric-and-responsible-digital-credit-solutions-for-urban-and-rural-non-farm-entrepreneurs-and-smallholder-farmers/" TargetMode="External"/><Relationship Id="rId452" Type="http://schemas.openxmlformats.org/officeDocument/2006/relationships/hyperlink" Target="https://www.microsave.net/author/rajarshi-dutta/" TargetMode="External"/><Relationship Id="rId494" Type="http://schemas.openxmlformats.org/officeDocument/2006/relationships/hyperlink" Target="https://www.microsave.net/author/samveet-sahoo/" TargetMode="External"/><Relationship Id="rId508" Type="http://schemas.openxmlformats.org/officeDocument/2006/relationships/hyperlink" Target="https://www.microsave.net/author/ayushi-misra/" TargetMode="External"/><Relationship Id="rId105" Type="http://schemas.openxmlformats.org/officeDocument/2006/relationships/hyperlink" Target="http://www.microsave.net/files/pdf/A_Market_led_Revolution_Equity_Bank_s_Continuing_Story.pdf" TargetMode="External"/><Relationship Id="rId147" Type="http://schemas.openxmlformats.org/officeDocument/2006/relationships/hyperlink" Target="http://www.microsave.net/files/pdf/Savings_Perceptions_and_Preferences_in_India_The_Relative_Risk_to_the_Savings_of_the_Poor.pdf" TargetMode="External"/><Relationship Id="rId312" Type="http://schemas.openxmlformats.org/officeDocument/2006/relationships/hyperlink" Target="https://www.microsave.net/2021/01/08/cash-in-cash-out-cross-country-analysis-indonesia/" TargetMode="External"/><Relationship Id="rId354" Type="http://schemas.openxmlformats.org/officeDocument/2006/relationships/hyperlink" Target="https://www.microsave.net/2021/05/05/impact-of-covid-19-on-fintechs-senegal/" TargetMode="External"/><Relationship Id="rId51" Type="http://schemas.openxmlformats.org/officeDocument/2006/relationships/hyperlink" Target="http://www.microsave.net/files/pdf/Where_There_Is_No_Banker_Financial_Systems_In_Remote_Rural_Uganda.pdf" TargetMode="External"/><Relationship Id="rId93" Type="http://schemas.openxmlformats.org/officeDocument/2006/relationships/hyperlink" Target="http://www.microsave.net/files/pdf/Catalysing_Capacity_Development_Micro_Finance_in_India_Training_Needs_Assessment.pdf" TargetMode="External"/><Relationship Id="rId189" Type="http://schemas.openxmlformats.org/officeDocument/2006/relationships/hyperlink" Target="http://www.microsave.net/resource/first_digitally_enabled_panchayat_in_kerala" TargetMode="External"/><Relationship Id="rId396" Type="http://schemas.openxmlformats.org/officeDocument/2006/relationships/hyperlink" Target="https://www.microsave.net/2022/05/16/yes-i-get-it-small-deposits-do-make-sense-lessons-from-a-pilot-with-airtel-payments-bank-on-client-communication/" TargetMode="External"/><Relationship Id="rId214" Type="http://schemas.openxmlformats.org/officeDocument/2006/relationships/hyperlink" Target="http://www.microsave.net/resource/financing_smallholder_farmers_in_the_digital_age_lessons_across_africa" TargetMode="External"/><Relationship Id="rId256" Type="http://schemas.openxmlformats.org/officeDocument/2006/relationships/hyperlink" Target="https://www.microsave.net/2020/06/12/coping-with-covid-19/" TargetMode="External"/><Relationship Id="rId298" Type="http://schemas.openxmlformats.org/officeDocument/2006/relationships/hyperlink" Target="https://www.microsave.net/2020/12/03/coping-with-covid-19-in-kenya-a-demand-side-view-from-kenya-wave-2/" TargetMode="External"/><Relationship Id="rId421" Type="http://schemas.openxmlformats.org/officeDocument/2006/relationships/hyperlink" Target="https://www.microsave.net/author/edward-obiko/" TargetMode="External"/><Relationship Id="rId463" Type="http://schemas.openxmlformats.org/officeDocument/2006/relationships/hyperlink" Target="https://www.microsave.net/2024/02/23/frequently-asked-questions-faqs-on-shg-bank-linkage/" TargetMode="External"/><Relationship Id="rId519" Type="http://schemas.openxmlformats.org/officeDocument/2006/relationships/hyperlink" Target="https://www.microsave.net/author/koumudee-thakur/" TargetMode="External"/><Relationship Id="rId116" Type="http://schemas.openxmlformats.org/officeDocument/2006/relationships/hyperlink" Target="http://www.microsave.net/files/pdf/Review_of_Savings_Options_for_MFIs_in_India.pdf" TargetMode="External"/><Relationship Id="rId158" Type="http://schemas.openxmlformats.org/officeDocument/2006/relationships/hyperlink" Target="http://www.microsave.net/files/pdf/1375879512_RP157_Mobile_Wallets_Influencers_of_Success.pdf" TargetMode="External"/><Relationship Id="rId323" Type="http://schemas.openxmlformats.org/officeDocument/2006/relationships/hyperlink" Target="https://www.microsave.net/author/samveet-sahoo/" TargetMode="External"/><Relationship Id="rId530" Type="http://schemas.openxmlformats.org/officeDocument/2006/relationships/hyperlink" Target="https://www.microsave.net/author/shahrukh-ahmed-latif/" TargetMode="External"/><Relationship Id="rId20" Type="http://schemas.openxmlformats.org/officeDocument/2006/relationships/hyperlink" Target="http://www.microsave.net/files/pdf/Vulnerability_Risks_Assets_and_Empowerment_The_Impact_of_Microfinance_on_Poverty_Alleviation.pdf" TargetMode="External"/><Relationship Id="rId62" Type="http://schemas.openxmlformats.org/officeDocument/2006/relationships/hyperlink" Target="http://www.microsave.net/files/pdf/Community_Health_Plan_CHeaP_Kisumu_Kenya.pdf" TargetMode="External"/><Relationship Id="rId365" Type="http://schemas.openxmlformats.org/officeDocument/2006/relationships/hyperlink" Target="https://www.microsave.net/2021/07/09/way-forward-for-delivery-of-food-subsidy-in-india-lessons-from-unconditional-cash-transfers/" TargetMode="External"/><Relationship Id="rId225" Type="http://schemas.openxmlformats.org/officeDocument/2006/relationships/hyperlink" Target="http://www.microsave.net/resource/managing_loan_repayments" TargetMode="External"/><Relationship Id="rId267" Type="http://schemas.openxmlformats.org/officeDocument/2006/relationships/hyperlink" Target="https://www.microsave.net/2020/07/23/inclusive-fintechs-in-francophone-africa-cote-divoire-report/" TargetMode="External"/><Relationship Id="rId432" Type="http://schemas.openxmlformats.org/officeDocument/2006/relationships/hyperlink" Target="https://www.microsave.net/2023/06/14/climate-resilient-agriculture-crag-whitepaper/" TargetMode="External"/><Relationship Id="rId474" Type="http://schemas.openxmlformats.org/officeDocument/2006/relationships/hyperlink" Target="https://www.microsave.net/2024/05/02/smart-payments-playbook-a-guidebook-to-implement-smart-payments-in-the-government-payments-ecosystem/" TargetMode="External"/><Relationship Id="rId127" Type="http://schemas.openxmlformats.org/officeDocument/2006/relationships/hyperlink" Target="http://www.microsave.net/files/pdf/Deposit_Assessment_In_Sri_Lanka.pdf" TargetMode="External"/><Relationship Id="rId31" Type="http://schemas.openxmlformats.org/officeDocument/2006/relationships/hyperlink" Target="http://www.microsave.net/files/pdf/The_Relative_Risks_to_the_Savings_of_Poor_People_Wright_et_al.pdf" TargetMode="External"/><Relationship Id="rId73" Type="http://schemas.openxmlformats.org/officeDocument/2006/relationships/hyperlink" Target="http://www.microsave.net/files/pdf/Market_Research_and_Client_Responsive_Product_Development.pdf" TargetMode="External"/><Relationship Id="rId169" Type="http://schemas.openxmlformats.org/officeDocument/2006/relationships/hyperlink" Target="http://www.microsave.net/files/pdf/Microinsurance_Towards_De_Risking_Disasters_MicroSave.pdf" TargetMode="External"/><Relationship Id="rId334" Type="http://schemas.openxmlformats.org/officeDocument/2006/relationships/hyperlink" Target="https://www.microsave.net/2021/03/03/optimizing-groundwater-usage-through-dbt-in-electricity-lessons-from-punjab-part-ii/" TargetMode="External"/><Relationship Id="rId376" Type="http://schemas.openxmlformats.org/officeDocument/2006/relationships/hyperlink" Target="https://www.microsave.net/2021/10/13/a-review-of-the-effectiveness-of-indias-direct-benefit-transfer-system-during-covid-19-lessons-for-india-and-the-world-2/" TargetMode="External"/><Relationship Id="rId541" Type="http://schemas.openxmlformats.org/officeDocument/2006/relationships/hyperlink" Target="https://www.microsave.net/2025/09/26/roadmap-to-strengthen-digital-transactions-in-bangladesh-by-2031/" TargetMode="External"/><Relationship Id="rId4" Type="http://schemas.openxmlformats.org/officeDocument/2006/relationships/hyperlink" Target="http://www.microsave.net/files/pdf/Savings_Are_A_Human_Right_And_Good_Business_Too_The_Case_for_Voluntary_Open_Access_Savings_Facilities.pdf" TargetMode="External"/><Relationship Id="rId180" Type="http://schemas.openxmlformats.org/officeDocument/2006/relationships/hyperlink" Target="http://www.microsave.net/resource/otc_a_digital_stepping_stone_or_a_dead_end_path" TargetMode="External"/><Relationship Id="rId236" Type="http://schemas.openxmlformats.org/officeDocument/2006/relationships/hyperlink" Target="https://www.microsave.net/2019/08/26/the-strange-neglect-of-diversity-within-microfinance-institutions/" TargetMode="External"/><Relationship Id="rId278" Type="http://schemas.openxmlformats.org/officeDocument/2006/relationships/hyperlink" Target="https://www.microsave.net/2020/09/17/the-digital-journey-of-shakti-foundation-for-disadvantaged-women-a-lesson-for-progressive-mfis-in-bangladesh/" TargetMode="External"/><Relationship Id="rId401" Type="http://schemas.openxmlformats.org/officeDocument/2006/relationships/hyperlink" Target="https://www.microsave.net/author/ira-aprilianti/" TargetMode="External"/><Relationship Id="rId443" Type="http://schemas.openxmlformats.org/officeDocument/2006/relationships/hyperlink" Target="https://www.microsave.net/2023/09/07/conversational-payments-on-upi-unlocking-new-frontiers-for-next-generation-payments/" TargetMode="External"/><Relationship Id="rId303" Type="http://schemas.openxmlformats.org/officeDocument/2006/relationships/hyperlink" Target="https://www.microsave.net/author/samveet-sahoo/" TargetMode="External"/><Relationship Id="rId485" Type="http://schemas.openxmlformats.org/officeDocument/2006/relationships/hyperlink" Target="https://www.microsave.net/author/samveet-sahoo/" TargetMode="External"/><Relationship Id="rId42" Type="http://schemas.openxmlformats.org/officeDocument/2006/relationships/hyperlink" Target="http://www.microsave.net/files/pdf/Innovative_Approaches_to_Delivering_Microfinance_Services_The_Managed_ASCA_Model_in_Kenya.pdf" TargetMode="External"/><Relationship Id="rId84" Type="http://schemas.openxmlformats.org/officeDocument/2006/relationships/hyperlink" Target="http://www.microsave.net/files/pdf/GRAMEEN_II_At_the_end_of_2003_A_grounded_view_of_how_Grameen_s_new_initiative_is_progressing_in_the_villages.pdf" TargetMode="External"/><Relationship Id="rId138" Type="http://schemas.openxmlformats.org/officeDocument/2006/relationships/hyperlink" Target="http://www.microsave.net/files/pdf/Cost_and_Willingness_to_Pay_in_Tamil_Nadu.pdf" TargetMode="External"/><Relationship Id="rId345" Type="http://schemas.openxmlformats.org/officeDocument/2006/relationships/hyperlink" Target="https://www.microsave.net/author/astri-sri-sulastri/" TargetMode="External"/><Relationship Id="rId387" Type="http://schemas.openxmlformats.org/officeDocument/2006/relationships/hyperlink" Target="https://www.microsave.net/author/tenzin-varma/" TargetMode="External"/><Relationship Id="rId510" Type="http://schemas.openxmlformats.org/officeDocument/2006/relationships/hyperlink" Target="https://www.microsave.net/author/kunal-sharma/" TargetMode="External"/><Relationship Id="rId552" Type="http://schemas.openxmlformats.org/officeDocument/2006/relationships/vmlDrawing" Target="../drawings/vmlDrawing1.vml"/><Relationship Id="rId191" Type="http://schemas.openxmlformats.org/officeDocument/2006/relationships/hyperlink" Target="http://bit.ly/2tY44Ul" TargetMode="External"/><Relationship Id="rId205" Type="http://schemas.openxmlformats.org/officeDocument/2006/relationships/hyperlink" Target="http://www.microsave.net/resource/country_focus_note_bangladesh" TargetMode="External"/><Relationship Id="rId247" Type="http://schemas.openxmlformats.org/officeDocument/2006/relationships/hyperlink" Target="https://www.microsave.net/2020/05/06/public-financial-management-system-ideas-and-lessons-from-india/" TargetMode="External"/><Relationship Id="rId412" Type="http://schemas.openxmlformats.org/officeDocument/2006/relationships/hyperlink" Target="https://www.microsave.net/2022/09/20/how-digital-payments-drive-financial-inclusion-in-india/" TargetMode="External"/><Relationship Id="rId107" Type="http://schemas.openxmlformats.org/officeDocument/2006/relationships/hyperlink" Target="http://www.microsave.net/files/pdf/Savings_and_Internal_Lending_Communities_SILC_in_Kenya.pdf" TargetMode="External"/><Relationship Id="rId289" Type="http://schemas.openxmlformats.org/officeDocument/2006/relationships/hyperlink" Target="https://www.microsave.net/author/elizabeth-berthe/" TargetMode="External"/><Relationship Id="rId454" Type="http://schemas.openxmlformats.org/officeDocument/2006/relationships/hyperlink" Target="https://www.microsave.net/author/partha-ghosh/" TargetMode="External"/><Relationship Id="rId496" Type="http://schemas.openxmlformats.org/officeDocument/2006/relationships/hyperlink" Target="https://www.microsave.net/2024/12/09/empowering-low-and-moderate-income-lmi-consumers-in-the-digital-era-building-trust-and-capacity-for-sustained-use-of-digital-financial-services-dfs/" TargetMode="External"/><Relationship Id="rId11" Type="http://schemas.openxmlformats.org/officeDocument/2006/relationships/hyperlink" Target="http://www.microsave.net/files/pdf/Use_and_Impact_of_Savings_Services_for_Poor_People_in_Kenya.pdf" TargetMode="External"/><Relationship Id="rId53" Type="http://schemas.openxmlformats.org/officeDocument/2006/relationships/hyperlink" Target="http://www.microsave.net/files/pdf/Lessons_from_MicroSave_s_Action_Research_Programme_2001_and_2002.pdf" TargetMode="External"/><Relationship Id="rId149" Type="http://schemas.openxmlformats.org/officeDocument/2006/relationships/hyperlink" Target="http://www.microsave.net/files/pdf/Are_Banks_and_Microfinance_Institutions_Natural_Partners_in_Financial_Inclusion.pdf" TargetMode="External"/><Relationship Id="rId314" Type="http://schemas.openxmlformats.org/officeDocument/2006/relationships/hyperlink" Target="https://www.microsave.net/author/mimansa-khanna/" TargetMode="External"/><Relationship Id="rId356" Type="http://schemas.openxmlformats.org/officeDocument/2006/relationships/hyperlink" Target="https://www.microsave.net/2021/05/28/beyond-the-barriers-of-affordability-an-analysis-of-indias-cooking-fuel-support-program-under-the-covid-19-assistance-package/" TargetMode="External"/><Relationship Id="rId398" Type="http://schemas.openxmlformats.org/officeDocument/2006/relationships/hyperlink" Target="https://www.microsave.net/2022/07/25/insights-note-edition-2-supply-chains-of-informal-enterprises/" TargetMode="External"/><Relationship Id="rId521" Type="http://schemas.openxmlformats.org/officeDocument/2006/relationships/hyperlink" Target="https://www.microsave.net/2025/06/27/how-can-local-bank-branches-in-bangladesh-drive-bangla-qrs-adoption/" TargetMode="External"/><Relationship Id="rId95" Type="http://schemas.openxmlformats.org/officeDocument/2006/relationships/hyperlink" Target="http://www.microsave.net/files/pdf/Understanding_and_Assessing_the_Demand_for_Microfinance.pdf" TargetMode="External"/><Relationship Id="rId160" Type="http://schemas.openxmlformats.org/officeDocument/2006/relationships/hyperlink" Target="http://www.microsave.net/files/pdf/RP161_FSP_Sales_in_MM_World_Kendall_et_al.pdf" TargetMode="External"/><Relationship Id="rId216" Type="http://schemas.openxmlformats.org/officeDocument/2006/relationships/hyperlink" Target="http://www.microsave.net/resource/why_are_friends_and_family_central_to_the_financial_choices_of_kenyans" TargetMode="External"/><Relationship Id="rId423" Type="http://schemas.openxmlformats.org/officeDocument/2006/relationships/hyperlink" Target="https://www.microsave.net/2023/01/27/account-inactivity-in-india-is-there-a-problem/" TargetMode="External"/><Relationship Id="rId258" Type="http://schemas.openxmlformats.org/officeDocument/2006/relationships/hyperlink" Target="https://www.microsave.net/2020/06/19/coping-with-covid-19-in-bangladesh/" TargetMode="External"/><Relationship Id="rId465" Type="http://schemas.openxmlformats.org/officeDocument/2006/relationships/hyperlink" Target="https://www.microsave.net/2024/03/04/impact-of-extreme-heat-on-migrant-workers-and-msmes-in-delhi-ncr/" TargetMode="External"/><Relationship Id="rId22" Type="http://schemas.openxmlformats.org/officeDocument/2006/relationships/hyperlink" Target="http://www.microsave.net/files/pdf/Principles_and_Practice_Myths_of_Regulation_and_Supervision.pdf" TargetMode="External"/><Relationship Id="rId64" Type="http://schemas.openxmlformats.org/officeDocument/2006/relationships/hyperlink" Target="http://www.microsave.net/files/pdf/Poverty_Africa_Health_Programme_Health_Microinsurance.pdf" TargetMode="External"/><Relationship Id="rId118" Type="http://schemas.openxmlformats.org/officeDocument/2006/relationships/hyperlink" Target="http://www.microsave.net/files/pdf/Optimising_Agent_Networks_In_Uttar_Pradesh.pdf" TargetMode="External"/><Relationship Id="rId325" Type="http://schemas.openxmlformats.org/officeDocument/2006/relationships/hyperlink" Target="https://www.microsave.net/author/puneet-khanduja/" TargetMode="External"/><Relationship Id="rId367" Type="http://schemas.openxmlformats.org/officeDocument/2006/relationships/hyperlink" Target="https://www.microsave.net/2021/08/05/social-assistance-and-information-in-the-initial-phase-of-the-covid-19-crisis-lessons-from-a-household-survey-in-india/" TargetMode="External"/><Relationship Id="rId532" Type="http://schemas.openxmlformats.org/officeDocument/2006/relationships/hyperlink" Target="https://www.microsave.net/author/priyal-advani/" TargetMode="External"/><Relationship Id="rId171" Type="http://schemas.openxmlformats.org/officeDocument/2006/relationships/hyperlink" Target="http://www.microsave.net/files/pdf/Alternate_Financial_Education_Project_2014.pdf" TargetMode="External"/><Relationship Id="rId227" Type="http://schemas.openxmlformats.org/officeDocument/2006/relationships/hyperlink" Target="http://www.microsave.net/resource/riding_the_rocket_to_digitised_microfinance" TargetMode="External"/><Relationship Id="rId269" Type="http://schemas.openxmlformats.org/officeDocument/2006/relationships/hyperlink" Target="https://www.microsave.net/2020/07/23/inclusive-fintechs-in-francophone-africa-mali-country-report/" TargetMode="External"/><Relationship Id="rId434" Type="http://schemas.openxmlformats.org/officeDocument/2006/relationships/hyperlink" Target="https://www.microsave.net/author/disha-bhavnani/" TargetMode="External"/><Relationship Id="rId476" Type="http://schemas.openxmlformats.org/officeDocument/2006/relationships/hyperlink" Target="https://www.microsave.net/2024/05/06/state-of-the-agent-network-in-indonesia-agent-network-accelerator-ana-research-2023/" TargetMode="External"/><Relationship Id="rId33" Type="http://schemas.openxmlformats.org/officeDocument/2006/relationships/hyperlink" Target="http://www.microsave.net/files/pdf/Drop_outs_Among_Selected_Zambian_Microfinance_Institutions_Causes_And_Potential_Impact_On_Product_Design.pdf" TargetMode="External"/><Relationship Id="rId129" Type="http://schemas.openxmlformats.org/officeDocument/2006/relationships/hyperlink" Target="http://www.microsave.net/files/pdf/Exploring_Dormancy_in_No_Frills_Saving_Accounts_in_Rajasthan.pdf" TargetMode="External"/><Relationship Id="rId280" Type="http://schemas.openxmlformats.org/officeDocument/2006/relationships/hyperlink" Target="https://www.microsave.net/2020/10/05/indias-lpg-cooking-gas-subsidy-reform-lessons-for-policymakers-in-reducing-costs-and-building-acceptance-for-reform/" TargetMode="External"/><Relationship Id="rId336" Type="http://schemas.openxmlformats.org/officeDocument/2006/relationships/hyperlink" Target="https://www.microsave.net/2021/03/04/analysis-of-indias-payment-system-indicators-in-2020/" TargetMode="External"/><Relationship Id="rId501" Type="http://schemas.openxmlformats.org/officeDocument/2006/relationships/hyperlink" Target="https://www.microsave.net/author/shewta-menon/" TargetMode="External"/><Relationship Id="rId543" Type="http://schemas.openxmlformats.org/officeDocument/2006/relationships/hyperlink" Target="https://www.microsave.net/2025/11/04/unlocking-smart-supervision-in-the-pacific/" TargetMode="External"/><Relationship Id="rId75" Type="http://schemas.openxmlformats.org/officeDocument/2006/relationships/hyperlink" Target="http://www.microsave.net/files/pdf/Use_of_Financial_Services_over_Time_in_Uganda.pdf" TargetMode="External"/><Relationship Id="rId140" Type="http://schemas.openxmlformats.org/officeDocument/2006/relationships/hyperlink" Target="http://www.microsave.net/files/pdf/Understanding_Remittance_Networks_In_Punjab_and_Uttar_Pradesh.pdf" TargetMode="External"/><Relationship Id="rId182" Type="http://schemas.openxmlformats.org/officeDocument/2006/relationships/hyperlink" Target="http://www.microsave.net/resource/over_indebtedness_study_indonesia" TargetMode="External"/><Relationship Id="rId378" Type="http://schemas.openxmlformats.org/officeDocument/2006/relationships/hyperlink" Target="https://www.microsave.net/2021/10/16/indias-gender-responsive-policies-during-covid-19-2/" TargetMode="External"/><Relationship Id="rId403" Type="http://schemas.openxmlformats.org/officeDocument/2006/relationships/hyperlink" Target="https://www.microsave.net/author/msc/" TargetMode="External"/><Relationship Id="rId6" Type="http://schemas.openxmlformats.org/officeDocument/2006/relationships/hyperlink" Target="http://www.microsave.net/files/pdf/Use_and_Impact_of_Savings_Services_Among_the_Poor_in_Uganda.pdf" TargetMode="External"/><Relationship Id="rId238" Type="http://schemas.openxmlformats.org/officeDocument/2006/relationships/hyperlink" Target="https://www.microsave.net/2019/08/27/ambition-and-debt/" TargetMode="External"/><Relationship Id="rId445" Type="http://schemas.openxmlformats.org/officeDocument/2006/relationships/hyperlink" Target="https://www.microsave.net/2023/09/25/women-and-credit/" TargetMode="External"/><Relationship Id="rId487" Type="http://schemas.openxmlformats.org/officeDocument/2006/relationships/hyperlink" Target="https://www.microsave.net/2024/09/09/putting-agents-to-use-insights-from-a-multicountry-research-on-customers-usage-of-cico-agents/" TargetMode="External"/><Relationship Id="rId291" Type="http://schemas.openxmlformats.org/officeDocument/2006/relationships/hyperlink" Target="https://www.microsave.net/author/alfa-gratia-pelupessy/" TargetMode="External"/><Relationship Id="rId305" Type="http://schemas.openxmlformats.org/officeDocument/2006/relationships/hyperlink" Target="https://www.microsave.net/author/samveet-sahoo/" TargetMode="External"/><Relationship Id="rId347" Type="http://schemas.openxmlformats.org/officeDocument/2006/relationships/hyperlink" Target="https://www.microsave.net/author/elizabeth-berthe/" TargetMode="External"/><Relationship Id="rId512" Type="http://schemas.openxmlformats.org/officeDocument/2006/relationships/hyperlink" Target="https://www.microsave.net/author/disha-bhavnani/" TargetMode="External"/><Relationship Id="rId44" Type="http://schemas.openxmlformats.org/officeDocument/2006/relationships/hyperlink" Target="http://www.microsave.net/files/pdf/Dropouts_in_Northern_Province_South_Africa.pdf" TargetMode="External"/><Relationship Id="rId86" Type="http://schemas.openxmlformats.org/officeDocument/2006/relationships/hyperlink" Target="http://www.microsave.net/files/pdf/Virtual_Conference_on_Electronic_Banking_for_the_Poor.pdf" TargetMode="External"/><Relationship Id="rId151" Type="http://schemas.openxmlformats.org/officeDocument/2006/relationships/hyperlink" Target="http://www.microsave.net/files/pdf/Integration_and_Interoperability_of_Financial_Services_Good_for_the_Poor_Great_for_Banks_and_Governments.pdf" TargetMode="External"/><Relationship Id="rId389" Type="http://schemas.openxmlformats.org/officeDocument/2006/relationships/hyperlink" Target="https://www.microsave.net/author/msc/" TargetMode="External"/><Relationship Id="rId193" Type="http://schemas.openxmlformats.org/officeDocument/2006/relationships/hyperlink" Target="http://www.microsave.net/resource/agent_network_accelerator_research_india_country_report" TargetMode="External"/><Relationship Id="rId207" Type="http://schemas.openxmlformats.org/officeDocument/2006/relationships/hyperlink" Target="http://www.microsave.net/resource/country_focus_note_malaysia" TargetMode="External"/><Relationship Id="rId249" Type="http://schemas.openxmlformats.org/officeDocument/2006/relationships/hyperlink" Target="https://www.microsave.net/2020/05/15/agent-networks-ideas-and-lessons-from-india/" TargetMode="External"/><Relationship Id="rId414" Type="http://schemas.openxmlformats.org/officeDocument/2006/relationships/hyperlink" Target="https://www.microsave.net/2022/09/22/how-digital-payments-drive-financial-inclusion-in-india-2/" TargetMode="External"/><Relationship Id="rId456" Type="http://schemas.openxmlformats.org/officeDocument/2006/relationships/hyperlink" Target="https://www.microsave.net/author/atulya-mishra/" TargetMode="External"/><Relationship Id="rId498" Type="http://schemas.openxmlformats.org/officeDocument/2006/relationships/hyperlink" Target="https://www.microsave.net/2024/12/13/frauds-the-achilles-heel-of-aeps-transactions/" TargetMode="External"/><Relationship Id="rId13" Type="http://schemas.openxmlformats.org/officeDocument/2006/relationships/hyperlink" Target="http://www.microsave.net/files/pdf/Drop_Outs_Amongst_Kenyan_Microfinance_Institutions.pdf" TargetMode="External"/><Relationship Id="rId109" Type="http://schemas.openxmlformats.org/officeDocument/2006/relationships/hyperlink" Target="http://www.microsave.net/files/pdf/Managing_Growth_of_Microfinance_Institution_ASA_Bangladesh_Single_minded_growth.pdf" TargetMode="External"/><Relationship Id="rId260" Type="http://schemas.openxmlformats.org/officeDocument/2006/relationships/hyperlink" Target="https://www.microsave.net/2020/07/09/coping-with-covid-19-in-uganda-a-demand-side-view-from-uganda/" TargetMode="External"/><Relationship Id="rId316" Type="http://schemas.openxmlformats.org/officeDocument/2006/relationships/hyperlink" Target="https://www.microsave.net/author/diana-siddiqui/" TargetMode="External"/><Relationship Id="rId523" Type="http://schemas.openxmlformats.org/officeDocument/2006/relationships/hyperlink" Target="https://www.microsave.net/author/anil-kumar-gupta/" TargetMode="External"/><Relationship Id="rId55" Type="http://schemas.openxmlformats.org/officeDocument/2006/relationships/hyperlink" Target="http://www.microsave.net/files/pdf/Product_Costing_in_Practice_The_Experience_of%C2%A0MicroSave.pdf" TargetMode="External"/><Relationship Id="rId97" Type="http://schemas.openxmlformats.org/officeDocument/2006/relationships/hyperlink" Target="http://www.microsave.net/files/pdf/Entering_New_Markets_with_New_Products_Costs_and_Benefits_of_Following_New_Product_Development_Process_Based_on_a_Case_Study_of_MDF_Kamur.pdf" TargetMode="External"/><Relationship Id="rId120" Type="http://schemas.openxmlformats.org/officeDocument/2006/relationships/hyperlink" Target="http://www.microsave.net/files/pdf/Understanding_Remittance_Networks_In_Gujarat_Orissa_and_Bihar.pdf" TargetMode="External"/><Relationship Id="rId358" Type="http://schemas.openxmlformats.org/officeDocument/2006/relationships/hyperlink" Target="https://www.microsave.net/2021/06/09/indias-food-security-response-to-covid-19/" TargetMode="External"/><Relationship Id="rId162" Type="http://schemas.openxmlformats.org/officeDocument/2006/relationships/hyperlink" Target="http://www.microsave.net/files/pdf/1375954399_RP160_Access_to_Finance_West_Bengal.pdf" TargetMode="External"/><Relationship Id="rId218" Type="http://schemas.openxmlformats.org/officeDocument/2006/relationships/hyperlink" Target="http://www.microsave.net/resource/shgs_should_balance_or_break_1" TargetMode="External"/><Relationship Id="rId425" Type="http://schemas.openxmlformats.org/officeDocument/2006/relationships/hyperlink" Target="https://www.microsave.net/2023/01/30/decoding-government-support-to-women-entrepreneurs-in-india/" TargetMode="External"/><Relationship Id="rId467" Type="http://schemas.openxmlformats.org/officeDocument/2006/relationships/hyperlink" Target="https://www.microsave.net/author/shewta-menon/" TargetMode="External"/><Relationship Id="rId271" Type="http://schemas.openxmlformats.org/officeDocument/2006/relationships/hyperlink" Target="https://www.microsave.net/2020/08/03/impact-of-covid-19-on-fintechs-indonesia-report/" TargetMode="External"/><Relationship Id="rId24" Type="http://schemas.openxmlformats.org/officeDocument/2006/relationships/hyperlink" Target="http://www.microsave.net/files/pdf/Financial_Services_Associations_In_Uganda.pdf" TargetMode="External"/><Relationship Id="rId66" Type="http://schemas.openxmlformats.org/officeDocument/2006/relationships/hyperlink" Target="http://www.microsave.net/files/pdf/Reducing_Vulnerability_The_Demand_Side_of_Microinsurance.pdf" TargetMode="External"/><Relationship Id="rId131" Type="http://schemas.openxmlformats.org/officeDocument/2006/relationships/hyperlink" Target="http://www.microsave.net/files/pdf/Exploring_Reasons_for_Dormancy_in_No_Frills_Savings_Accounts_In_Tamil_Nadu.pdf" TargetMode="External"/><Relationship Id="rId327" Type="http://schemas.openxmlformats.org/officeDocument/2006/relationships/hyperlink" Target="https://www.microsave.net/author/joyce-murithi/" TargetMode="External"/><Relationship Id="rId369" Type="http://schemas.openxmlformats.org/officeDocument/2006/relationships/hyperlink" Target="https://www.microsave.net/2021/09/14/making-elephants-dance-a-case-study-on-shared-agent-banking-in-uganda/" TargetMode="External"/><Relationship Id="rId534" Type="http://schemas.openxmlformats.org/officeDocument/2006/relationships/hyperlink" Target="https://www.microsave.net/2025/08/19/scoping-study-to-support-the-bangladesh-bank-to-scale-digital-transactions-in-bangladesh/" TargetMode="External"/><Relationship Id="rId173" Type="http://schemas.openxmlformats.org/officeDocument/2006/relationships/hyperlink" Target="http://www.microsave.net/files/pdf/Impact_of_Policies_and_Regulations_on_the_Micro_finance_Sector.pdf" TargetMode="External"/><Relationship Id="rId229" Type="http://schemas.openxmlformats.org/officeDocument/2006/relationships/hyperlink" Target="http://www.microsave.net/resource/the_daily_costs_of_debt_problematising_repayment" TargetMode="External"/><Relationship Id="rId380" Type="http://schemas.openxmlformats.org/officeDocument/2006/relationships/hyperlink" Target="https://www.microsave.net/2021/11/02/a-primer-on-impact-bonds/" TargetMode="External"/><Relationship Id="rId436" Type="http://schemas.openxmlformats.org/officeDocument/2006/relationships/hyperlink" Target="https://www.microsave.net/2023/08/16/decoding-the-practices-of-cico-agents-in-indonesia/" TargetMode="External"/><Relationship Id="rId240" Type="http://schemas.openxmlformats.org/officeDocument/2006/relationships/hyperlink" Target="https://www.microsave.net/2019/10/22/experimenting-with-cash-transfers-in-food-subsidies-lessons-from-the-pilot-in-nagri/" TargetMode="External"/><Relationship Id="rId478" Type="http://schemas.openxmlformats.org/officeDocument/2006/relationships/hyperlink" Target="https://www.microsave.net/2024/05/29/womens-informal-employment-in-the-digital-economy-the-future-of-work-research/" TargetMode="External"/><Relationship Id="rId35" Type="http://schemas.openxmlformats.org/officeDocument/2006/relationships/hyperlink" Target="http://www.microsave.net/files/pdf/Passing_the_Buck_Money_Transfer_Systems_The_Practice_and_Potential_for_Products_in_Tanzania_and_Uganda.pdf" TargetMode="External"/><Relationship Id="rId77" Type="http://schemas.openxmlformats.org/officeDocument/2006/relationships/hyperlink" Target="http://www.microsave.net/files/pdf/Lessons_from_MicroSave_s_Action_Research_Programme_2002.pdf" TargetMode="External"/><Relationship Id="rId100" Type="http://schemas.openxmlformats.org/officeDocument/2006/relationships/hyperlink" Target="http://www.microsave.net/files/pdf/Feedback_Loop_Analysis_Key_Lessons_in_the_Financial_Service_Delivery.pdf" TargetMode="External"/><Relationship Id="rId282" Type="http://schemas.openxmlformats.org/officeDocument/2006/relationships/hyperlink" Target="https://www.microsave.net/2020/10/06/the-case-of-micronutrient-usage-in-indian-agriculture/" TargetMode="External"/><Relationship Id="rId338" Type="http://schemas.openxmlformats.org/officeDocument/2006/relationships/hyperlink" Target="https://www.microsave.net/2021/03/10/working-paper-a-framework-for-building-gender-sensitive-identity-systems/" TargetMode="External"/><Relationship Id="rId503" Type="http://schemas.openxmlformats.org/officeDocument/2006/relationships/hyperlink" Target="https://www.microsave.net/2024/12/31/advancing-green-msmes-insights-from-the-talk-on-fintechs-role-in-supporting-green-msmes-in-indonesia/" TargetMode="External"/><Relationship Id="rId545" Type="http://schemas.openxmlformats.org/officeDocument/2006/relationships/hyperlink" Target="https://www.microsave.net/2025/12/04/agent-lifecycle-playbook/" TargetMode="External"/><Relationship Id="rId8" Type="http://schemas.openxmlformats.org/officeDocument/2006/relationships/hyperlink" Target="http://www.microsave.net/files/pdf/The_Impact_of_Microfinance_Services_Increasing_Income_or_Reducing_Poverty.pdf" TargetMode="External"/><Relationship Id="rId142" Type="http://schemas.openxmlformats.org/officeDocument/2006/relationships/hyperlink" Target="http://www.microsave.net/files/pdf/Savings_for_the_Poor_in_the_Philippines.pdf" TargetMode="External"/><Relationship Id="rId184" Type="http://schemas.openxmlformats.org/officeDocument/2006/relationships/hyperlink" Target="http://www.microsave.net/resource/demonetisation_and_digitisation_a_diagnostic_study" TargetMode="External"/><Relationship Id="rId391" Type="http://schemas.openxmlformats.org/officeDocument/2006/relationships/hyperlink" Target="https://www.microsave.net/author/akhand-jyoti-tiwari/" TargetMode="External"/><Relationship Id="rId405" Type="http://schemas.openxmlformats.org/officeDocument/2006/relationships/hyperlink" Target="https://www.microsave.net/author/msc/" TargetMode="External"/><Relationship Id="rId447" Type="http://schemas.openxmlformats.org/officeDocument/2006/relationships/hyperlink" Target="https://www.microsave.net/2023/10/03/mentorship-for-women-entrepreneurs-a-highway-to-growth/" TargetMode="External"/><Relationship Id="rId251" Type="http://schemas.openxmlformats.org/officeDocument/2006/relationships/hyperlink" Target="https://www.microsave.net/2020/06/11/india-impact-of-covid-19-on-business-correspondents/" TargetMode="External"/><Relationship Id="rId489" Type="http://schemas.openxmlformats.org/officeDocument/2006/relationships/hyperlink" Target="https://www.microsave.net/author/samveet-sahoo/" TargetMode="External"/><Relationship Id="rId46" Type="http://schemas.openxmlformats.org/officeDocument/2006/relationships/hyperlink" Target="http://www.microsave.net/files/pdf/Assessment_of_the_Use_and_Impact_of_MicroSave_s_Market_Research_for_MicroFinance_Toolkit.pdf" TargetMode="External"/><Relationship Id="rId293" Type="http://schemas.openxmlformats.org/officeDocument/2006/relationships/hyperlink" Target="https://www.microsave.net/author/agnes-salyanty/" TargetMode="External"/><Relationship Id="rId307" Type="http://schemas.openxmlformats.org/officeDocument/2006/relationships/hyperlink" Target="https://www.microsave.net/2020/12/17/the-landscape-of-climate-and-disaster-risk-insurance-cdri/" TargetMode="External"/><Relationship Id="rId349" Type="http://schemas.openxmlformats.org/officeDocument/2006/relationships/hyperlink" Target="https://www.microsave.net/author/nikita-dhingra/" TargetMode="External"/><Relationship Id="rId514" Type="http://schemas.openxmlformats.org/officeDocument/2006/relationships/hyperlink" Target="https://www.microsave.net/2025/03/21/breaking-barriers-a-study-on-female-cash-in-cash-out-cico-agents-and-their-potential-to-drive-financial-inclusion/" TargetMode="External"/><Relationship Id="rId88" Type="http://schemas.openxmlformats.org/officeDocument/2006/relationships/hyperlink" Target="http://www.microsave.net/files/pdf/Equity_Building_Society_Market_led_Approach_to_Microfinance.pdf" TargetMode="External"/><Relationship Id="rId111" Type="http://schemas.openxmlformats.org/officeDocument/2006/relationships/hyperlink" Target="http://www.microsave.net/files/pdf/Improving_MIS_in_Indian_MFIs_An_assessment_with_suggestions_for_active_engagement.pdf" TargetMode="External"/><Relationship Id="rId153" Type="http://schemas.openxmlformats.org/officeDocument/2006/relationships/hyperlink" Target="http://www.microsave.net/files/pdf/RP152_Comparative_Analysis_Manoj_Sharma.pdf" TargetMode="External"/><Relationship Id="rId195" Type="http://schemas.openxmlformats.org/officeDocument/2006/relationships/hyperlink" Target="http://www.microsave.net/resource/low_income_lives_family_food_shopping" TargetMode="External"/><Relationship Id="rId209" Type="http://schemas.openxmlformats.org/officeDocument/2006/relationships/hyperlink" Target="http://www.microsave.net/resource/water_and_sanitation_in_dhaka_s_low_income_settlements_bangladesh" TargetMode="External"/><Relationship Id="rId360" Type="http://schemas.openxmlformats.org/officeDocument/2006/relationships/hyperlink" Target="https://www.microsave.net/author/truong-thi-le-quyen/" TargetMode="External"/><Relationship Id="rId416" Type="http://schemas.openxmlformats.org/officeDocument/2006/relationships/hyperlink" Target="https://bit.ly/3AlHdY1" TargetMode="External"/><Relationship Id="rId220" Type="http://schemas.openxmlformats.org/officeDocument/2006/relationships/hyperlink" Target="http://www.microsave.net/resource/two_perspectives_on_savings_services_1" TargetMode="External"/><Relationship Id="rId458" Type="http://schemas.openxmlformats.org/officeDocument/2006/relationships/hyperlink" Target="https://www.microsave.net/2024/02/16/cgap-strengthening-climate-resilience-and-adaptation-through-financial-services/" TargetMode="External"/><Relationship Id="rId15" Type="http://schemas.openxmlformats.org/officeDocument/2006/relationships/hyperlink" Target="http://www.microsave.net/files/pdf/Drop_Outs_Amongst_Ugandan_Microfinance_Institutions.pdf" TargetMode="External"/><Relationship Id="rId57" Type="http://schemas.openxmlformats.org/officeDocument/2006/relationships/hyperlink" Target="http://www.microsave.net/files/pdf/One_Step_Beyond_Challenges_and_Opportunities_in_Promoting_Quality_Financial_Services_in_Remoter_Areas.pdf" TargetMode="External"/><Relationship Id="rId262" Type="http://schemas.openxmlformats.org/officeDocument/2006/relationships/hyperlink" Target="https://www.microsave.net/2020/07/13/impact-of-the-covid-19-pandemic-on-cico-agents-kenya-report/" TargetMode="External"/><Relationship Id="rId318" Type="http://schemas.openxmlformats.org/officeDocument/2006/relationships/hyperlink" Target="https://www.microsave.net/2021/01/27/16106/" TargetMode="External"/><Relationship Id="rId525" Type="http://schemas.openxmlformats.org/officeDocument/2006/relationships/hyperlink" Target="https://www.microsave.net/author/vineet-anand/" TargetMode="External"/><Relationship Id="rId99" Type="http://schemas.openxmlformats.org/officeDocument/2006/relationships/hyperlink" Target="http://www.microsave.net/files/pdf/GRAMEEN_II_The_First_Five_Years_2001_2005.pdf" TargetMode="External"/><Relationship Id="rId122" Type="http://schemas.openxmlformats.org/officeDocument/2006/relationships/hyperlink" Target="http://www.microsave.net/files/pdf/Are_You_Poor_Enough_Client_Selection_by_Microfinance_Institutions.pdf" TargetMode="External"/><Relationship Id="rId164" Type="http://schemas.openxmlformats.org/officeDocument/2006/relationships/hyperlink" Target="http://www.microsave.net/files/pdf/Musings_on_Money.pdf" TargetMode="External"/><Relationship Id="rId371" Type="http://schemas.openxmlformats.org/officeDocument/2006/relationships/hyperlink" Target="https://www.microsave.net/author/anusha-jain/" TargetMode="External"/><Relationship Id="rId427" Type="http://schemas.openxmlformats.org/officeDocument/2006/relationships/hyperlink" Target="https://www.microsave.net/2023/03/24/women-risk-and-consumer-protection-in-online-leading-platforms-in-indonesia/" TargetMode="External"/><Relationship Id="rId469" Type="http://schemas.openxmlformats.org/officeDocument/2006/relationships/hyperlink" Target="https://www.microsave.net/author/nicholas-mungai/" TargetMode="External"/><Relationship Id="rId26" Type="http://schemas.openxmlformats.org/officeDocument/2006/relationships/hyperlink" Target="http://www.microsave.net/files/pdf/MicroInsurance_in_Uganda_A_Case_Study_of_an_Example_of_the_Partner_Agent_Model_of_MicroInsurance_Provision.pdf" TargetMode="External"/><Relationship Id="rId231" Type="http://schemas.openxmlformats.org/officeDocument/2006/relationships/hyperlink" Target="http://www.microsave.net/resource/dbt_in_education_a_study_on_the_delivery_of_in_kind_benefits_to_secondary_school_students_in_uttar_pradesh" TargetMode="External"/><Relationship Id="rId273" Type="http://schemas.openxmlformats.org/officeDocument/2006/relationships/hyperlink" Target="https://www.microsave.net/2020/08/04/analysis-of-indias-payment-system-indicators-in-q2-2020/" TargetMode="External"/><Relationship Id="rId329" Type="http://schemas.openxmlformats.org/officeDocument/2006/relationships/hyperlink" Target="https://www.microsave.net/author/diana-siddiqui/" TargetMode="External"/><Relationship Id="rId480" Type="http://schemas.openxmlformats.org/officeDocument/2006/relationships/hyperlink" Target="https://www.microsave.net/2024/07/03/empowering-female-agents-bridging-the-gender-gap-in-bangladeshs-financial-sector/" TargetMode="External"/><Relationship Id="rId536" Type="http://schemas.openxmlformats.org/officeDocument/2006/relationships/hyperlink" Target="https://www.microsave.net/2025/08/26/microfinance-for-climate-resilience-voices-from-the-field/" TargetMode="External"/><Relationship Id="rId68" Type="http://schemas.openxmlformats.org/officeDocument/2006/relationships/hyperlink" Target="http://www.microsave.net/files/pdf/An_In_Depth_Quantitative_Assessment_of_the_Ugandan_Microfinance_Environment.pdf" TargetMode="External"/><Relationship Id="rId133" Type="http://schemas.openxmlformats.org/officeDocument/2006/relationships/hyperlink" Target="http://www.microsave.net/files/pdf/Relative_Risk_to_the_Savings_of_the_Poor_In_Rajasthan.pdf" TargetMode="External"/><Relationship Id="rId175" Type="http://schemas.openxmlformats.org/officeDocument/2006/relationships/hyperlink" Target="http://www.microsave.net/files/pdf/Synthesis_Paper_A_Question_of_Trust.pdf" TargetMode="External"/><Relationship Id="rId340" Type="http://schemas.openxmlformats.org/officeDocument/2006/relationships/hyperlink" Target="https://www.microsave.net/2021/03/12/gootcha-a-framework-to-build-gender-sensitive-id-systems/" TargetMode="External"/><Relationship Id="rId200" Type="http://schemas.openxmlformats.org/officeDocument/2006/relationships/hyperlink" Target="http://www.microsave.net/resource/assessment_of_direct_benefit_transfer_in_fertiliser" TargetMode="External"/><Relationship Id="rId382" Type="http://schemas.openxmlformats.org/officeDocument/2006/relationships/hyperlink" Target="https://www.microsave.net/2021/11/22/covid-19-and-fintechs-in-bangladesh-impact-and-resilience/" TargetMode="External"/><Relationship Id="rId438" Type="http://schemas.openxmlformats.org/officeDocument/2006/relationships/hyperlink" Target="https://www.microsave.net/author/gayatri-pandey/" TargetMode="External"/><Relationship Id="rId242" Type="http://schemas.openxmlformats.org/officeDocument/2006/relationships/hyperlink" Target="https://www.microsave.net/2019/11/04/first-insights-landscape-of-climate-and-disaster-risk-insurance-cdri-in-asia-and-the-pacific/" TargetMode="External"/><Relationship Id="rId284" Type="http://schemas.openxmlformats.org/officeDocument/2006/relationships/hyperlink" Target="https://www.microsave.net/2020/10/08/paper-optimizing-awareness-communication-and-outreach-for-government-payments-in-times-of-crisis/" TargetMode="External"/><Relationship Id="rId491" Type="http://schemas.openxmlformats.org/officeDocument/2006/relationships/hyperlink" Target="https://www.microsave.net/2024/10/22/insights-to-innovations-designing-financial-services-for-women-entrepreneurs/" TargetMode="External"/><Relationship Id="rId505" Type="http://schemas.openxmlformats.org/officeDocument/2006/relationships/hyperlink" Target="https://www.microsave.net/author/kinanti-aldhia-naura/" TargetMode="External"/><Relationship Id="rId37" Type="http://schemas.openxmlformats.org/officeDocument/2006/relationships/hyperlink" Target="http://www.microsave.net/files/pdf/HIV_AIDS_Responding_To_A_Silent_Economic_Crisis_Among_Microfinance_Clients_In_Kenya_and_Uganda.pdf" TargetMode="External"/><Relationship Id="rId79" Type="http://schemas.openxmlformats.org/officeDocument/2006/relationships/hyperlink" Target="http://www.microsave.net/files/pdf/The_Competitive_Environment_in_Uganda_Implications_for_Microfinance_Institutions_and_their_Clients.pdf" TargetMode="External"/><Relationship Id="rId102" Type="http://schemas.openxmlformats.org/officeDocument/2006/relationships/hyperlink" Target="http://www.microsave.net/files/pdf/Do_Microfinance_Institutions_Really_Need_to_Worry_About_Their_Brands.pdf" TargetMode="External"/><Relationship Id="rId144" Type="http://schemas.openxmlformats.org/officeDocument/2006/relationships/hyperlink" Target="http://www.microsave.net/files/pdf/What_are_Clients_doing_Post_the_Andhra_Pradesh_MFI_Crisis.pdf" TargetMode="External"/><Relationship Id="rId547" Type="http://schemas.openxmlformats.org/officeDocument/2006/relationships/hyperlink" Target="https://www.microsave.net/2025/12/19/nigeria-dpi-readiness-of-states-the-intelligent-revenue-authority-ira-readiness-report/" TargetMode="External"/><Relationship Id="rId90" Type="http://schemas.openxmlformats.org/officeDocument/2006/relationships/hyperlink" Target="http://www.microsave.net/files/pdf/Process_Mapping_in_Practice.pdf" TargetMode="External"/><Relationship Id="rId186" Type="http://schemas.openxmlformats.org/officeDocument/2006/relationships/hyperlink" Target="http://microsave.net/resource/digital_wallet_adoption_for_the_oral_segment_in_india_concept_development_for_mowo_mobile_wallet_for_oral" TargetMode="External"/><Relationship Id="rId351" Type="http://schemas.openxmlformats.org/officeDocument/2006/relationships/hyperlink" Target="https://www.microsave.net/author/agnes-salyanty/" TargetMode="External"/><Relationship Id="rId393" Type="http://schemas.openxmlformats.org/officeDocument/2006/relationships/hyperlink" Target="https://www.microsave.net/author/disha-bhavnani/" TargetMode="External"/><Relationship Id="rId407" Type="http://schemas.openxmlformats.org/officeDocument/2006/relationships/hyperlink" Target="https://www.microsave.net/author/msc/" TargetMode="External"/><Relationship Id="rId449" Type="http://schemas.openxmlformats.org/officeDocument/2006/relationships/hyperlink" Target="https://www.microsave.net/2023/11/16/the-use-of-digital-platforms-for-business-insights-from-womens-business-diaries-in-bangladesh/" TargetMode="External"/><Relationship Id="rId211" Type="http://schemas.openxmlformats.org/officeDocument/2006/relationships/hyperlink" Target="http://www.microsave.net/resource/smart_meters_to_enhance_access_to_water_services_in_rural_africa" TargetMode="External"/><Relationship Id="rId253" Type="http://schemas.openxmlformats.org/officeDocument/2006/relationships/hyperlink" Target="https://www.microsave.net/2020/06/22/impact-of-the-covid-19-pandemic-on-cico-agents/" TargetMode="External"/><Relationship Id="rId295" Type="http://schemas.openxmlformats.org/officeDocument/2006/relationships/hyperlink" Target="https://www.microsave.net/author/akshat-pathak/" TargetMode="External"/><Relationship Id="rId309" Type="http://schemas.openxmlformats.org/officeDocument/2006/relationships/hyperlink" Target="https://www.microsave.net/author/mohak-srivastava/" TargetMode="External"/><Relationship Id="rId460" Type="http://schemas.openxmlformats.org/officeDocument/2006/relationships/hyperlink" Target="https://www.microsave.net/2024/02/16/agristack-a-dpi-for-farmers-and-the-agriculture-ecosystem/" TargetMode="External"/><Relationship Id="rId516" Type="http://schemas.openxmlformats.org/officeDocument/2006/relationships/hyperlink" Target="https://www.microsave.net/2025/04/22/enabling-an-open-source-ai-ecosystem-as-a-building-block-for-public-ai/" TargetMode="External"/><Relationship Id="rId48" Type="http://schemas.openxmlformats.org/officeDocument/2006/relationships/hyperlink" Target="http://www.microsave.net/files/pdf/It_Is_Expensive_to_Be_Poor_Losses_Suffered_by_People_Saving_in_Uganda.pdf" TargetMode="External"/><Relationship Id="rId113" Type="http://schemas.openxmlformats.org/officeDocument/2006/relationships/hyperlink" Target="http://www.microsave.net/files/pdf/Bullock_cart_Workers_Development_Association_BWDA_Finance_Limited_Leveraging_Partnerships_for_Growth.pdf" TargetMode="External"/><Relationship Id="rId320" Type="http://schemas.openxmlformats.org/officeDocument/2006/relationships/hyperlink" Target="http://microsave.net/2021/01/27/impact-of-the-covid-19-pandemic-on-low-and-moderate-income-lmis-populations-and-micro-small-and-medium-enterprises-msmes/" TargetMode="External"/><Relationship Id="rId155" Type="http://schemas.openxmlformats.org/officeDocument/2006/relationships/hyperlink" Target="http://www.microsave.net/files/pdf/RP154_Agriculture_regulations_Africa_Kumar.pdf" TargetMode="External"/><Relationship Id="rId197" Type="http://schemas.openxmlformats.org/officeDocument/2006/relationships/hyperlink" Target="http://www.microsave.net/resource/measuring_risk_in_agent_networks_what_risks_are_inherent_in_agency_business_and_how_to_track_them" TargetMode="External"/><Relationship Id="rId362" Type="http://schemas.openxmlformats.org/officeDocument/2006/relationships/hyperlink" Target="https://www.microsave.net/author/samveet-sahoo/" TargetMode="External"/><Relationship Id="rId418" Type="http://schemas.openxmlformats.org/officeDocument/2006/relationships/hyperlink" Target="https://bit.ly/3Al2f8Y" TargetMode="External"/><Relationship Id="rId222" Type="http://schemas.openxmlformats.org/officeDocument/2006/relationships/hyperlink" Target="http://www.microsave.net/resource/fintech_study_to_model_a_financial_inclusion_lab" TargetMode="External"/><Relationship Id="rId264" Type="http://schemas.openxmlformats.org/officeDocument/2006/relationships/hyperlink" Target="https://www.microsave.net/2020/07/14/inclusive-fintechs-in-francophone-africa-togo-country-report/" TargetMode="External"/><Relationship Id="rId471" Type="http://schemas.openxmlformats.org/officeDocument/2006/relationships/hyperlink" Target="https://www.microsave.net/author/disha-bhavnani/" TargetMode="External"/><Relationship Id="rId17" Type="http://schemas.openxmlformats.org/officeDocument/2006/relationships/hyperlink" Target="http://www.microsave.net/files/pdf/Use_and_Impact_of_Savings_Services_among_the_Poor_in_Tanzania.pdf" TargetMode="External"/><Relationship Id="rId59" Type="http://schemas.openxmlformats.org/officeDocument/2006/relationships/hyperlink" Target="http://www.microsave.net/files/pdf/Microcare_Ltd_Health_Plan_Uganda.pdf" TargetMode="External"/><Relationship Id="rId124" Type="http://schemas.openxmlformats.org/officeDocument/2006/relationships/hyperlink" Target="http://www.microsave.net/files/pdf/Optimising_Agent_Networks_In_Gujarat.pdf" TargetMode="External"/><Relationship Id="rId527" Type="http://schemas.openxmlformats.org/officeDocument/2006/relationships/hyperlink" Target="https://www.microsave.net/2025/07/17/smart-payments-for-smarter-business-with-governments/" TargetMode="External"/><Relationship Id="rId70" Type="http://schemas.openxmlformats.org/officeDocument/2006/relationships/hyperlink" Target="http://www.microsave.net/files/pdf/Passing_the_Buck_in_East_Africa_Money_Transfers_Systems_The_Practice_and_Potential_for_Products_in_Kenya.pdf" TargetMode="External"/><Relationship Id="rId166" Type="http://schemas.openxmlformats.org/officeDocument/2006/relationships/hyperlink" Target="http://www.microsave.net/files/pdf/RP165_Can_Money_Buy_You_Happiness.pdf" TargetMode="External"/><Relationship Id="rId331" Type="http://schemas.openxmlformats.org/officeDocument/2006/relationships/hyperlink" Target="https://www.microsave.net/author/diana-siddiqui/" TargetMode="External"/><Relationship Id="rId373" Type="http://schemas.openxmlformats.org/officeDocument/2006/relationships/hyperlink" Target="https://www.microsave.net/author/kritika-shukla/" TargetMode="External"/><Relationship Id="rId429" Type="http://schemas.openxmlformats.org/officeDocument/2006/relationships/hyperlink" Target="https://www.microsave.net/author/vikash-kumar/" TargetMode="External"/><Relationship Id="rId1" Type="http://schemas.openxmlformats.org/officeDocument/2006/relationships/hyperlink" Target="http://www.microsave.net/files/pdf/Drop_Outs_and_Graduates_Lessons_From_Bangladesh.pdf" TargetMode="External"/><Relationship Id="rId233" Type="http://schemas.openxmlformats.org/officeDocument/2006/relationships/hyperlink" Target="https://www.microsave.net/2019/07/18/operations-assessment-and-impact-evaluation-of-program-keluarga-harapan-pkh/" TargetMode="External"/><Relationship Id="rId440" Type="http://schemas.openxmlformats.org/officeDocument/2006/relationships/hyperlink" Target="https://www.microsave.net/author/arshi-aadil/" TargetMode="External"/><Relationship Id="rId28" Type="http://schemas.openxmlformats.org/officeDocument/2006/relationships/hyperlink" Target="http://www.microsave.net/files/pdf/Microinsurance_In_Uganda_A_Case_Study_Of_An_Example_Of_The_Partner_Agent_Model_Of_Microinsurance_Provision_NHHP_and_FINCA_Uganda_Heath_Care_Financing_Plan.pdf" TargetMode="External"/><Relationship Id="rId275" Type="http://schemas.openxmlformats.org/officeDocument/2006/relationships/hyperlink" Target="https://www.microsave.net/2020/09/03/a-paper-on-enhancing-access-to-markets-for-farmer-producer-organizations-fpos/" TargetMode="External"/><Relationship Id="rId300" Type="http://schemas.openxmlformats.org/officeDocument/2006/relationships/hyperlink" Target="https://www.microsave.net/2020/12/03/impact-of-covid-19-on-banking-agents-in-bangladesh/" TargetMode="External"/><Relationship Id="rId482" Type="http://schemas.openxmlformats.org/officeDocument/2006/relationships/hyperlink" Target="https://www.microsave.net/2024/07/03/sathi-a-flag-bearer-for-womens-financial-inclusion/" TargetMode="External"/><Relationship Id="rId538" Type="http://schemas.openxmlformats.org/officeDocument/2006/relationships/hyperlink" Target="https://www.microsave.net/author/alvina-zafar/" TargetMode="External"/><Relationship Id="rId81" Type="http://schemas.openxmlformats.org/officeDocument/2006/relationships/hyperlink" Target="http://www.microsave.net/files/pdf/Innovative_Approaches_to_Delivering_Microfinance_Services_Credit_Indemnity_in_South_Africa.pdf" TargetMode="External"/><Relationship Id="rId135" Type="http://schemas.openxmlformats.org/officeDocument/2006/relationships/hyperlink" Target="http://www.microsave.net/files/pdf/Relative_Risk_to_the_Savings_of_the_Poor_In_TamilNadu.pdf" TargetMode="External"/><Relationship Id="rId177" Type="http://schemas.openxmlformats.org/officeDocument/2006/relationships/hyperlink" Target="http://www.microsave.net/files/pdf/151207_Small_Finance_Indian_Book.pdf" TargetMode="External"/><Relationship Id="rId342" Type="http://schemas.openxmlformats.org/officeDocument/2006/relationships/hyperlink" Target="https://www.microsave.net/2021/03/15/impact-of-the-covid-19-pandemic-on-cico-agents-senegal-country-report/" TargetMode="External"/><Relationship Id="rId384" Type="http://schemas.openxmlformats.org/officeDocument/2006/relationships/hyperlink" Target="https://www.microsave.net/2021/11/23/a-framework-to-design-user-centric-social-protection-programs/" TargetMode="External"/><Relationship Id="rId202" Type="http://schemas.openxmlformats.org/officeDocument/2006/relationships/hyperlink" Target="http://www.microsave.net/resource/understanding_demand_for_financial_products_among_young_women_in_central_java" TargetMode="External"/><Relationship Id="rId244" Type="http://schemas.openxmlformats.org/officeDocument/2006/relationships/hyperlink" Target="https://www.microsave.net/2020/04/08/covid-19-and-low-income-households-in-central-bangladesh/" TargetMode="External"/><Relationship Id="rId39" Type="http://schemas.openxmlformats.org/officeDocument/2006/relationships/hyperlink" Target="http://www.microsave.net/files/pdf/Informal_Sector_Finance_Systems_What_The_Microfinance_Industry_Can_Learn_From_Them.pdf" TargetMode="External"/><Relationship Id="rId286" Type="http://schemas.openxmlformats.org/officeDocument/2006/relationships/hyperlink" Target="https://www.microsave.net/2020/10/16/evaluation-report-for-e-kyc-pilot-in-bangladesh/" TargetMode="External"/><Relationship Id="rId451" Type="http://schemas.openxmlformats.org/officeDocument/2006/relationships/hyperlink" Target="https://www.microsave.net/2023/11/16/voices-of-indias-msmes-insights-notes-from-the-diaries-edition-1/" TargetMode="External"/><Relationship Id="rId493" Type="http://schemas.openxmlformats.org/officeDocument/2006/relationships/hyperlink" Target="https://www.microsave.net/2024/11/18/impact-of-digital-platforms-on-microenterprises-bangladesh-country-findings/" TargetMode="External"/><Relationship Id="rId507" Type="http://schemas.openxmlformats.org/officeDocument/2006/relationships/hyperlink" Target="https://www.microsave.net/2025/02/13/offering-support-whereit-matters-most-insights-from-assessing-ecosystem-needs-and-their-impact-on-women-entrepreneurs/" TargetMode="External"/><Relationship Id="rId549" Type="http://schemas.openxmlformats.org/officeDocument/2006/relationships/hyperlink" Target="https://www.microsave.net/2026/04/01/resilient-farming-in-the-digital-age-overcoming-agtech-adoption-challenges-in-africa-and-asia/" TargetMode="External"/><Relationship Id="rId50" Type="http://schemas.openxmlformats.org/officeDocument/2006/relationships/hyperlink" Target="http://www.microsave.net/files/pdf/Staff_Incentive_Schemes_The_International_Experience.pdf" TargetMode="External"/><Relationship Id="rId104" Type="http://schemas.openxmlformats.org/officeDocument/2006/relationships/hyperlink" Target="http://www.microsave.net/files/pdf/Teaching_Elephants_To_Tango_Working_with_Post_Banks_To_Realise_Their_Full_Potential.pdf" TargetMode="External"/><Relationship Id="rId146" Type="http://schemas.openxmlformats.org/officeDocument/2006/relationships/hyperlink" Target="http://www.microsave.net/files/pdf/Why_EM_Banking_Will_Soon_Reach_Scale_in_India_An_Optimistic_View.pdf" TargetMode="External"/><Relationship Id="rId188" Type="http://schemas.openxmlformats.org/officeDocument/2006/relationships/hyperlink" Target="http://microsave.net/resource/assessment_of_aefds_aadhaar_enabled_fertilizer_distribution_system_pilot" TargetMode="External"/><Relationship Id="rId311" Type="http://schemas.openxmlformats.org/officeDocument/2006/relationships/hyperlink" Target="https://www.microsave.net/2021/01/08/cash-in-cash-out-cross-country-analysis-kenya/" TargetMode="External"/><Relationship Id="rId353" Type="http://schemas.openxmlformats.org/officeDocument/2006/relationships/hyperlink" Target="https://www.microsave.net/author/elizabeth-berthe/" TargetMode="External"/><Relationship Id="rId395" Type="http://schemas.openxmlformats.org/officeDocument/2006/relationships/hyperlink" Target="https://www.microsave.net/author/mimansa-khanna/" TargetMode="External"/><Relationship Id="rId409" Type="http://schemas.openxmlformats.org/officeDocument/2006/relationships/hyperlink" Target="https://www.microsave.net/author/rahul-chatterjee/" TargetMode="External"/><Relationship Id="rId92" Type="http://schemas.openxmlformats.org/officeDocument/2006/relationships/hyperlink" Target="http://www.microsave.net/files/pdf/Designing_Innovative_Products_Processes_and_Channels_for_the_Promotion_of_Microfinance.pdf" TargetMode="External"/><Relationship Id="rId213" Type="http://schemas.openxmlformats.org/officeDocument/2006/relationships/hyperlink" Target="http://www.microsave.net/resource/how_ecosystem_issues_fail_rural_fis_to_promote_digital_financial_services_observations_from_mfis_in_tanzania" TargetMode="External"/><Relationship Id="rId420" Type="http://schemas.openxmlformats.org/officeDocument/2006/relationships/hyperlink" Target="https://bit.ly/3GXQZDd" TargetMode="External"/><Relationship Id="rId255" Type="http://schemas.openxmlformats.org/officeDocument/2006/relationships/hyperlink" Target="https://www.microsave.net/author/mohit-saini/" TargetMode="External"/><Relationship Id="rId297" Type="http://schemas.openxmlformats.org/officeDocument/2006/relationships/hyperlink" Target="https://www.microsave.net/author/rahul-chatterjee/" TargetMode="External"/><Relationship Id="rId462" Type="http://schemas.openxmlformats.org/officeDocument/2006/relationships/hyperlink" Target="https://www.microsave.net/author/graham-a-n-wright/" TargetMode="External"/><Relationship Id="rId518" Type="http://schemas.openxmlformats.org/officeDocument/2006/relationships/hyperlink" Target="https://www.microsave.net/2025/04/22/advancing-climate-adaptation-planning/" TargetMode="External"/><Relationship Id="rId115" Type="http://schemas.openxmlformats.org/officeDocument/2006/relationships/hyperlink" Target="http://www.microsave.net/files/pdf/Designing_Savings_and_Loan_Products.pdf" TargetMode="External"/><Relationship Id="rId157" Type="http://schemas.openxmlformats.org/officeDocument/2006/relationships/hyperlink" Target="http://www.microsave.net/files/pdf/MI_report_web_version_pdf.pdf" TargetMode="External"/><Relationship Id="rId322" Type="http://schemas.openxmlformats.org/officeDocument/2006/relationships/hyperlink" Target="https://www.microsave.net/2021/01/28/impact-of-covid-19-pandemic-on-micro-small-medium-enterprises-msmes-bangladesh-report/" TargetMode="External"/><Relationship Id="rId364" Type="http://schemas.openxmlformats.org/officeDocument/2006/relationships/hyperlink" Target="https://www.microsave.net/2021/07/08/five-ways-in-which-the-pandemic-hit-women-and-girls-the-hardest/" TargetMode="External"/><Relationship Id="rId61" Type="http://schemas.openxmlformats.org/officeDocument/2006/relationships/hyperlink" Target="http://www.microsave.net/files/pdf/Kitovu_Patients_Prepayment_Scheme.pdf" TargetMode="External"/><Relationship Id="rId199" Type="http://schemas.openxmlformats.org/officeDocument/2006/relationships/hyperlink" Target="https://www.microsave.net/signature-projects/a-study-on-the-impact-of-bhamashah-household-level-identity-system-on-digital-governance-reforms-in-rajasthan-india/" TargetMode="External"/><Relationship Id="rId19" Type="http://schemas.openxmlformats.org/officeDocument/2006/relationships/hyperlink" Target="http://www.microsave.net/files/pdf/Savings_and_Needs_in_East_Africa_An_Infinite_Variety.pdf" TargetMode="External"/><Relationship Id="rId224" Type="http://schemas.openxmlformats.org/officeDocument/2006/relationships/hyperlink" Target="http://www.microsave.net/authors/profile/118" TargetMode="External"/><Relationship Id="rId266" Type="http://schemas.openxmlformats.org/officeDocument/2006/relationships/hyperlink" Target="https://www.microsave.net/2020/07/21/impact-of-the-covid-19-pandemic-on-micro-small-and-medium-enterprises-msmes-kenya-report/" TargetMode="External"/><Relationship Id="rId431" Type="http://schemas.openxmlformats.org/officeDocument/2006/relationships/hyperlink" Target="https://www.microsave.net/author/rahul-chatterjee/" TargetMode="External"/><Relationship Id="rId473" Type="http://schemas.openxmlformats.org/officeDocument/2006/relationships/hyperlink" Target="https://www.microsave.net/author/neha-mallick/" TargetMode="External"/><Relationship Id="rId529" Type="http://schemas.openxmlformats.org/officeDocument/2006/relationships/hyperlink" Target="https://www.microsave.net/2025/07/22/building-the-resilience-of-buro-bangladeshs-customers-to-the-impacts-of-climate-change/" TargetMode="External"/><Relationship Id="rId30" Type="http://schemas.openxmlformats.org/officeDocument/2006/relationships/hyperlink" Target="http://www.microsave.net/files/pdf/Microinsurance_A_Case_Study_of_An_Example_of_the_Provider_Model_of_Microinsurance_Provision_GRET_Cambodia.pdf" TargetMode="External"/><Relationship Id="rId126" Type="http://schemas.openxmlformats.org/officeDocument/2006/relationships/hyperlink" Target="http://www.microsave.net/files/pdf/Deposit_Assessment_In_Nepal.pdf" TargetMode="External"/><Relationship Id="rId168" Type="http://schemas.openxmlformats.org/officeDocument/2006/relationships/hyperlink" Target="http://www.microsave.net/files/pdf/Securing_the_Silent_Vol_III_MicroSave.pdf" TargetMode="External"/><Relationship Id="rId333" Type="http://schemas.openxmlformats.org/officeDocument/2006/relationships/hyperlink" Target="https://www.microsave.net/author/anusha-jain/" TargetMode="External"/><Relationship Id="rId540" Type="http://schemas.openxmlformats.org/officeDocument/2006/relationships/hyperlink" Target="https://www.microsave.net/2025/09/26/scoping-study-to-support-the-bangladesh-bank-to-scale-digital-transactions-in-bangladesh-2/" TargetMode="External"/><Relationship Id="rId72" Type="http://schemas.openxmlformats.org/officeDocument/2006/relationships/hyperlink" Target="http://www.microsave.net/files/pdf/Lessons_from_Pilot_Testing_Financial_Services.pdf" TargetMode="External"/><Relationship Id="rId375" Type="http://schemas.openxmlformats.org/officeDocument/2006/relationships/hyperlink" Target="https://www.microsave.net/author/anurodh-giri/" TargetMode="External"/><Relationship Id="rId3" Type="http://schemas.openxmlformats.org/officeDocument/2006/relationships/hyperlink" Target="http://www.microsave.net/files/pdf/Replication_Regressive_Reproduction_or_Progressive_Evolution.pdf" TargetMode="External"/><Relationship Id="rId235" Type="http://schemas.openxmlformats.org/officeDocument/2006/relationships/hyperlink" Target="https://www.microsave.net/2019/08/26/micro-entrepreneurs-and-occupational-hazards-why-do-poor-people-settle-for-low-return-employment/" TargetMode="External"/><Relationship Id="rId277" Type="http://schemas.openxmlformats.org/officeDocument/2006/relationships/hyperlink" Target="https://www.microsave.net/author/ravi-kant/" TargetMode="External"/><Relationship Id="rId400" Type="http://schemas.openxmlformats.org/officeDocument/2006/relationships/hyperlink" Target="https://bit.ly/3RrhgNa" TargetMode="External"/><Relationship Id="rId442" Type="http://schemas.openxmlformats.org/officeDocument/2006/relationships/hyperlink" Target="https://www.microsave.net/author/disha-bhavnani/" TargetMode="External"/><Relationship Id="rId484" Type="http://schemas.openxmlformats.org/officeDocument/2006/relationships/hyperlink" Target="https://www.microsave.net/2024/07/03/sathi-evaluation-report/" TargetMode="External"/><Relationship Id="rId137" Type="http://schemas.openxmlformats.org/officeDocument/2006/relationships/hyperlink" Target="http://www.microsave.net/files/pdf/Cost_and_Willingness_to_Pay_in_Rajasthan.pdf" TargetMode="External"/><Relationship Id="rId302" Type="http://schemas.openxmlformats.org/officeDocument/2006/relationships/hyperlink" Target="https://www.microsave.net/2020/12/03/ssn-mfs-phase-i-report-assessment-of-social-safety-net-disbursement-bangladesh-phase-i/" TargetMode="External"/><Relationship Id="rId344" Type="http://schemas.openxmlformats.org/officeDocument/2006/relationships/hyperlink" Target="https://www.microsave.net/2021/03/23/impact-of-the-covid-19-pandemic-on-program-keluarga-harapan-pkh/" TargetMode="External"/><Relationship Id="rId41" Type="http://schemas.openxmlformats.org/officeDocument/2006/relationships/hyperlink" Target="http://www.microsave.net/files/pdf/Looking_Before_You_Leap_Key_Questions_That_Should_Precede_Starting_New_Product_Development.pdf" TargetMode="External"/><Relationship Id="rId83" Type="http://schemas.openxmlformats.org/officeDocument/2006/relationships/hyperlink" Target="http://www.microsave.net/files/pdf/Sign_Posts_to_the_Provision_of_Market_led_Microfinance_Services.pdf" TargetMode="External"/><Relationship Id="rId179" Type="http://schemas.openxmlformats.org/officeDocument/2006/relationships/hyperlink" Target="http://www.microsave.net/files/pdf/160112_PB_International_Experience.pdf" TargetMode="External"/><Relationship Id="rId386" Type="http://schemas.openxmlformats.org/officeDocument/2006/relationships/hyperlink" Target="https://www.microsave.net/2022/01/11/impact-of-covid-19-on-fintechs-india-2/" TargetMode="External"/><Relationship Id="rId551" Type="http://schemas.openxmlformats.org/officeDocument/2006/relationships/printerSettings" Target="../printerSettings/printerSettings1.bin"/><Relationship Id="rId190" Type="http://schemas.openxmlformats.org/officeDocument/2006/relationships/hyperlink" Target="http://www.microsave.net/resource/first_digitally_enabled_panchayat_in_odisha" TargetMode="External"/><Relationship Id="rId204" Type="http://schemas.openxmlformats.org/officeDocument/2006/relationships/hyperlink" Target="http://www.microsave.net/resource/leveraging_technology_for_meaningful_financial_inclusion_in_asia" TargetMode="External"/><Relationship Id="rId246" Type="http://schemas.openxmlformats.org/officeDocument/2006/relationships/hyperlink" Target="https://www.microsave.net/2020/05/06/pradhan-mantri-jan-dhan-yojana-pmjdy-ideas-and-lessons-from-india/" TargetMode="External"/><Relationship Id="rId288" Type="http://schemas.openxmlformats.org/officeDocument/2006/relationships/hyperlink" Target="https://www.microsave.net/2020/11/13/demand-analysis-on-remittances-in-west-african-francophone-countries-cote-divoire-mali-and-senegal/" TargetMode="External"/><Relationship Id="rId411" Type="http://schemas.openxmlformats.org/officeDocument/2006/relationships/hyperlink" Target="https://www.microsave.net/author/anup-singh/" TargetMode="External"/><Relationship Id="rId453" Type="http://schemas.openxmlformats.org/officeDocument/2006/relationships/hyperlink" Target="https://www.microsave.net/2023/11/24/smallholder-farmers-climate-resilience-index/" TargetMode="External"/><Relationship Id="rId509" Type="http://schemas.openxmlformats.org/officeDocument/2006/relationships/hyperlink" Target="https://www.microsave.net/2025/02/18/enabling-digital-inclusion-lessons-learned-from-a-field-experiment-to-encourage-women-entrepreneurs-to-adopt-digital-tools/" TargetMode="External"/><Relationship Id="rId106" Type="http://schemas.openxmlformats.org/officeDocument/2006/relationships/hyperlink" Target="http://www.microsave.net/files/pdf/1354602618_Electronic_Banking_The_Next_Revolution_in_Financial_Access.pdf" TargetMode="External"/><Relationship Id="rId313" Type="http://schemas.openxmlformats.org/officeDocument/2006/relationships/hyperlink" Target="https://www.microsave.net/author/agnes-salyanty/" TargetMode="External"/><Relationship Id="rId495" Type="http://schemas.openxmlformats.org/officeDocument/2006/relationships/hyperlink" Target="https://www.microsave.net/2024/11/20/beyond-fish-curries-a-celebration-of-bihars-traditional-fish-recipes/" TargetMode="External"/><Relationship Id="rId10" Type="http://schemas.openxmlformats.org/officeDocument/2006/relationships/hyperlink" Target="http://www.microsave.net/files/pdf/Savings_And_The_Poor_The_Methods_Use_And_Impact_Of_Savings_By_The_Poor_Of_East_Africa.pdf" TargetMode="External"/><Relationship Id="rId52" Type="http://schemas.openxmlformats.org/officeDocument/2006/relationships/hyperlink" Target="http://www.microsave.net/files/pdf/Lessons_from_MicroSave_s_Action_Research_Programme_2001.pdf" TargetMode="External"/><Relationship Id="rId94" Type="http://schemas.openxmlformats.org/officeDocument/2006/relationships/hyperlink" Target="http://www.microsave.net/files/pdf/Cash_Children_or_Kind_Developing_Security_for_Low_Income_People_in_Old_Age_in_Africa.pdf" TargetMode="External"/><Relationship Id="rId148" Type="http://schemas.openxmlformats.org/officeDocument/2006/relationships/hyperlink" Target="http://www.microsave.net/files/pdf/State_of_Business_Correspondent_Industry_in_India_The_Supply_Side_Story.pdf" TargetMode="External"/><Relationship Id="rId355" Type="http://schemas.openxmlformats.org/officeDocument/2006/relationships/hyperlink" Target="https://www.microsave.net/author/elizabeth-berthe/" TargetMode="External"/><Relationship Id="rId397" Type="http://schemas.openxmlformats.org/officeDocument/2006/relationships/hyperlink" Target="https://www.microsave.net/author/anant-tiwari/" TargetMode="External"/><Relationship Id="rId520" Type="http://schemas.openxmlformats.org/officeDocument/2006/relationships/hyperlink" Target="https://www.microsave.net/2025/06/12/toolkits-on-locally-led-adaptation-for-communities-and-msmes/" TargetMode="External"/><Relationship Id="rId215" Type="http://schemas.openxmlformats.org/officeDocument/2006/relationships/hyperlink" Target="http://www.microsave.net/resource/digital_governance_in_developing_countries_beneficiary_experience_and_perceptions_of_system_reform_in_rajasthan_india_working_paper_489" TargetMode="External"/><Relationship Id="rId257" Type="http://schemas.openxmlformats.org/officeDocument/2006/relationships/hyperlink" Target="https://www.microsave.net/author/graham-a-n-wright/" TargetMode="External"/><Relationship Id="rId422" Type="http://schemas.openxmlformats.org/officeDocument/2006/relationships/hyperlink" Target="https://www.microsave.net/2023/01/27/impact-of-climate-change-on-smallholder-farmers-and-their-coping-strategies/" TargetMode="External"/><Relationship Id="rId464" Type="http://schemas.openxmlformats.org/officeDocument/2006/relationships/hyperlink" Target="https://www.microsave.net/2024/02/26/enabling-and-financing-locally-led-adaptation-2/" TargetMode="External"/><Relationship Id="rId299" Type="http://schemas.openxmlformats.org/officeDocument/2006/relationships/hyperlink" Target="https://www.microsave.net/author/thomas-murayi/" TargetMode="External"/><Relationship Id="rId63" Type="http://schemas.openxmlformats.org/officeDocument/2006/relationships/hyperlink" Target="http://www.microsave.net/files/pdf/MEDIPLUS_Health_Services_Nairobi_Kenya.pdf" TargetMode="External"/><Relationship Id="rId159" Type="http://schemas.openxmlformats.org/officeDocument/2006/relationships/hyperlink" Target="http://www.microsave.net/files/pdf/RP158_SKDRDP_As_A_Business_Correspondent.pdf" TargetMode="External"/><Relationship Id="rId366" Type="http://schemas.openxmlformats.org/officeDocument/2006/relationships/hyperlink" Target="https://www.microsave.net/author/ritesh-rautela/" TargetMode="External"/><Relationship Id="rId226" Type="http://schemas.openxmlformats.org/officeDocument/2006/relationships/hyperlink" Target="http://www.microsave.net/authors/profile/551" TargetMode="External"/><Relationship Id="rId433" Type="http://schemas.openxmlformats.org/officeDocument/2006/relationships/hyperlink" Target="https://www.microsave.net/2023/07/12/money-purse-handbook/" TargetMode="External"/><Relationship Id="rId74" Type="http://schemas.openxmlformats.org/officeDocument/2006/relationships/hyperlink" Target="http://www.microsave.net/files/pdf/Reducing_Vulnerability_The_Supply_of_Health_Microinsurance_in_East_Africa.pdf" TargetMode="External"/><Relationship Id="rId377" Type="http://schemas.openxmlformats.org/officeDocument/2006/relationships/hyperlink" Target="https://www.microsave.net/author/abhishek-jain/" TargetMode="External"/><Relationship Id="rId500" Type="http://schemas.openxmlformats.org/officeDocument/2006/relationships/hyperlink" Target="https://www.microsave.net/author/nikhita-jindal/" TargetMode="External"/><Relationship Id="rId5" Type="http://schemas.openxmlformats.org/officeDocument/2006/relationships/hyperlink" Target="http://www.microsave.net/files/pdf/Beyond_Basic_Credit_and_Savings_Developing_New_Financial_Service_Products_for_the_Poor.pdf" TargetMode="External"/><Relationship Id="rId237" Type="http://schemas.openxmlformats.org/officeDocument/2006/relationships/hyperlink" Target="https://www.microsave.net/2019/08/26/something-to-fall-back-on-managing-income-volatility/" TargetMode="External"/><Relationship Id="rId444" Type="http://schemas.openxmlformats.org/officeDocument/2006/relationships/hyperlink" Target="https://www.microsave.net/author/mitali-singh/" TargetMode="External"/><Relationship Id="rId290" Type="http://schemas.openxmlformats.org/officeDocument/2006/relationships/hyperlink" Target="https://www.microsave.net/2020/11/20/impact-of-the-covid-19-pandemic-on-msmes/" TargetMode="External"/><Relationship Id="rId304" Type="http://schemas.openxmlformats.org/officeDocument/2006/relationships/hyperlink" Target="https://www.microsave.net/2020/12/03/ssn-mfs-phase-ii-report-assessment-of-social-safety-net-disbursement-bangladesh-phase-ii/" TargetMode="External"/><Relationship Id="rId388" Type="http://schemas.openxmlformats.org/officeDocument/2006/relationships/hyperlink" Target="https://www.microsave.net/2022/03/08/rbih-whitepaper-gender-and-finance-in-india/" TargetMode="External"/><Relationship Id="rId511" Type="http://schemas.openxmlformats.org/officeDocument/2006/relationships/hyperlink" Target="https://www.microsave.net/2025/02/18/her-digital-gateway-how-women-in-india-access-and-use-smartphones/" TargetMode="External"/><Relationship Id="rId85" Type="http://schemas.openxmlformats.org/officeDocument/2006/relationships/hyperlink" Target="http://www.microsave.net/files/pdf/Passing_the_Buck_in_East_Africa_Money_Transfers_Systems_The_Practice_and_Potential_for_Service_in_Kenya_Tanzania_and_Uganda.pdf" TargetMode="External"/><Relationship Id="rId150" Type="http://schemas.openxmlformats.org/officeDocument/2006/relationships/hyperlink" Target="http://www.microsave.net/files/pdf/Why_Do_People_Not_Join_or_Drop_Out_of_SHGs.pdf" TargetMode="External"/><Relationship Id="rId248" Type="http://schemas.openxmlformats.org/officeDocument/2006/relationships/hyperlink" Target="https://www.microsave.net/2020/05/06/digital-governance-ideas-and-lessons-from-india/" TargetMode="External"/><Relationship Id="rId455" Type="http://schemas.openxmlformats.org/officeDocument/2006/relationships/hyperlink" Target="https://www.microsave.net/2023/11/29/strengthening-the-care-economy-benefits-for-developing-countries/" TargetMode="External"/><Relationship Id="rId12" Type="http://schemas.openxmlformats.org/officeDocument/2006/relationships/hyperlink" Target="http://www.microsave.net/files/pdf/Client_Exits_Drop_outs_Amongst_Tanzanian_Microfinance_Institutions.pdf" TargetMode="External"/><Relationship Id="rId108" Type="http://schemas.openxmlformats.org/officeDocument/2006/relationships/hyperlink" Target="http://www.microsave.net/files/pdf/Savings_and_Internal_Lending_Communities_SILC_in_Uganda.pdf" TargetMode="External"/><Relationship Id="rId315" Type="http://schemas.openxmlformats.org/officeDocument/2006/relationships/hyperlink" Target="https://www.microsave.net/author/diana-siddiqui/" TargetMode="External"/><Relationship Id="rId522" Type="http://schemas.openxmlformats.org/officeDocument/2006/relationships/hyperlink" Target="https://www.microsave.net/2025/07/07/from-upi-to-uli-unified-lending-interface-indias-next-digital-infrastructure-imperative/"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www.microsave.net/files/pdf/MicroSave_GB_Briefing_Note_8_Lessons_from_GB2_Revolution.pdf" TargetMode="External"/><Relationship Id="rId13" Type="http://schemas.openxmlformats.org/officeDocument/2006/relationships/hyperlink" Target="http://www.microsave.net/files/pdf/FINO_s_Electronic_Benefit_Transfer_System_for_Tendu_Leaf_Collectors_A_Study.pdf" TargetMode="External"/><Relationship Id="rId18" Type="http://schemas.openxmlformats.org/officeDocument/2006/relationships/hyperlink" Target="http://www.microsave.net/resource/is_cashless_the_road_ahead_towards_digital_india" TargetMode="External"/><Relationship Id="rId3" Type="http://schemas.openxmlformats.org/officeDocument/2006/relationships/hyperlink" Target="http://www.microsave.net/files/pdf/MicroSave_GB_Briefing_Note_3_Loans.pdf" TargetMode="External"/><Relationship Id="rId21" Type="http://schemas.openxmlformats.org/officeDocument/2006/relationships/hyperlink" Target="https://www.microsave.net/2022/04/19/role-of-technology-in-scaling-up-the-bc-sakhi-network-in-uttar-pradesh-a-lesson-for-other-states/" TargetMode="External"/><Relationship Id="rId7" Type="http://schemas.openxmlformats.org/officeDocument/2006/relationships/hyperlink" Target="http://www.microsave.net/files/pdf/MicroSave_GB_Briefing_Note_7_on_Loan_Use_Users.pdf" TargetMode="External"/><Relationship Id="rId12" Type="http://schemas.openxmlformats.org/officeDocument/2006/relationships/hyperlink" Target="http://www.microsave.net/files/pdf/SPM_Case_Study_3_Sambandh.pdf" TargetMode="External"/><Relationship Id="rId17" Type="http://schemas.openxmlformats.org/officeDocument/2006/relationships/hyperlink" Target="http://www.microsave.net/files/pdf/Case_Study_Mission_focused_Decision_Making_at_ASKI.pdf" TargetMode="External"/><Relationship Id="rId25" Type="http://schemas.openxmlformats.org/officeDocument/2006/relationships/hyperlink" Target="https://www.microsave.net/2025/12/16/timely-wages-trusted-payments-smart-payments-for-urban-livelihoods/" TargetMode="External"/><Relationship Id="rId2" Type="http://schemas.openxmlformats.org/officeDocument/2006/relationships/hyperlink" Target="http://www.microsave.net/files/pdf/MicroSave_GB_Briefing_Note_2_Savings.pdf" TargetMode="External"/><Relationship Id="rId16" Type="http://schemas.openxmlformats.org/officeDocument/2006/relationships/hyperlink" Target="http://www.microsave.net/files/pdf/130213_MicroSave_Case_Study_AEDBT_East_Godavari.pdf" TargetMode="External"/><Relationship Id="rId20" Type="http://schemas.openxmlformats.org/officeDocument/2006/relationships/hyperlink" Target="https://www.microsave.net/author/ravi-kant/" TargetMode="External"/><Relationship Id="rId1" Type="http://schemas.openxmlformats.org/officeDocument/2006/relationships/hyperlink" Target="http://www.microsave.net/files/pdf/MicroSave_GB_Briefing_Note_1_Overview.pdf" TargetMode="External"/><Relationship Id="rId6" Type="http://schemas.openxmlformats.org/officeDocument/2006/relationships/hyperlink" Target="http://www.microsave.net/files/pdf/MicroSave_GB_Briefing_Note_6_on_Multiple_Membership.pdf" TargetMode="External"/><Relationship Id="rId11" Type="http://schemas.openxmlformats.org/officeDocument/2006/relationships/hyperlink" Target="http://www.microsave.net/files/pdf/SPM_Case_Study_2_Nirantara.pdf" TargetMode="External"/><Relationship Id="rId24" Type="http://schemas.openxmlformats.org/officeDocument/2006/relationships/hyperlink" Target="https://www.microsave.net/2024/10/08/financial-freedom-at-the-last-mile-the-sathi-network/" TargetMode="External"/><Relationship Id="rId5" Type="http://schemas.openxmlformats.org/officeDocument/2006/relationships/hyperlink" Target="http://www.microsave.net/files/pdf/MicroSave_GB_Briefing_Note_5_Nature_of_Membership.pdf" TargetMode="External"/><Relationship Id="rId15" Type="http://schemas.openxmlformats.org/officeDocument/2006/relationships/hyperlink" Target="http://www.microsave.net/files/pdf/130213_MicroSave_Case_Study_on_Aadhaar_PDS_East_Godavari.pdf" TargetMode="External"/><Relationship Id="rId23" Type="http://schemas.openxmlformats.org/officeDocument/2006/relationships/hyperlink" Target="https://www.microsave.net/2023/11/22/self-help-groups-how-to-empower-rural-women-and-make-financial-services-accessible-to-them/" TargetMode="External"/><Relationship Id="rId10" Type="http://schemas.openxmlformats.org/officeDocument/2006/relationships/hyperlink" Target="http://www.microsave.net/files/pdf/1352275691_SPM_Case_Study_1_Asirvad.pdf" TargetMode="External"/><Relationship Id="rId19" Type="http://schemas.openxmlformats.org/officeDocument/2006/relationships/hyperlink" Target="https://www.microsave.net/2021/12/08/the-digital-journey-of-shakti-foundation-for-disadvantaged-women-sme-loans-a-lesson-for-progressive-mfis-in-bangladesh/" TargetMode="External"/><Relationship Id="rId4" Type="http://schemas.openxmlformats.org/officeDocument/2006/relationships/hyperlink" Target="http://www.microsave.net/files/pdf/MicroSave_GB_Briefing_Note_4_Financial_Performance.pdf" TargetMode="External"/><Relationship Id="rId9" Type="http://schemas.openxmlformats.org/officeDocument/2006/relationships/hyperlink" Target="http://www.microsave.net/files/pdf/MicroSave_GB_Briefing_Note_9_Means_Test.pdf" TargetMode="External"/><Relationship Id="rId14" Type="http://schemas.openxmlformats.org/officeDocument/2006/relationships/hyperlink" Target="http://www.microsave.net/files/pdf/130216_MicroSave_Case_Study_DBT_Aurangabad.pdf" TargetMode="External"/><Relationship Id="rId22" Type="http://schemas.openxmlformats.org/officeDocument/2006/relationships/hyperlink" Target="https://www.microsave.net/2022/10/12/brac-bank-experiments-with-agent-banking-a-lesson-for-progressive-banks-across-the-glob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microsave.net/wp-content/uploads/2021/08/SI8How-has-Government-of-India-digitized-its-social-welfare-transfer_.pdf" TargetMode="External"/><Relationship Id="rId13" Type="http://schemas.openxmlformats.org/officeDocument/2006/relationships/hyperlink" Target="https://www.microsave.net/wp-content/uploads/2021/08/SI14_EWA-Linkage.pdf" TargetMode="External"/><Relationship Id="rId18" Type="http://schemas.openxmlformats.org/officeDocument/2006/relationships/hyperlink" Target="https://www.microsave.net/wp-content/uploads/2021/08/SI19_Fuel-reforms.pdf" TargetMode="External"/><Relationship Id="rId3" Type="http://schemas.openxmlformats.org/officeDocument/2006/relationships/hyperlink" Target="https://www.microsave.net/wp-content/uploads/2021/08/SI-3-FE-and-Digital-Capability.pdf" TargetMode="External"/><Relationship Id="rId7" Type="http://schemas.openxmlformats.org/officeDocument/2006/relationships/hyperlink" Target="https://www.microsave.net/wp-content/uploads/2021/08/SI7-Gender.pdf" TargetMode="External"/><Relationship Id="rId12" Type="http://schemas.openxmlformats.org/officeDocument/2006/relationships/hyperlink" Target="https://www.microsave.net/wp-content/uploads/2021/08/SI13_Subsidy-program-for-agriculture.pdf" TargetMode="External"/><Relationship Id="rId17" Type="http://schemas.openxmlformats.org/officeDocument/2006/relationships/hyperlink" Target="https://www.microsave.net/wp-content/uploads/2021/08/SI18_Household-ID.pdf" TargetMode="External"/><Relationship Id="rId2" Type="http://schemas.openxmlformats.org/officeDocument/2006/relationships/hyperlink" Target="https://www.microsave.net/wp-content/uploads/2021/08/SI-2_Connected-farm-ecosystem_animated-.pdf" TargetMode="External"/><Relationship Id="rId16" Type="http://schemas.openxmlformats.org/officeDocument/2006/relationships/hyperlink" Target="https://www.microsave.net/wp-content/uploads/2021/08/SI17_-PDS-from-food-security-to-nutrition-security.pdf" TargetMode="External"/><Relationship Id="rId20" Type="http://schemas.openxmlformats.org/officeDocument/2006/relationships/hyperlink" Target="https://bit.ly/3PaLtOA" TargetMode="External"/><Relationship Id="rId1" Type="http://schemas.openxmlformats.org/officeDocument/2006/relationships/hyperlink" Target="https://www.microsave.net/wp-content/uploads/2021/08/SI-1-India_s-Agent-Problem-.pdf" TargetMode="External"/><Relationship Id="rId6" Type="http://schemas.openxmlformats.org/officeDocument/2006/relationships/hyperlink" Target="https://www.microsave.net/wp-content/uploads/2021/08/SI6-Digital-Credit.pdf" TargetMode="External"/><Relationship Id="rId11" Type="http://schemas.openxmlformats.org/officeDocument/2006/relationships/hyperlink" Target="https://www.microsave.net/wp-content/uploads/2021/08/SI12-Fertilizer-subsidy-reforms.pdf" TargetMode="External"/><Relationship Id="rId5" Type="http://schemas.openxmlformats.org/officeDocument/2006/relationships/hyperlink" Target="https://www.microsave.net/wp-content/uploads/2020/09/Strategic-Insight-5-Digital-Transformation-of-FSPs.pdf" TargetMode="External"/><Relationship Id="rId15" Type="http://schemas.openxmlformats.org/officeDocument/2006/relationships/hyperlink" Target="https://www.microsave.net/wp-content/uploads/2021/08/SI16-_Agriculture-and-food-security.pdf" TargetMode="External"/><Relationship Id="rId10" Type="http://schemas.openxmlformats.org/officeDocument/2006/relationships/hyperlink" Target="https://www.microsave.net/wp-content/uploads/2021/08/SI-11-PDS-reforms.pdf" TargetMode="External"/><Relationship Id="rId19" Type="http://schemas.openxmlformats.org/officeDocument/2006/relationships/hyperlink" Target="https://www.microsave.net/wp-content/uploads/2021/08/SI20-_-eKYC-Quick-fixes-for-onboarding-customers.pdf" TargetMode="External"/><Relationship Id="rId4" Type="http://schemas.openxmlformats.org/officeDocument/2006/relationships/hyperlink" Target="https://www.microsave.net/wp-content/uploads/2019/08/Gender-SI-Deck-4.pdf" TargetMode="External"/><Relationship Id="rId9" Type="http://schemas.openxmlformats.org/officeDocument/2006/relationships/hyperlink" Target="https://bit.ly/3O7nDCH" TargetMode="External"/><Relationship Id="rId14" Type="http://schemas.openxmlformats.org/officeDocument/2006/relationships/hyperlink" Target="https://www.microsave.net/wp-content/uploads/2021/08/SI15-In-kind_to_cash-transfer.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atercredit.org/library/watercredit-market-assessments-in-uganda-and-kenya/" TargetMode="External"/><Relationship Id="rId2" Type="http://schemas.openxmlformats.org/officeDocument/2006/relationships/hyperlink" Target="http://watercredit.org/library/watercredit-market-assessment-executive-summaries-of-north-eastern-central-and-southern-india/" TargetMode="External"/><Relationship Id="rId1" Type="http://schemas.openxmlformats.org/officeDocument/2006/relationships/hyperlink" Target="http://watercredit.org/wp-content/uploads/2013/01/Water.org-Indonesia-Market-Assessment-Executive-Summary.pdf" TargetMode="External"/><Relationship Id="rId5" Type="http://schemas.openxmlformats.org/officeDocument/2006/relationships/hyperlink" Target="https://www.microsave.net/2026/03/31/how-digital-reforms-in-food-subsidy-settlements-can-speed-up-intergovernmental-transfers-in-india/" TargetMode="External"/><Relationship Id="rId4" Type="http://schemas.openxmlformats.org/officeDocument/2006/relationships/hyperlink" Target="https://www.microsave.net/2018/11/08/digital-governance-is-krishna-a-glimpse-of-the-future/"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microsave.net/2017/09/21/agent-network-accelerator-research-pakistan-country-report-2017/" TargetMode="External"/><Relationship Id="rId3" Type="http://schemas.openxmlformats.org/officeDocument/2006/relationships/hyperlink" Target="https://www.microsave.net/2015/02/25/agent-network-accelerator-survey-indonesia-country-report-2014/" TargetMode="External"/><Relationship Id="rId7" Type="http://schemas.openxmlformats.org/officeDocument/2006/relationships/hyperlink" Target="https://www.microsave.net/2017/12/05/agent-network-accelerator-research-nigeria-country-report-2017/" TargetMode="External"/><Relationship Id="rId2" Type="http://schemas.openxmlformats.org/officeDocument/2006/relationships/hyperlink" Target="https://www.microsave.net/2016/08/05/agent-network-accelerator-survey-bangladesh-report-2016-2/" TargetMode="External"/><Relationship Id="rId1" Type="http://schemas.openxmlformats.org/officeDocument/2006/relationships/hyperlink" Target="https://www.microsave.net/2014/11/11/agent-network-accelerator-survey-bangladesh-country-report-2014/" TargetMode="External"/><Relationship Id="rId6" Type="http://schemas.openxmlformats.org/officeDocument/2006/relationships/hyperlink" Target="https://www.microsave.net/2014/06/19/agent-network-accelerator-survey-kenya-country-report-2013/" TargetMode="External"/><Relationship Id="rId5" Type="http://schemas.openxmlformats.org/officeDocument/2006/relationships/hyperlink" Target="https://www.microsave.net/2018/02/14/agent-network-accelerator-research-survey-india-country-report-2017/" TargetMode="External"/><Relationship Id="rId10" Type="http://schemas.openxmlformats.org/officeDocument/2006/relationships/hyperlink" Target="https://www.microsave.net/2016/09/07/agent-network-accelerator-survey-uganda-country-report-2015/" TargetMode="External"/><Relationship Id="rId4" Type="http://schemas.openxmlformats.org/officeDocument/2006/relationships/hyperlink" Target="https://www.microsave.net/2017/12/04/agent-network-accelerator-research-indonesia-country-report-2017/" TargetMode="External"/><Relationship Id="rId9" Type="http://schemas.openxmlformats.org/officeDocument/2006/relationships/hyperlink" Target="https://www.microsave.net/2014/04/29/agent-network-survey-tanzania-country-report-2013/"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www.microsave.net/files/pdf/EM_Banking_Booklet_Vol_IV.pdf" TargetMode="External"/><Relationship Id="rId3" Type="http://schemas.openxmlformats.org/officeDocument/2006/relationships/hyperlink" Target="http://www.microsave.net/files/pdf/Savings_Booklet.pdf" TargetMode="External"/><Relationship Id="rId7" Type="http://schemas.openxmlformats.org/officeDocument/2006/relationships/hyperlink" Target="http://www.microsave.net/files/pdf/EM_Banking_Vol_III.pdf" TargetMode="External"/><Relationship Id="rId2" Type="http://schemas.openxmlformats.org/officeDocument/2006/relationships/hyperlink" Target="http://www.microsave.net/files/pdf/Product_Development_Booklet.pdf" TargetMode="External"/><Relationship Id="rId1" Type="http://schemas.openxmlformats.org/officeDocument/2006/relationships/hyperlink" Target="http://www.microsave.net/files/pdf/E_M_Banking_Booklet_1.pdf" TargetMode="External"/><Relationship Id="rId6" Type="http://schemas.openxmlformats.org/officeDocument/2006/relationships/hyperlink" Target="http://www.microsave.net/files/pdf/E_M_Banking_Booklet_2.pdf" TargetMode="External"/><Relationship Id="rId11" Type="http://schemas.openxmlformats.org/officeDocument/2006/relationships/hyperlink" Target="http://www.microsave.net/files/pdf/MicroSave_Microinsurance_OPES.pdf" TargetMode="External"/><Relationship Id="rId5" Type="http://schemas.openxmlformats.org/officeDocument/2006/relationships/hyperlink" Target="http://www.microsave.net/files/pdf/Individual_Lending_Booklet.pdf" TargetMode="External"/><Relationship Id="rId10" Type="http://schemas.openxmlformats.org/officeDocument/2006/relationships/hyperlink" Target="http://www.microsave.net/files/pdf/1375693123_MicroSave_DFS_OPES_Series_Volume_V.pdf" TargetMode="External"/><Relationship Id="rId4" Type="http://schemas.openxmlformats.org/officeDocument/2006/relationships/hyperlink" Target="http://www.microsave.net/files/pdf/Risk_Management_Booklet.pdf" TargetMode="External"/><Relationship Id="rId9" Type="http://schemas.openxmlformats.org/officeDocument/2006/relationships/hyperlink" Target="http://www.microsave.net/files/pdf/1365149480_Responsible_Finance.pdf"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www.microsave.net/files/pdf/MIC_BN_3.pdf" TargetMode="External"/><Relationship Id="rId2" Type="http://schemas.openxmlformats.org/officeDocument/2006/relationships/hyperlink" Target="http://www.microsave.net/files/pdf/1352270228_MIC_BN_2.pdf" TargetMode="External"/><Relationship Id="rId1" Type="http://schemas.openxmlformats.org/officeDocument/2006/relationships/hyperlink" Target="http://www.microsave.net/files/pdf/MIC_BN_1.pdf" TargetMode="External"/><Relationship Id="rId6" Type="http://schemas.openxmlformats.org/officeDocument/2006/relationships/hyperlink" Target="http://www.microsave.net/files/pdf/MIC_BN_6.pdf" TargetMode="External"/><Relationship Id="rId5" Type="http://schemas.openxmlformats.org/officeDocument/2006/relationships/hyperlink" Target="http://www.microsave.net/files/pdf/MIC_BN_5.pdf" TargetMode="External"/><Relationship Id="rId4" Type="http://schemas.openxmlformats.org/officeDocument/2006/relationships/hyperlink" Target="http://www.microsave.net/files/pdf/MIC_BN_4.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microsave.net/files/pdf/PoP_BN_8_Understanding_Price.pdf" TargetMode="External"/><Relationship Id="rId3" Type="http://schemas.openxmlformats.org/officeDocument/2006/relationships/hyperlink" Target="http://www.microsave.net/files/pdf/PoP_BN_3_How_Do_the_Poor_Deal_with_Risk.pdf" TargetMode="External"/><Relationship Id="rId7" Type="http://schemas.openxmlformats.org/officeDocument/2006/relationships/hyperlink" Target="http://www.microsave.net/files/pdf/PoP_BN_7_Grameen_II_and_Portfolios_of_the_Poor.pdf" TargetMode="External"/><Relationship Id="rId2" Type="http://schemas.openxmlformats.org/officeDocument/2006/relationships/hyperlink" Target="http://www.microsave.net/files/pdf/PoP_BN_2_Borrowing_to_Save.pdf" TargetMode="External"/><Relationship Id="rId1" Type="http://schemas.openxmlformats.org/officeDocument/2006/relationships/hyperlink" Target="http://www.microsave.net/files/pdf/PoP_BN_1_The_Triple_Whammy_of_Poverty.pdf" TargetMode="External"/><Relationship Id="rId6" Type="http://schemas.openxmlformats.org/officeDocument/2006/relationships/hyperlink" Target="http://www.microsave.net/files/pdf/PoP_BN_6_Portfolios_of_Bangladesh_s_Poor.pdf" TargetMode="External"/><Relationship Id="rId11" Type="http://schemas.openxmlformats.org/officeDocument/2006/relationships/comments" Target="../comments5.xml"/><Relationship Id="rId5" Type="http://schemas.openxmlformats.org/officeDocument/2006/relationships/hyperlink" Target="http://www.microsave.net/files/pdf/PoP_BN_5_Creating_Better_Portfolios.pdf" TargetMode="External"/><Relationship Id="rId10" Type="http://schemas.openxmlformats.org/officeDocument/2006/relationships/vmlDrawing" Target="../drawings/vmlDrawing5.vml"/><Relationship Id="rId4" Type="http://schemas.openxmlformats.org/officeDocument/2006/relationships/hyperlink" Target="http://www.microsave.net/files/pdf/PoP_BN_4_Research_Methodologies.pdf" TargetMode="External"/><Relationship Id="rId9" Type="http://schemas.openxmlformats.org/officeDocument/2006/relationships/hyperlink" Target="http://www.microsave.net/files/pdf/PoP_BN_9_Three_Country_Analysis.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microsave.net/2026/02/02/union-budget-2026-mscs-expert-analysis/" TargetMode="External"/><Relationship Id="rId21" Type="http://schemas.openxmlformats.org/officeDocument/2006/relationships/hyperlink" Target="https://government.economictimes.indiatimes.com/blog/to-build-30-trillion-economy-by-2047-focus-on-climate-change-food-security-skills-urbanisation-healthcare/107548250?utm_source=top_story&amp;utm_medium=homepage" TargetMode="External"/><Relationship Id="rId42" Type="http://schemas.openxmlformats.org/officeDocument/2006/relationships/hyperlink" Target="https://nextbillion.net/india-transform-fertilizer-subsidy-program/" TargetMode="External"/><Relationship Id="rId63" Type="http://schemas.openxmlformats.org/officeDocument/2006/relationships/hyperlink" Target="http://telecom.economictimes.indiatimes.com/tele-talk/will-mobile-network-operators-make-it-as-payments-banks/1724" TargetMode="External"/><Relationship Id="rId84" Type="http://schemas.openxmlformats.org/officeDocument/2006/relationships/hyperlink" Target="https://www.thehindubusinessline.com/opinion/addressing-the-soil-health-crisis/article9579745.ece" TargetMode="External"/><Relationship Id="rId16" Type="http://schemas.openxmlformats.org/officeDocument/2006/relationships/hyperlink" Target="https://www.e-mfp.eu/_files/ugd/a1f099_97c2083ff8574f2e9ee16bbdfd401513.pdf" TargetMode="External"/><Relationship Id="rId107" Type="http://schemas.openxmlformats.org/officeDocument/2006/relationships/hyperlink" Target="https://www.microsave.net/2026/01/20/womens-collectives-driving-indias-next-phase-of-growth/" TargetMode="External"/><Relationship Id="rId11" Type="http://schemas.openxmlformats.org/officeDocument/2006/relationships/hyperlink" Target="https://www.tbsnews.net/thoughts/can-bangladesh-close-credit-gap-microenterprises-through-digital-platforms-1090396" TargetMode="External"/><Relationship Id="rId32" Type="http://schemas.openxmlformats.org/officeDocument/2006/relationships/hyperlink" Target="https://www.financialaccess.org/blog/2022/6/2/the-revolution-must-be-digitalized" TargetMode="External"/><Relationship Id="rId37" Type="http://schemas.openxmlformats.org/officeDocument/2006/relationships/hyperlink" Target="https://www.cgdev.org/blog/delivering-social-assistance-during-covid-digital-first-approach-lessons-india" TargetMode="External"/><Relationship Id="rId53" Type="http://schemas.openxmlformats.org/officeDocument/2006/relationships/hyperlink" Target="https://today.thefinancialexpress.com.bd/views-opinion/is-it-the-right-time-for-wallet-interoperability-in-bangladesh-1587910037" TargetMode="External"/><Relationship Id="rId58" Type="http://schemas.openxmlformats.org/officeDocument/2006/relationships/hyperlink" Target="https://nextbillion.net/future-of-financial-inclusion/" TargetMode="External"/><Relationship Id="rId74" Type="http://schemas.openxmlformats.org/officeDocument/2006/relationships/hyperlink" Target="https://magdalene.co/story/financial-inclusion-women-disabilities-indonesia/" TargetMode="External"/><Relationship Id="rId79" Type="http://schemas.openxmlformats.org/officeDocument/2006/relationships/hyperlink" Target="https://blogs.griffith.edu.au/asiainsights/bridging-the-digital-divide-by-enhancing-effective-digital-finance-usage-among-the-poor-an-rct-project-part-2/" TargetMode="External"/><Relationship Id="rId102" Type="http://schemas.openxmlformats.org/officeDocument/2006/relationships/hyperlink" Target="https://www.microsave.net/2025/12/22/cities-that-care-incorporate-caregiving-infrastructure-into-urban-planning/" TargetMode="External"/><Relationship Id="rId123" Type="http://schemas.openxmlformats.org/officeDocument/2006/relationships/hyperlink" Target="https://www.thedailystar.net/business/news/the-microfinance-bank-ordinance-blueprint-social-ownership-or-tokenistic-theater-4108381" TargetMode="External"/><Relationship Id="rId128" Type="http://schemas.openxmlformats.org/officeDocument/2006/relationships/hyperlink" Target="https://www.microsave.net/2026/02/27/india-must-clearly-link-its-climate-goals-to-public-spending/" TargetMode="External"/><Relationship Id="rId5" Type="http://schemas.openxmlformats.org/officeDocument/2006/relationships/hyperlink" Target="https://www.hindustantimes.com/ht-insight/economy/from-upi-to-uli-india-s-next-digital-infrastructure-imperative-101751615616271.html" TargetMode="External"/><Relationship Id="rId90" Type="http://schemas.openxmlformats.org/officeDocument/2006/relationships/hyperlink" Target="https://www.hindustantimes.com/ht-insight/international-affairs/indianew-zealand-fta-limited-trade-yet-larger-signals-101768894856070-amp.html?articleno=1" TargetMode="External"/><Relationship Id="rId95" Type="http://schemas.openxmlformats.org/officeDocument/2006/relationships/hyperlink" Target="https://www.microsave.net/2025/12/11/interoperability-in-bangladesh-the-stakes-the-setbacks-and-the-way-ahead/" TargetMode="External"/><Relationship Id="rId22" Type="http://schemas.openxmlformats.org/officeDocument/2006/relationships/hyperlink" Target="https://blogs.griffith.edu.au/asiainsights/bridging-the-digital-divide-by-enhancing-effective-digital-finance-usage-among-the-poor-part-1/" TargetMode="External"/><Relationship Id="rId27" Type="http://schemas.openxmlformats.org/officeDocument/2006/relationships/hyperlink" Target="https://www.thehindubusinessline.com/opinion/why-women-entrepreneurs-are-seeking-mentors/article67584380.ece" TargetMode="External"/><Relationship Id="rId43" Type="http://schemas.openxmlformats.org/officeDocument/2006/relationships/hyperlink" Target="https://www.findevgateway.org/blog/2020/11/will-pandemic-exacerbate-or-mitigate-digital-gender-gap" TargetMode="External"/><Relationship Id="rId48" Type="http://schemas.openxmlformats.org/officeDocument/2006/relationships/hyperlink" Target="https://nextbillion.net/india-financial-inclusion-lab-startup-accelerator/?utm_sq=gftj9e0u1s&amp;utm_source=twitter&amp;utm_medium=social&amp;utm_campaign=nextbillionfh&amp;utm_content=mscposts" TargetMode="External"/><Relationship Id="rId64" Type="http://schemas.openxmlformats.org/officeDocument/2006/relationships/hyperlink" Target="http://cfi-blog.org/" TargetMode="External"/><Relationship Id="rId69" Type="http://schemas.openxmlformats.org/officeDocument/2006/relationships/hyperlink" Target="https://www.gsma.com/solutions-and-impact/connectivity-for-good/mobile-for-development/country/india/can-india-achieve-financial-inclusion-without-the-mobile-network-operators/" TargetMode="External"/><Relationship Id="rId113" Type="http://schemas.openxmlformats.org/officeDocument/2006/relationships/hyperlink" Target="https://www.microsave.net/2026/02/02/from-infrastructure-to-intelligence-rethinking-indias-health-priorities-in-budget-2026/" TargetMode="External"/><Relationship Id="rId118" Type="http://schemas.openxmlformats.org/officeDocument/2006/relationships/hyperlink" Target="https://www.microsave.net/2026/02/04/why-ai-inclusion-matters-more-than-ai-innovation/" TargetMode="External"/><Relationship Id="rId134" Type="http://schemas.openxmlformats.org/officeDocument/2006/relationships/hyperlink" Target="https://thecsruniverse.com/articles/smriti-irani-launches-equity-economics-forum-in-new-york-to-advance-global-south-equity-agenda" TargetMode="External"/><Relationship Id="rId80" Type="http://schemas.openxmlformats.org/officeDocument/2006/relationships/hyperlink" Target="https://www.thefinancialexpress.com.bd/views/views/facilitating-cottage-micro-small-and-medium-enterprises-in-the-pandemic-1632581645" TargetMode="External"/><Relationship Id="rId85" Type="http://schemas.openxmlformats.org/officeDocument/2006/relationships/hyperlink" Target="https://www.microsave.net/2025/09/15/microfinance-institutions-must-go-digital-first-but-what-holds-them-back/" TargetMode="External"/><Relationship Id="rId12" Type="http://schemas.openxmlformats.org/officeDocument/2006/relationships/hyperlink" Target="https://etedge-insights.com/industry/bfsi/small-investments-big-hurdles-why-sebis-sip-initiative-needs-a-stronger-spine/" TargetMode="External"/><Relationship Id="rId17" Type="http://schemas.openxmlformats.org/officeDocument/2006/relationships/hyperlink" Target="https://www.thehindubusinessline.com/opinion/transforming-bihar-through-aquaculture/article69128919.ece" TargetMode="External"/><Relationship Id="rId33" Type="http://schemas.openxmlformats.org/officeDocument/2006/relationships/hyperlink" Target="https://nextbillion.net/india-financial-inclusion-women-close-gender-gap/" TargetMode="External"/><Relationship Id="rId38" Type="http://schemas.openxmlformats.org/officeDocument/2006/relationships/hyperlink" Target="https://nextbillion.net/covid19-india-healthcare-system-future-shocks/" TargetMode="External"/><Relationship Id="rId59" Type="http://schemas.openxmlformats.org/officeDocument/2006/relationships/hyperlink" Target="https://www.uncdf.org/shift/homepage" TargetMode="External"/><Relationship Id="rId103" Type="http://schemas.openxmlformats.org/officeDocument/2006/relationships/hyperlink" Target="https://www.microsave.net/2026/01/02/gender-intelligent-banking-is-a-key-to-viksit-bharat-is-the-financial-sector-ready-to-contribute/" TargetMode="External"/><Relationship Id="rId108" Type="http://schemas.openxmlformats.org/officeDocument/2006/relationships/hyperlink" Target="https://www.hindustantimes.com/ht-insight/international-affairs/indianew-zealand-fta-limited-trade-yet-larger-signals-101768894856070-amp.html?articleno=1" TargetMode="External"/><Relationship Id="rId124" Type="http://schemas.openxmlformats.org/officeDocument/2006/relationships/hyperlink" Target="https://www.microsave.net/2026/02/19/what-to-watch-for-if-ai-is-to-strengthen-state-capacity/" TargetMode="External"/><Relationship Id="rId129" Type="http://schemas.openxmlformats.org/officeDocument/2006/relationships/hyperlink" Target="https://www.tbsnews.net/supplement/protecting-climate-vulnerable-how-microloans-and-microinsurance-can-build-systemic" TargetMode="External"/><Relationship Id="rId54" Type="http://schemas.openxmlformats.org/officeDocument/2006/relationships/hyperlink" Target="https://www.news18.com/news/tech/industry-dialogue-digitization-wave-will-help-fintech-startups-in-post-covid-times-2578457.html?cat=tech&amp;headline=industry-dialogue-digitization-wave-will-help-fintech-startups-in-post-covid-times&amp;id=2578457" TargetMode="External"/><Relationship Id="rId70" Type="http://schemas.openxmlformats.org/officeDocument/2006/relationships/hyperlink" Target="https://krishijagran.com/featured/millets-the-nutritional-powerhouse-for-a-sustainable-india/" TargetMode="External"/><Relationship Id="rId75" Type="http://schemas.openxmlformats.org/officeDocument/2006/relationships/hyperlink" Target="https://www.insideindonesia.org/archive/articles/disability-and-exclusion" TargetMode="External"/><Relationship Id="rId91" Type="http://schemas.openxmlformats.org/officeDocument/2006/relationships/hyperlink" Target="https://thecsruniverse.com/articles/a-digital-key-to-women-s-credit-integrating-shgs-with-india-s-finance-system" TargetMode="External"/><Relationship Id="rId96" Type="http://schemas.openxmlformats.org/officeDocument/2006/relationships/hyperlink" Target="https://www.tbsnews.net/thoughts/interoperability-bangladesh-stakes-setbacks-and-way-ahead-1306371" TargetMode="External"/><Relationship Id="rId1" Type="http://schemas.openxmlformats.org/officeDocument/2006/relationships/hyperlink" Target="https://www.firstpost.com/world/india-values-historic-relations-with-saudi-arabia-pm-modi-emplanes-for-jeddah-for-2-day-visit-13881957.html" TargetMode="External"/><Relationship Id="rId6" Type="http://schemas.openxmlformats.org/officeDocument/2006/relationships/hyperlink" Target="https://dailymoon.news/how-can-local-bank-branches-in-bangladesh-drive-bangla-qrs-adoption/" TargetMode="External"/><Relationship Id="rId23" Type="http://schemas.openxmlformats.org/officeDocument/2006/relationships/hyperlink" Target="https://economictimes.indiatimes.com/opinion/et-commentary/view-digital-gender-equality-strives-to-connect-half-the-world-to-the-internet/articleshow/99893652.cms" TargetMode="External"/><Relationship Id="rId28" Type="http://schemas.openxmlformats.org/officeDocument/2006/relationships/hyperlink" Target="https://www.businesstoday.in/industry/banks/story/access-to-bank-accounts-high-but-usage-pattern-differs-survey-407219-2023-11-27" TargetMode="External"/><Relationship Id="rId49" Type="http://schemas.openxmlformats.org/officeDocument/2006/relationships/hyperlink" Target="https://nextbillion.net/weathering-covid-fintech-survive-pandemic/?utm_sq=gfdbsj8118&amp;utm_source=twitter&amp;utm_medium=social&amp;utm_campaign=nextbillionfh&amp;utm_content=mscposts" TargetMode="External"/><Relationship Id="rId114" Type="http://schemas.openxmlformats.org/officeDocument/2006/relationships/hyperlink" Target="https://etedge-insights.com/in-focus/budget-2026/from-infrastructure-to-intelligence-rethinking-indias-health-priorities-in-budget-2026/" TargetMode="External"/><Relationship Id="rId119" Type="http://schemas.openxmlformats.org/officeDocument/2006/relationships/hyperlink" Target="https://www.hindustantimes.com/ht-insight/future-tech/why-ai-inclusion-matters-more-than-ai-innovation-101770108944375.html" TargetMode="External"/><Relationship Id="rId44" Type="http://schemas.openxmlformats.org/officeDocument/2006/relationships/hyperlink" Target="https://www.livemint.com/Opinion/WzvT7XP8m6cLBIqPx4Ff1I/Opinion--Designing-financial-products-for-women.html" TargetMode="External"/><Relationship Id="rId60" Type="http://schemas.openxmlformats.org/officeDocument/2006/relationships/hyperlink" Target="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TargetMode="External"/><Relationship Id="rId65" Type="http://schemas.openxmlformats.org/officeDocument/2006/relationships/hyperlink" Target="http://cfi-blog.org/" TargetMode="External"/><Relationship Id="rId81" Type="http://schemas.openxmlformats.org/officeDocument/2006/relationships/hyperlink" Target="https://nextbillion.net/financial-inclusion-success-stories-covid19/" TargetMode="External"/><Relationship Id="rId86" Type="http://schemas.openxmlformats.org/officeDocument/2006/relationships/hyperlink" Target="https://www.microsave.net/2025/10/06/scaling-what-matters-empowering-agents-with-meaningful-communication-design/" TargetMode="External"/><Relationship Id="rId130" Type="http://schemas.openxmlformats.org/officeDocument/2006/relationships/hyperlink" Target="https://www.microsave.net/author/puneet-khanduja/" TargetMode="External"/><Relationship Id="rId135" Type="http://schemas.openxmlformats.org/officeDocument/2006/relationships/printerSettings" Target="../printerSettings/printerSettings2.bin"/><Relationship Id="rId13" Type="http://schemas.openxmlformats.org/officeDocument/2006/relationships/hyperlink" Target="https://indianexpress.com/article/opinion/columns/mutual-funds-small-investors-good-idea-needs-right-execution-9859109/" TargetMode="External"/><Relationship Id="rId18" Type="http://schemas.openxmlformats.org/officeDocument/2006/relationships/hyperlink" Target="https://www.findevgateway.org/blog/2024/10/how-to-fight-fraud-against-government-program-beneficiaries-in-india" TargetMode="External"/><Relationship Id="rId39" Type="http://schemas.openxmlformats.org/officeDocument/2006/relationships/hyperlink" Target="https://www.thedailystar.net/business/news/96pc-small-enterprises-suffer-fall-income-study-2036709" TargetMode="External"/><Relationship Id="rId109" Type="http://schemas.openxmlformats.org/officeDocument/2006/relationships/hyperlink" Target="https://www.microsave.net/2026/01/20/the-quiet-crisis-of-care-in-a-young-and-ageing-india/" TargetMode="External"/><Relationship Id="rId34" Type="http://schemas.openxmlformats.org/officeDocument/2006/relationships/hyperlink" Target="https://theprint.in/opinion/job-losses-business-closure-covid-hit-female-entrepreneurs-heres-how-to-support-them/624570/" TargetMode="External"/><Relationship Id="rId50" Type="http://schemas.openxmlformats.org/officeDocument/2006/relationships/hyperlink" Target="https://nextbillion.net/weathering-covid-emerging-markets-fintech/?utm_sq=gfda0ykvsb&amp;utm_source=twitter&amp;utm_medium=social&amp;utm_campaign=nextbillion&amp;utm_content=mscposts" TargetMode="External"/><Relationship Id="rId55" Type="http://schemas.openxmlformats.org/officeDocument/2006/relationships/hyperlink" Target="https://thefinancialexpress.com.bd/views/analysis/the-dfs-ecosystem-in-bangladesh-1584113440" TargetMode="External"/><Relationship Id="rId76" Type="http://schemas.openxmlformats.org/officeDocument/2006/relationships/hyperlink" Target="https://krishijagran.com/featured/from-ration-shops-to-nutrition-hubs-a-nutritional-revolution-in-the-making/" TargetMode="External"/><Relationship Id="rId97" Type="http://schemas.openxmlformats.org/officeDocument/2006/relationships/hyperlink" Target="https://www.microsave.net/2025/12/22/the-policy-paradox-at-the-heart-of-bangladeshs-digital-finance-story/" TargetMode="External"/><Relationship Id="rId104" Type="http://schemas.openxmlformats.org/officeDocument/2006/relationships/hyperlink" Target="https://www.thehansindia.com/amp/news/business/gender-intelligent-banking-is-a-key-to-viksit-bharat-is-the-financial-sector-ready-to-contribute-949025" TargetMode="External"/><Relationship Id="rId120" Type="http://schemas.openxmlformats.org/officeDocument/2006/relationships/hyperlink" Target="https://www.microsave.net/2026/02/17/from-pilots-to-impact-pre-ai-summit-pushes-scalable-ai-for-indian-agriculture/" TargetMode="External"/><Relationship Id="rId125" Type="http://schemas.openxmlformats.org/officeDocument/2006/relationships/hyperlink" Target="https://www.expresscomputer.in/guest-blogs/budget-2026-27-and-indiaai-what-to-watch-for-if-ai-is-to-strengthen-state-capacity/132035/" TargetMode="External"/><Relationship Id="rId7" Type="http://schemas.openxmlformats.org/officeDocument/2006/relationships/hyperlink" Target="https://kumparan.com/melya-findi/literasi-digital-finansial-celah-terbesar-inklusi-keuangan-di-indonesia-25CwAPgKsmP/full" TargetMode="External"/><Relationship Id="rId71" Type="http://schemas.openxmlformats.org/officeDocument/2006/relationships/hyperlink" Target="https://www.thehindubusinessline.com/opinion/bridging-the-care-deficit/article66854445.ece" TargetMode="External"/><Relationship Id="rId92" Type="http://schemas.openxmlformats.org/officeDocument/2006/relationships/hyperlink" Target="https://aninews.in/news/business/indian-banks-can-unlock-usd-688-bn-opportunity-through-gender-intelligent-banking-report20251121175831/" TargetMode="External"/><Relationship Id="rId2" Type="http://schemas.openxmlformats.org/officeDocument/2006/relationships/hyperlink" Target="https://nextbillion.net/multiple-impacts-increasing-liquefied-petroleum-gas-usage-rural-india/" TargetMode="External"/><Relationship Id="rId29" Type="http://schemas.openxmlformats.org/officeDocument/2006/relationships/hyperlink" Target="https://government.economictimes.indiatimes.com/blog/atmanirbhar-naari-for-an-atmanirbhar-india/103574301" TargetMode="External"/><Relationship Id="rId24" Type="http://schemas.openxmlformats.org/officeDocument/2006/relationships/hyperlink" Target="https://www.indiamobilecongress.com/docs/India_Digital_Inclusion.pdf" TargetMode="External"/><Relationship Id="rId40" Type="http://schemas.openxmlformats.org/officeDocument/2006/relationships/hyperlink" Target="https://nextbillion.net/fintechs-data-strategy-business/?utm_sq=glq8ybw6d4&amp;utm_source=twitter&amp;utm_medium=social&amp;utm_campaign=nextbillion&amp;utm_content=nbdailyposttweets" TargetMode="External"/><Relationship Id="rId45" Type="http://schemas.openxmlformats.org/officeDocument/2006/relationships/hyperlink" Target="https://nextbillion.net/indonesias-fintech-startups-survive-covid19/" TargetMode="External"/><Relationship Id="rId66" Type="http://schemas.openxmlformats.org/officeDocument/2006/relationships/hyperlink" Target="http://cfi-blog.org/" TargetMode="External"/><Relationship Id="rId87" Type="http://schemas.openxmlformats.org/officeDocument/2006/relationships/hyperlink" Target="https://www.microsave.net/2025/10/31/ethiopian-government-delegation-visits-india-for-learning-exchange-on-nrlm/" TargetMode="External"/><Relationship Id="rId110" Type="http://schemas.openxmlformats.org/officeDocument/2006/relationships/hyperlink" Target="https://reimaginingthefamily.in/the-quiet-crisis-of-care-in-a-young-and-ageing-india/" TargetMode="External"/><Relationship Id="rId115" Type="http://schemas.openxmlformats.org/officeDocument/2006/relationships/hyperlink" Target="https://www.microsave.net/2026/02/02/agriculture-in-budget-why-the-next-leap-must-be-strategic-not-incremental/" TargetMode="External"/><Relationship Id="rId131" Type="http://schemas.openxmlformats.org/officeDocument/2006/relationships/hyperlink" Target="https://www.biospectrumindia.com/views/81/27384/healthcare-sector-key-announcements-and-implications-union-budget-202627.html" TargetMode="External"/><Relationship Id="rId61" Type="http://schemas.openxmlformats.org/officeDocument/2006/relationships/hyperlink" Target="https://nextbillion.net/the-clear-blue-water-on-the-other-side-of-the-digital-divide/" TargetMode="External"/><Relationship Id="rId82" Type="http://schemas.openxmlformats.org/officeDocument/2006/relationships/hyperlink" Target="https://nextbillion.net/gender-gap-women-coronavirus-low-income-countries/" TargetMode="External"/><Relationship Id="rId19" Type="http://schemas.openxmlformats.org/officeDocument/2006/relationships/hyperlink" Target="https://www.thejakartapost.com/opinion/2024/11/27/beyond-the-catch-how-fish-can-fuel-a-healthier-indonesia.html" TargetMode="External"/><Relationship Id="rId14" Type="http://schemas.openxmlformats.org/officeDocument/2006/relationships/hyperlink" Target="https://rbihub.in/wp-content/uploads/2024/12/Her-Digital-Gateway_-How-Women-in-India-Access-and-Use-Smartphones.pdf" TargetMode="External"/><Relationship Id="rId30" Type="http://schemas.openxmlformats.org/officeDocument/2006/relationships/hyperlink" Target="https://www.cgap.org/blog/how-are-mobile-money-agents-protecting-customers-data-uganda" TargetMode="External"/><Relationship Id="rId35" Type="http://schemas.openxmlformats.org/officeDocument/2006/relationships/hyperlink" Target="https://www.thehindubusinessline.com/opinion/caregiving-the-hidden-engine-of-the-economy/article65258954.ece" TargetMode="External"/><Relationship Id="rId56" Type="http://schemas.openxmlformats.org/officeDocument/2006/relationships/hyperlink" Target="https://nextbillion.net/financial-inclusion-not-inclusive-for-women/?utm_sq=gavmy482ld&amp;utm_source=twitter&amp;utm_medium=social&amp;utm_campaign=nextbillion&amp;utm_content=nbdailyposttweets" TargetMode="External"/><Relationship Id="rId77" Type="http://schemas.openxmlformats.org/officeDocument/2006/relationships/hyperlink" Target="https://www.findevgateway.org/blog/2024/08/five-recommendations-to-address-insurance-mis-selling" TargetMode="External"/><Relationship Id="rId100" Type="http://schemas.openxmlformats.org/officeDocument/2006/relationships/hyperlink" Target="https://www.hindustantimes.com/ht-insight/governance/how-a-government-scheme-turned-gender-intelligence-into-assets-101764314009087.html" TargetMode="External"/><Relationship Id="rId105" Type="http://schemas.openxmlformats.org/officeDocument/2006/relationships/hyperlink" Target="https://www.microsave.net/2026/01/12/women-must-power-the-digital-economy/" TargetMode="External"/><Relationship Id="rId126" Type="http://schemas.openxmlformats.org/officeDocument/2006/relationships/hyperlink" Target="https://www.microsave.net/2026/02/23/protecting-climate-vulnerable-how-microloans-and-microinsurance-can-build-systemic-disaster-resilience/" TargetMode="External"/><Relationship Id="rId8" Type="http://schemas.openxmlformats.org/officeDocument/2006/relationships/hyperlink" Target="https://nuffoodsspectrum.in/2025/06/02/strengthening-nutrition-security-through-multi-stakeholder-action.html" TargetMode="External"/><Relationship Id="rId51" Type="http://schemas.openxmlformats.org/officeDocument/2006/relationships/hyperlink" Target="https://www.zeebiz.com/india/news-one-nation-one-ration-card-5-ways-to-really-help-pds-beneficiaries-127403" TargetMode="External"/><Relationship Id="rId72" Type="http://schemas.openxmlformats.org/officeDocument/2006/relationships/hyperlink" Target="https://nextbillion.net/bank-accounts-women-gender-centric-financial-services/6944653812_f1a01d647e_k/" TargetMode="External"/><Relationship Id="rId93" Type="http://schemas.openxmlformats.org/officeDocument/2006/relationships/hyperlink" Target="https://www.hindustantimes.com/ht-insight/governance/how-a-government-scheme-turned-gender-intelligence-into-assets-101764314009087.html" TargetMode="External"/><Relationship Id="rId98" Type="http://schemas.openxmlformats.org/officeDocument/2006/relationships/hyperlink" Target="https://www.microsave.net/author/alvina-zafar/" TargetMode="External"/><Relationship Id="rId121" Type="http://schemas.openxmlformats.org/officeDocument/2006/relationships/hyperlink" Target="https://www.tribuneindia.com/news/business/from-pilots-to-impact-pre-ai-summit-pushes-scalable-ai-for-indian-agriculture/" TargetMode="External"/><Relationship Id="rId3" Type="http://schemas.openxmlformats.org/officeDocument/2006/relationships/hyperlink" Target="https://www.expresshealthcare.in/news/why-indias-expanding-waistline-demands-urgent-attention/449139/" TargetMode="External"/><Relationship Id="rId25" Type="http://schemas.openxmlformats.org/officeDocument/2006/relationships/hyperlink" Target="https://pib.gov.in/PressReleasePage.aspx?PRID=2003348&amp;s=09" TargetMode="External"/><Relationship Id="rId46" Type="http://schemas.openxmlformats.org/officeDocument/2006/relationships/hyperlink" Target="https://nextbillion.net/12-recommendations-help-financial-institutions-covid/" TargetMode="External"/><Relationship Id="rId67" Type="http://schemas.openxmlformats.org/officeDocument/2006/relationships/hyperlink" Target="http://monthofmicrofinance.org/engage/blog/should-microfinance-go-digital/" TargetMode="External"/><Relationship Id="rId116" Type="http://schemas.openxmlformats.org/officeDocument/2006/relationships/hyperlink" Target="https://www.thehindubusinessline.com/economy/agri-business/agriculture-in-budget-why-the-next-leap-must-be-strategic-not-incremental/article70571682.ece" TargetMode="External"/><Relationship Id="rId20" Type="http://schemas.openxmlformats.org/officeDocument/2006/relationships/hyperlink" Target="https://www.tbsnews.net/thoughts/impact-bank-mergers-low-moderate-income-communities-986371" TargetMode="External"/><Relationship Id="rId41" Type="http://schemas.openxmlformats.org/officeDocument/2006/relationships/hyperlink" Target="https://nextbillion.net/online-commerce-covid19-industry-bangladesh/" TargetMode="External"/><Relationship Id="rId62" Type="http://schemas.openxmlformats.org/officeDocument/2006/relationships/hyperlink" Target="https://www.undp.org/pacific/projects/pacific-financial-inclusion-programme" TargetMode="External"/><Relationship Id="rId83" Type="http://schemas.openxmlformats.org/officeDocument/2006/relationships/hyperlink" Target="https://nextbillion.net/full-yet-undernourished-india-nutrition-security/" TargetMode="External"/><Relationship Id="rId88" Type="http://schemas.openxmlformats.org/officeDocument/2006/relationships/hyperlink" Target="https://www.microsave.net/2025/11/07/29th-conference-of-the-parties-expectations-outcomes-and-debates-around-major-agenda-items/" TargetMode="External"/><Relationship Id="rId111" Type="http://schemas.openxmlformats.org/officeDocument/2006/relationships/hyperlink" Target="https://www.microsave.net/2026/01/27/ai-pre-summit-2026-people-planet-and-progress-shape-indonesia-india-cooperation-toward-ethical-ai-and-a-safer-digital-future/" TargetMode="External"/><Relationship Id="rId132" Type="http://schemas.openxmlformats.org/officeDocument/2006/relationships/hyperlink" Target="https://etedge-insights.com/sdgs-and-esg/climate-change/india-must-clearly-link-its-climate-goals-to-public-spending/" TargetMode="External"/><Relationship Id="rId15" Type="http://schemas.openxmlformats.org/officeDocument/2006/relationships/hyperlink" Target="https://www.expresshealthcare.in/digital-issue/express-healthcare-december-2024/447213/" TargetMode="External"/><Relationship Id="rId36" Type="http://schemas.openxmlformats.org/officeDocument/2006/relationships/hyperlink" Target="https://www.cgap.org/blog/cool-crisis-how-bangladeshi-mfis-stay-resilient?utm_source=hootsuite&amp;utm_medium=&amp;utm_term=&amp;utm_content=&amp;utm_campaign" TargetMode="External"/><Relationship Id="rId57" Type="http://schemas.openxmlformats.org/officeDocument/2006/relationships/hyperlink" Target="https://nextbillion.net/lessons-from-indian-fintech-startups/" TargetMode="External"/><Relationship Id="rId106" Type="http://schemas.openxmlformats.org/officeDocument/2006/relationships/hyperlink" Target="https://www.dhakatribune.com/amp/opinion/op-ed/400529/women-must-power-the-digital-economy?utm_source=chatgpt.com" TargetMode="External"/><Relationship Id="rId127" Type="http://schemas.openxmlformats.org/officeDocument/2006/relationships/hyperlink" Target="https://www.microsave.net/2026/02/26/healthcare-sector-key-announcements-and-implications-union-budget-2026-27/" TargetMode="External"/><Relationship Id="rId10" Type="http://schemas.openxmlformats.org/officeDocument/2006/relationships/hyperlink" Target="https://nuffoodsspectrum.in/2025/03/06/from-food-security-towards-nutrition-security.html" TargetMode="External"/><Relationship Id="rId31" Type="http://schemas.openxmlformats.org/officeDocument/2006/relationships/hyperlink" Target="https://nextbillion.net/access-to-smartphones-digital-divide-sub-saharan-africa/" TargetMode="External"/><Relationship Id="rId52" Type="http://schemas.openxmlformats.org/officeDocument/2006/relationships/hyperlink" Target="https://health.economictimes.indiatimes.com/news/industry/an-insight-into-the-case-fatality-rate-and-preventive-measures-taken-by-government-in-response-to-covid-19/75567454" TargetMode="External"/><Relationship Id="rId73" Type="http://schemas.openxmlformats.org/officeDocument/2006/relationships/hyperlink" Target="https://www.microsave.net/2015/10/15/5146/" TargetMode="External"/><Relationship Id="rId78" Type="http://schemas.openxmlformats.org/officeDocument/2006/relationships/hyperlink" Target="https://www.thehindubusinessline.com/opinion/why-womens-savings-dont-translate-into-credit/article68661136.ece" TargetMode="External"/><Relationship Id="rId94" Type="http://schemas.openxmlformats.org/officeDocument/2006/relationships/hyperlink" Target="https://www.garp.org/risk-intelligence/sustainability-climate/when-risk-models-fail-251127" TargetMode="External"/><Relationship Id="rId99" Type="http://schemas.openxmlformats.org/officeDocument/2006/relationships/hyperlink" Target="https://www.tbsnews.net/thoughts/policy-paradox-heart-bangladeshs-digital-finance-story-1313211" TargetMode="External"/><Relationship Id="rId101" Type="http://schemas.openxmlformats.org/officeDocument/2006/relationships/hyperlink" Target="https://www.microsave.net/2025/12/22/how-a-government-scheme-turned-gender-intelligence-into-assets-2/" TargetMode="External"/><Relationship Id="rId122" Type="http://schemas.openxmlformats.org/officeDocument/2006/relationships/hyperlink" Target="https://www.microsave.net/2026/02/18/the-microfinance-bank-ordinance-a-blueprint-for-social-ownership-or-tokenistic-theater/" TargetMode="External"/><Relationship Id="rId4" Type="http://schemas.openxmlformats.org/officeDocument/2006/relationships/hyperlink" Target="https://www.cnbctv18.com/personal-finance/new-credit-reporting-rules-chnages-borrowers-lenders-rbi-19607977.htm" TargetMode="External"/><Relationship Id="rId9" Type="http://schemas.openxmlformats.org/officeDocument/2006/relationships/hyperlink" Target="https://www.pressreader.com/india/millennium-post-kolkata/20250408/281994678316319" TargetMode="External"/><Relationship Id="rId26" Type="http://schemas.openxmlformats.org/officeDocument/2006/relationships/hyperlink" Target="https://www.hertie-school.org/en/digital-governance/research/blog/detail/content/careful-not-customary-how-can-consent-terms-be-better-designed-to-protect-users" TargetMode="External"/><Relationship Id="rId47" Type="http://schemas.openxmlformats.org/officeDocument/2006/relationships/hyperlink" Target="https://sokodirectory.com/2020/05/the-power-of-unified-digital-agricultural-services/" TargetMode="External"/><Relationship Id="rId68" Type="http://schemas.openxmlformats.org/officeDocument/2006/relationships/hyperlink" Target="https://www.cgap.org/blog/whats-undermining-indias-financial-inclusion-progress" TargetMode="External"/><Relationship Id="rId89" Type="http://schemas.openxmlformats.org/officeDocument/2006/relationships/hyperlink" Target="https://www.microsave.net/2026/01/20/womens-collectives-driving-indias-next-phase-of-growth/" TargetMode="External"/><Relationship Id="rId112" Type="http://schemas.openxmlformats.org/officeDocument/2006/relationships/hyperlink" Target="https://www.indianembassyjakarta.gov.in/users/assets/pdf/press/press__5631146.pdf" TargetMode="External"/><Relationship Id="rId133" Type="http://schemas.openxmlformats.org/officeDocument/2006/relationships/hyperlink" Target="https://www.microsave.net/2026/03/17/smriti-irani-launches-equity-economics-forum-in-new-york-to-advance-global-south-equity-agenda/"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microsave.net/2015/11/24/re-thinking-mfi-operations-using-mobile-technology/" TargetMode="External"/><Relationship Id="rId671" Type="http://schemas.openxmlformats.org/officeDocument/2006/relationships/hyperlink" Target="https://www.microsave.net/2023/03/23/delivering-tailored-digital-business-training-in-rural-indonesia-through-women-digital-ambassador-what-we-learned-so-far/" TargetMode="External"/><Relationship Id="rId769" Type="http://schemas.openxmlformats.org/officeDocument/2006/relationships/hyperlink" Target="https://www.microsave.net/2023/12/05/access-to-finance-alone-will-not-save-youths-from-unemployment-what-will-part-2/" TargetMode="External"/><Relationship Id="rId976" Type="http://schemas.openxmlformats.org/officeDocument/2006/relationships/hyperlink" Target="https://www.microsave.net/2025/07/16/a-pathway-to-smart-public-spending-and-optimum-use-of-public-funds/" TargetMode="External"/><Relationship Id="rId21" Type="http://schemas.openxmlformats.org/officeDocument/2006/relationships/hyperlink" Target="https://www.microsave.net/2013/08/18/virtual-money-is-virtually-ageless/" TargetMode="External"/><Relationship Id="rId324" Type="http://schemas.openxmlformats.org/officeDocument/2006/relationships/hyperlink" Target="https://www.microsave.net/author/shewta-menon/" TargetMode="External"/><Relationship Id="rId531" Type="http://schemas.openxmlformats.org/officeDocument/2006/relationships/hyperlink" Target="https://www.microsave.net/author/samveet-sahoo/" TargetMode="External"/><Relationship Id="rId629" Type="http://schemas.openxmlformats.org/officeDocument/2006/relationships/hyperlink" Target="https://www.microsave.net/author/aakash-mehrotra/" TargetMode="External"/><Relationship Id="rId170" Type="http://schemas.openxmlformats.org/officeDocument/2006/relationships/hyperlink" Target="https://www.microsave.net/2017/08/31/liquidity-solving-agents-perennial-problem/" TargetMode="External"/><Relationship Id="rId836" Type="http://schemas.openxmlformats.org/officeDocument/2006/relationships/hyperlink" Target="https://www.microsave.net/author/puneet-khanduja/" TargetMode="External"/><Relationship Id="rId1021" Type="http://schemas.openxmlformats.org/officeDocument/2006/relationships/hyperlink" Target="https://www.microsave.net/2026/03/31/the-missing-half-of-digital-health-exploring-pathways-for-ai-to-scale-in-lmic-health-systems/" TargetMode="External"/><Relationship Id="rId268" Type="http://schemas.openxmlformats.org/officeDocument/2006/relationships/hyperlink" Target="https://www.microsave.net/2020/05/20/formal-financial-services-informal-workers-how-can-financial-services-work-for-the-gig-economy/" TargetMode="External"/><Relationship Id="rId475" Type="http://schemas.openxmlformats.org/officeDocument/2006/relationships/hyperlink" Target="https://www.microsave.net/author/mitali-singh/" TargetMode="External"/><Relationship Id="rId682" Type="http://schemas.openxmlformats.org/officeDocument/2006/relationships/hyperlink" Target="https://www.microsave.net/author/tvs-ravi-kumar/" TargetMode="External"/><Relationship Id="rId903" Type="http://schemas.openxmlformats.org/officeDocument/2006/relationships/hyperlink" Target="https://www.microsave.net/2024/11/13/formalizing-businesses-in-bangladesh-how-women-entrepreneurs-see-the-trade-licensing-process/" TargetMode="External"/><Relationship Id="rId32" Type="http://schemas.openxmlformats.org/officeDocument/2006/relationships/hyperlink" Target="https://www.microsave.net/2013/11/20/financial-capability-via-listening-and-learning/" TargetMode="External"/><Relationship Id="rId128" Type="http://schemas.openxmlformats.org/officeDocument/2006/relationships/hyperlink" Target="https://www.microsave.net/2018/03/15/customer-protection-in-indian-digital-financial-services-part-1-recourse/" TargetMode="External"/><Relationship Id="rId335" Type="http://schemas.openxmlformats.org/officeDocument/2006/relationships/hyperlink" Target="https://www.microsave.net/2020/08/21/survival-recovery-and-building-resilience-transformation-of-financial-institutions-in-the-times-of-covid-19-part-2/" TargetMode="External"/><Relationship Id="rId542" Type="http://schemas.openxmlformats.org/officeDocument/2006/relationships/hyperlink" Target="https://www.microsave.net/author/graham-a-n-wright/" TargetMode="External"/><Relationship Id="rId987" Type="http://schemas.openxmlformats.org/officeDocument/2006/relationships/hyperlink" Target="https://www.microsave.net/2025/08/27/unlocking-financial-resilience-how-mfis-can-solve-the-climate-disaster-in-bangladeshs-farm-economy/" TargetMode="External"/><Relationship Id="rId181" Type="http://schemas.openxmlformats.org/officeDocument/2006/relationships/hyperlink" Target="https://www.microsave.net/2017/12/13/the-clear-blue-water-on-the-other-side-of-the-digital-divide/" TargetMode="External"/><Relationship Id="rId402" Type="http://schemas.openxmlformats.org/officeDocument/2006/relationships/hyperlink" Target="https://www.microsave.net/2021/02/07/digital-id-in-the-time-of-covid-19-in-india/" TargetMode="External"/><Relationship Id="rId847" Type="http://schemas.openxmlformats.org/officeDocument/2006/relationships/hyperlink" Target="https://www.microsave.net/2024/05/24/the-role-of-finance-in-unlocking-kenyas-electric-motorcycle-e-boda-subsectors-growth/" TargetMode="External"/><Relationship Id="rId279" Type="http://schemas.openxmlformats.org/officeDocument/2006/relationships/hyperlink" Target="https://www.microsave.net/author/mitul-thapliyal/" TargetMode="External"/><Relationship Id="rId486" Type="http://schemas.openxmlformats.org/officeDocument/2006/relationships/hyperlink" Target="https://bit.ly/3B3SzxB" TargetMode="External"/><Relationship Id="rId693" Type="http://schemas.openxmlformats.org/officeDocument/2006/relationships/hyperlink" Target="https://www.microsave.net/2023/06/28/%e2%82%b9oopya-for-all-progressive-credit-that-leaves-no-one-behind/" TargetMode="External"/><Relationship Id="rId707" Type="http://schemas.openxmlformats.org/officeDocument/2006/relationships/hyperlink" Target="https://www.microsave.net/2023/07/13/rydo-a-ride-with-pride/" TargetMode="External"/><Relationship Id="rId914" Type="http://schemas.openxmlformats.org/officeDocument/2006/relationships/hyperlink" Target="https://www.microsave.net/author/navin-bhushan/" TargetMode="External"/><Relationship Id="rId43" Type="http://schemas.openxmlformats.org/officeDocument/2006/relationships/hyperlink" Target="https://www.microsave.net/2018/11/27/the-mor-committee-has-delivered-its-report-what-will-the-report-deliver-part-i/" TargetMode="External"/><Relationship Id="rId139" Type="http://schemas.openxmlformats.org/officeDocument/2006/relationships/hyperlink" Target="https://www.microsave.net/2016/04/14/pmjdy-bank-mitr-assessment-the-supply-side-story/" TargetMode="External"/><Relationship Id="rId346" Type="http://schemas.openxmlformats.org/officeDocument/2006/relationships/hyperlink" Target="https://www.microsave.net/author/arshi-aadil/" TargetMode="External"/><Relationship Id="rId553" Type="http://schemas.openxmlformats.org/officeDocument/2006/relationships/hyperlink" Target="https://www.microsave.net/author/graham-a-n-wright/" TargetMode="External"/><Relationship Id="rId760" Type="http://schemas.openxmlformats.org/officeDocument/2006/relationships/hyperlink" Target="https://www.microsave.net/2014/05/26/beware-the-otc-trap-is-there-a-way-out/https:/www.microsave.net/2014/05/26/beware-the-otc-trap-is-there-a-way-out/" TargetMode="External"/><Relationship Id="rId998" Type="http://schemas.openxmlformats.org/officeDocument/2006/relationships/hyperlink" Target="https://www.microsave.net/2025/11/06/suptech-starts-with-data-building-strong-and-flexible-data-foundations/" TargetMode="External"/><Relationship Id="rId192" Type="http://schemas.openxmlformats.org/officeDocument/2006/relationships/hyperlink" Target="https://www.microsave.net/2018/05/01/india-needs-more-women-business-correspondent-agents/" TargetMode="External"/><Relationship Id="rId206" Type="http://schemas.openxmlformats.org/officeDocument/2006/relationships/hyperlink" Target="https://www.microsave.net/2018/09/04/rupay-cards-a-long-road-ahead/" TargetMode="External"/><Relationship Id="rId413" Type="http://schemas.openxmlformats.org/officeDocument/2006/relationships/hyperlink" Target="https://www.microsave.net/author/rahul-chatterjee/" TargetMode="External"/><Relationship Id="rId858" Type="http://schemas.openxmlformats.org/officeDocument/2006/relationships/hyperlink" Target="https://www.microsave.net/author/msc/" TargetMode="External"/><Relationship Id="rId497" Type="http://schemas.openxmlformats.org/officeDocument/2006/relationships/hyperlink" Target="https://www.microsave.net/author/aakash-mehrotra/" TargetMode="External"/><Relationship Id="rId620" Type="http://schemas.openxmlformats.org/officeDocument/2006/relationships/hyperlink" Target="https://www.microsave.net/author/jayan-nair/" TargetMode="External"/><Relationship Id="rId718" Type="http://schemas.openxmlformats.org/officeDocument/2006/relationships/hyperlink" Target="https://www.microsave.net/author/rahul-chatterjee/" TargetMode="External"/><Relationship Id="rId925" Type="http://schemas.openxmlformats.org/officeDocument/2006/relationships/hyperlink" Target="https://www.microsave.net/author/ayushi-misra/" TargetMode="External"/><Relationship Id="rId357" Type="http://schemas.openxmlformats.org/officeDocument/2006/relationships/hyperlink" Target="https://www.microsave.net/2020/11/13/an-introduction-to-disaster-risk-financing-part-i-understanding-disaster-risk-financing-at-the-macro-level/" TargetMode="External"/><Relationship Id="rId54" Type="http://schemas.openxmlformats.org/officeDocument/2006/relationships/hyperlink" Target="https://www.microsave.net/2014/05/15/why-mobile-wallets-might-work-for-asha-and-many-others/" TargetMode="External"/><Relationship Id="rId217" Type="http://schemas.openxmlformats.org/officeDocument/2006/relationships/hyperlink" Target="https://www.microsave.net/2019/03/18/go-getters-and-receptive-reticents-merchants-who-have-the-instinct-but-need-support/https:/www.microsave.net/2019/03/18/go-getters-and-receptive-reticents-merchants-who-have-the-instinct-but-need-support/" TargetMode="External"/><Relationship Id="rId564" Type="http://schemas.openxmlformats.org/officeDocument/2006/relationships/hyperlink" Target="https://www.microsave.net/2022/05/17/are-you-designing-a-behavior-change-communication-message-to-encourage-the-use-of-agent-banking-among-the-lmi-women-in-rural-areas-here-is-what-you-need-to-know/" TargetMode="External"/><Relationship Id="rId771" Type="http://schemas.openxmlformats.org/officeDocument/2006/relationships/hyperlink" Target="https://www.microsave.net/2023/12/06/why-are-women-entrepreneurs-seeking-mentors/" TargetMode="External"/><Relationship Id="rId869" Type="http://schemas.openxmlformats.org/officeDocument/2006/relationships/hyperlink" Target="https://www.microsave.net/2024/09/16/the-need-to-expand-and-diversify-use-cases-of-cash-in-and-cash-out-cico-agents-and-its-potential-a-case-study-of-india/" TargetMode="External"/><Relationship Id="rId424" Type="http://schemas.openxmlformats.org/officeDocument/2006/relationships/hyperlink" Target="https://bit.ly/3gc5LcJ" TargetMode="External"/><Relationship Id="rId631" Type="http://schemas.openxmlformats.org/officeDocument/2006/relationships/hyperlink" Target="https://www.microsave.net/author/kim-kariuki/" TargetMode="External"/><Relationship Id="rId729" Type="http://schemas.openxmlformats.org/officeDocument/2006/relationships/hyperlink" Target="https://www.microsave.net/2023/10/03/digital-payments-in-india-democratizing-financial-services-for-the-masses/" TargetMode="External"/><Relationship Id="rId270" Type="http://schemas.openxmlformats.org/officeDocument/2006/relationships/hyperlink" Target="https://www.microsave.net/2020/05/21/a-crisis-is-a-terrible-thing-to-waste-let-us-design-a-social-security-program-for-gig-workers/" TargetMode="External"/><Relationship Id="rId936" Type="http://schemas.openxmlformats.org/officeDocument/2006/relationships/hyperlink" Target="https://www.microsave.net/2025/03/27/from-food-security-towards-nutrition-security-the-crucial-role-of-the-rice-fortification-initiative-of-the-government-of-india/" TargetMode="External"/><Relationship Id="rId65" Type="http://schemas.openxmlformats.org/officeDocument/2006/relationships/hyperlink" Target="https://www.microsave.net/2014/07/13/nbfc-mfis-as-business-correspondents-who-benefits-part-ii/" TargetMode="External"/><Relationship Id="rId130" Type="http://schemas.openxmlformats.org/officeDocument/2006/relationships/hyperlink" Target="https://www.microsave.net/2016/03/31/e-kyc-and-the-india-stack-a-transformative-blueprint-for-emerging-markets/" TargetMode="External"/><Relationship Id="rId368" Type="http://schemas.openxmlformats.org/officeDocument/2006/relationships/hyperlink" Target="https://www.microsave.net/author/truong-thi-le-quyen/" TargetMode="External"/><Relationship Id="rId575" Type="http://schemas.openxmlformats.org/officeDocument/2006/relationships/hyperlink" Target="https://www.microsave.net/author/graham-a-n-wright/" TargetMode="External"/><Relationship Id="rId782" Type="http://schemas.openxmlformats.org/officeDocument/2006/relationships/hyperlink" Target="https://www.microsave.net/author/mahima-dixit/" TargetMode="External"/><Relationship Id="rId228" Type="http://schemas.openxmlformats.org/officeDocument/2006/relationships/hyperlink" Target="https://www.microsave.net/2019/07/16/bridge2capital-instant-supplier-credit-in-three-clicks/" TargetMode="External"/><Relationship Id="rId435" Type="http://schemas.openxmlformats.org/officeDocument/2006/relationships/hyperlink" Target="https://www.microsave.net/author/anup-singh/" TargetMode="External"/><Relationship Id="rId642" Type="http://schemas.openxmlformats.org/officeDocument/2006/relationships/hyperlink" Target="https://www.microsave.net/2023/01/13/women-in-the-digital-economy/" TargetMode="External"/><Relationship Id="rId281" Type="http://schemas.openxmlformats.org/officeDocument/2006/relationships/hyperlink" Target="https://www.microsave.net/author/rebecca-szantyr/" TargetMode="External"/><Relationship Id="rId502" Type="http://schemas.openxmlformats.org/officeDocument/2006/relationships/hyperlink" Target="https://www.microsave.net/2021/09/03/life-on-credit-why-and-how-do-corner-shop-owners-take-loans/" TargetMode="External"/><Relationship Id="rId947" Type="http://schemas.openxmlformats.org/officeDocument/2006/relationships/hyperlink" Target="https://www.microsave.net/2025/04/23/challenging-the-orthodoxy-can-we-rethink-finance-for-locally-led-adaptation/" TargetMode="External"/><Relationship Id="rId76" Type="http://schemas.openxmlformats.org/officeDocument/2006/relationships/hyperlink" Target="https://www.microsave.net/2014/08/12/non-bank-bank-partnerships-break-ups-new-dates-on-the-cards/" TargetMode="External"/><Relationship Id="rId141" Type="http://schemas.openxmlformats.org/officeDocument/2006/relationships/hyperlink" Target="https://www.microsave.net/2016/04/28/financial-capability-and-indian-digital-financial-services/" TargetMode="External"/><Relationship Id="rId379" Type="http://schemas.openxmlformats.org/officeDocument/2006/relationships/hyperlink" Target="https://www.microsave.net/2020/12/17/a-paradigm-shift-for-fintechs-why-a-coherent-data-strategy-has-become-a-business-necessity/" TargetMode="External"/><Relationship Id="rId586" Type="http://schemas.openxmlformats.org/officeDocument/2006/relationships/hyperlink" Target="https://www.microsave.net/2022/06/14/the-mool-mantra-simplifying-financial-services-for-the-masses/" TargetMode="External"/><Relationship Id="rId793" Type="http://schemas.openxmlformats.org/officeDocument/2006/relationships/hyperlink" Target="https://www.microsave.net/2024/01/29/25-years-on-what-makes-msc-different/" TargetMode="External"/><Relationship Id="rId807" Type="http://schemas.openxmlformats.org/officeDocument/2006/relationships/hyperlink" Target="https://www.microsave.net/2024/02/27/a-transformative-odyssey-the-impact-of-smart-payments-in-benefit-delivery/" TargetMode="External"/><Relationship Id="rId7" Type="http://schemas.openxmlformats.org/officeDocument/2006/relationships/hyperlink" Target="https://www.microsave.net/2013/05/15/mobile-money-rosy-vs-real/" TargetMode="External"/><Relationship Id="rId239" Type="http://schemas.openxmlformats.org/officeDocument/2006/relationships/hyperlink" Target="https://www.microsave.net/2020/01/09/what-it-takes-to-feed-two-thirds-of-indias-population/" TargetMode="External"/><Relationship Id="rId446" Type="http://schemas.openxmlformats.org/officeDocument/2006/relationships/hyperlink" Target="https://bit.ly/34xEf2g" TargetMode="External"/><Relationship Id="rId653" Type="http://schemas.openxmlformats.org/officeDocument/2006/relationships/hyperlink" Target="https://www.microsave.net/author/partha-ghosh/" TargetMode="External"/><Relationship Id="rId292" Type="http://schemas.openxmlformats.org/officeDocument/2006/relationships/hyperlink" Target="https://www.microsave.net/2020/06/12/more-than-ever-healthtechs-can-provide-solutions-to-the-unprecedented-covid-19-health-crisis/" TargetMode="External"/><Relationship Id="rId306" Type="http://schemas.openxmlformats.org/officeDocument/2006/relationships/hyperlink" Target="https://www.microsave.net/2020/06/22/connecting-india-to-bharat-through-p2p-lending/" TargetMode="External"/><Relationship Id="rId860" Type="http://schemas.openxmlformats.org/officeDocument/2006/relationships/hyperlink" Target="https://www.microsave.net/author/rahul-chatterjee/" TargetMode="External"/><Relationship Id="rId958" Type="http://schemas.openxmlformats.org/officeDocument/2006/relationships/hyperlink" Target="https://www.microsave.net/2025/06/24/the-path-to-resilience-mscs-ecosystem-approach-to-adaptive-social-protection-asp/" TargetMode="External"/><Relationship Id="rId87" Type="http://schemas.openxmlformats.org/officeDocument/2006/relationships/hyperlink" Target="https://www.microsave.net/2014/12/01/lessons-from-informal-financial-systems-indonesian-perspective/" TargetMode="External"/><Relationship Id="rId513" Type="http://schemas.openxmlformats.org/officeDocument/2006/relationships/hyperlink" Target="https://www.microsave.net/author/anant-tiwari/" TargetMode="External"/><Relationship Id="rId597" Type="http://schemas.openxmlformats.org/officeDocument/2006/relationships/hyperlink" Target="https://bit.ly/3emNiuZ" TargetMode="External"/><Relationship Id="rId720" Type="http://schemas.openxmlformats.org/officeDocument/2006/relationships/hyperlink" Target="https://www.microsave.net/author/arshi-aadil/" TargetMode="External"/><Relationship Id="rId818" Type="http://schemas.openxmlformats.org/officeDocument/2006/relationships/hyperlink" Target="https://www.microsave.net/author/disha-bhavnani/" TargetMode="External"/><Relationship Id="rId152" Type="http://schemas.openxmlformats.org/officeDocument/2006/relationships/hyperlink" Target="https://www.microsave.net/2017/12/01/key-new-year-resolutions-for-the-success-of-digital-financial-services/" TargetMode="External"/><Relationship Id="rId457" Type="http://schemas.openxmlformats.org/officeDocument/2006/relationships/hyperlink" Target="https://www.microsave.net/author/louie-lanzador-cepe/" TargetMode="External"/><Relationship Id="rId1003" Type="http://schemas.openxmlformats.org/officeDocument/2006/relationships/hyperlink" Target="https://www.microsave.net/2025/11/18/how-bangladesh-can-shift-from-reaction-to-resilience-in-climate-finance-for-vulnerable-communities/" TargetMode="External"/><Relationship Id="rId664" Type="http://schemas.openxmlformats.org/officeDocument/2006/relationships/hyperlink" Target="https://www.microsave.net/2023/01/27/climate-change-and-river-erosion-what-can-we-learn-from-the-past/" TargetMode="External"/><Relationship Id="rId871" Type="http://schemas.openxmlformats.org/officeDocument/2006/relationships/hyperlink" Target="https://www.microsave.net/2024/09/17/frameworks-to-consider-while-developing-non-cico-cash-in-cash-out-use-cases/" TargetMode="External"/><Relationship Id="rId969" Type="http://schemas.openxmlformats.org/officeDocument/2006/relationships/hyperlink" Target="https://www.microsave.net/author/rahmatika-febriant/" TargetMode="External"/><Relationship Id="rId14" Type="http://schemas.openxmlformats.org/officeDocument/2006/relationships/hyperlink" Target="https://www.microsave.net/2013/07/02/naming-sub-accounts-to-trigger-intuition-and-fun-around-customer-intentions/" TargetMode="External"/><Relationship Id="rId317" Type="http://schemas.openxmlformats.org/officeDocument/2006/relationships/hyperlink" Target="https://www.microsave.net/author/ariane-kouassi/" TargetMode="External"/><Relationship Id="rId524" Type="http://schemas.openxmlformats.org/officeDocument/2006/relationships/hyperlink" Target="https://www.microsave.net/2022/01/25/different-yet-similar-behavioral-biases-of-low-and-moderate-income-people-in-bangladesh-and-vietnam/" TargetMode="External"/><Relationship Id="rId731" Type="http://schemas.openxmlformats.org/officeDocument/2006/relationships/hyperlink" Target="https://www.microsave.net/2023/10/05/open-network-for-digital-commerce-ondc-yet-another-buzzword-or-a-bridge-to-inclusive-and-universal-market-access/" TargetMode="External"/><Relationship Id="rId98" Type="http://schemas.openxmlformats.org/officeDocument/2006/relationships/hyperlink" Target="https://www.microsave.net/2015/05/13/two-more-revolutions-underway-in-kenya/" TargetMode="External"/><Relationship Id="rId163" Type="http://schemas.openxmlformats.org/officeDocument/2006/relationships/hyperlink" Target="https://www.microsave.net/2017/07/21/addressing-the-soil-health-crisis-in-india/" TargetMode="External"/><Relationship Id="rId370" Type="http://schemas.openxmlformats.org/officeDocument/2006/relationships/hyperlink" Target="https://www.microsave.net/author/samveet-sahoo/" TargetMode="External"/><Relationship Id="rId829" Type="http://schemas.openxmlformats.org/officeDocument/2006/relationships/hyperlink" Target="https://www.microsave.net/2024/04/22/from-ponds-to-plates-the-enhancement-of-nutrition-through-fish-consumption-in-bihar-india/" TargetMode="External"/><Relationship Id="rId1014" Type="http://schemas.openxmlformats.org/officeDocument/2006/relationships/hyperlink" Target="https://www.microsave.net/2026/01/16/reimagining-grievance-and-redress-mechanisms-to-fix-the-weakest-link-for-indias-financial-consumers/" TargetMode="External"/><Relationship Id="rId230" Type="http://schemas.openxmlformats.org/officeDocument/2006/relationships/hyperlink" Target="https://www.microsave.net/2019/07/18/jai-kisan-farmers-gateway-to-quality-financial-services/" TargetMode="External"/><Relationship Id="rId468" Type="http://schemas.openxmlformats.org/officeDocument/2006/relationships/hyperlink" Target="https://bit.ly/3gp953v" TargetMode="External"/><Relationship Id="rId675" Type="http://schemas.openxmlformats.org/officeDocument/2006/relationships/hyperlink" Target="https://www.microsave.net/2023/04/06/how-policy-changes-could-revolutionize-how-entrepreneurs-in-kenya-can-access-finance/" TargetMode="External"/><Relationship Id="rId882" Type="http://schemas.openxmlformats.org/officeDocument/2006/relationships/hyperlink" Target="https://www.microsave.net/author/naini/" TargetMode="External"/><Relationship Id="rId25" Type="http://schemas.openxmlformats.org/officeDocument/2006/relationships/hyperlink" Target="https://www.microsave.net/2013/09/27/the-aadhaar-story-in-east-godavari/" TargetMode="External"/><Relationship Id="rId328" Type="http://schemas.openxmlformats.org/officeDocument/2006/relationships/hyperlink" Target="https://www.microsave.net/author/anshul-saxena/" TargetMode="External"/><Relationship Id="rId535" Type="http://schemas.openxmlformats.org/officeDocument/2006/relationships/hyperlink" Target="https://www.microsave.net/author/akhand-jyoti-tiwari/" TargetMode="External"/><Relationship Id="rId742" Type="http://schemas.openxmlformats.org/officeDocument/2006/relationships/hyperlink" Target="https://www.microsave.net/2023/11/24/five-challenges-that-prevent-greater-adoption-of-derivatives-trading-by-farmer-producer-companies-fpcs/" TargetMode="External"/><Relationship Id="rId174" Type="http://schemas.openxmlformats.org/officeDocument/2006/relationships/hyperlink" Target="https://www.microsave.net/2017/08/09/mobile-banking-stumbles-on-challenges-in-the-ugandan-market/" TargetMode="External"/><Relationship Id="rId381" Type="http://schemas.openxmlformats.org/officeDocument/2006/relationships/hyperlink" Target="https://www.microsave.net/2020/12/21/respect-the-sentiment-using-sentiment-analysis-to-inform-policy-and-regulation/" TargetMode="External"/><Relationship Id="rId602" Type="http://schemas.openxmlformats.org/officeDocument/2006/relationships/hyperlink" Target="https://www.microsave.net/2022/09/13/india-post-payments-bank-overcoming-distance-and-distrust-amongst-the-unbanked/" TargetMode="External"/><Relationship Id="rId241" Type="http://schemas.openxmlformats.org/officeDocument/2006/relationships/hyperlink" Target="https://www.microsave.net/author/bhavana-srivastava/" TargetMode="External"/><Relationship Id="rId479" Type="http://schemas.openxmlformats.org/officeDocument/2006/relationships/hyperlink" Target="https://www.microsave.net/author/manali-jain/" TargetMode="External"/><Relationship Id="rId686" Type="http://schemas.openxmlformats.org/officeDocument/2006/relationships/hyperlink" Target="https://www.microsave.net/author/surbhi-sood/" TargetMode="External"/><Relationship Id="rId893" Type="http://schemas.openxmlformats.org/officeDocument/2006/relationships/hyperlink" Target="https://www.microsave.net/2024/10/25/digital-platforms-catalysts-for-growth-and-sustainability-among-bangladeshs-microentrepreneurs-part-1/" TargetMode="External"/><Relationship Id="rId907" Type="http://schemas.openxmlformats.org/officeDocument/2006/relationships/hyperlink" Target="https://www.microsave.net/2024/11/29/beyond-the-catch-how-fish-can-fuel-a-healthier-indonesia/" TargetMode="External"/><Relationship Id="rId36" Type="http://schemas.openxmlformats.org/officeDocument/2006/relationships/hyperlink" Target="https://www.microsave.net/2014/01/04/a-government-to-person-g2p-payment-delivery-agent-in-india-at-heart-and-in-practice/" TargetMode="External"/><Relationship Id="rId339" Type="http://schemas.openxmlformats.org/officeDocument/2006/relationships/hyperlink" Target="https://www.microsave.net/2020/09/07/six-aspects-financial-institutions-must-consider-if-they-wish-to-serve-young-people/" TargetMode="External"/><Relationship Id="rId546" Type="http://schemas.openxmlformats.org/officeDocument/2006/relationships/hyperlink" Target="https://www.microsave.net/2022/03/08/grassroots-women-leaders-transforming-lives/" TargetMode="External"/><Relationship Id="rId753" Type="http://schemas.openxmlformats.org/officeDocument/2006/relationships/hyperlink" Target="https://www.microsave.net/2023/11/30/design-elements-for-a-facility-to-finance-energy-transition/" TargetMode="External"/><Relationship Id="rId101" Type="http://schemas.openxmlformats.org/officeDocument/2006/relationships/hyperlink" Target="https://www.microsave.net/2015/06/10/over-the-counter-otc-in-pakistan-why-it-works/" TargetMode="External"/><Relationship Id="rId185" Type="http://schemas.openxmlformats.org/officeDocument/2006/relationships/hyperlink" Target="https://www.microsave.net/2018/01/29/third-party-agent-network-managers-the-missing-element-in-indonesias-dfs-sector/" TargetMode="External"/><Relationship Id="rId406" Type="http://schemas.openxmlformats.org/officeDocument/2006/relationships/hyperlink" Target="https://www.microsave.net/2021/02/11/nfhs-5-calls-for-urgent-action-on-child-nutrition-in-india/" TargetMode="External"/><Relationship Id="rId960" Type="http://schemas.openxmlformats.org/officeDocument/2006/relationships/hyperlink" Target="https://www.microsave.net/2025/06/25/womens-financial-literacy-what-is-key-to-meaningful-financial-inclusion/" TargetMode="External"/><Relationship Id="rId392" Type="http://schemas.openxmlformats.org/officeDocument/2006/relationships/hyperlink" Target="https://www.microsave.net/author/vedika-tibrewala/" TargetMode="External"/><Relationship Id="rId613" Type="http://schemas.openxmlformats.org/officeDocument/2006/relationships/hyperlink" Target="https://www.microsave.net/2022/09/26/retail-digital-payments-in-india-a-massive-opportunity-worth-at-least-inr-45-billion-usd-608-million/" TargetMode="External"/><Relationship Id="rId697" Type="http://schemas.openxmlformats.org/officeDocument/2006/relationships/hyperlink" Target="https://www.microsave.net/2023/07/03/the-potential-of-ai-chatbots-in-driving-financial-inclusion-assessing-chatgpt/" TargetMode="External"/><Relationship Id="rId820" Type="http://schemas.openxmlformats.org/officeDocument/2006/relationships/hyperlink" Target="https://www.microsave.net/author/disha-bhavnani/" TargetMode="External"/><Relationship Id="rId918" Type="http://schemas.openxmlformats.org/officeDocument/2006/relationships/hyperlink" Target="https://www.microsave.net/author/ayushi-misra/" TargetMode="External"/><Relationship Id="rId252" Type="http://schemas.openxmlformats.org/officeDocument/2006/relationships/hyperlink" Target="https://www.microsave.net/2020/04/20/how-will-the-covid-19-pandemic-affect-the-indian-fintech-startup-ecosystem-four-predictions-and-one-suggestion/" TargetMode="External"/><Relationship Id="rId47" Type="http://schemas.openxmlformats.org/officeDocument/2006/relationships/hyperlink" Target="https://www.microsave.net/2014/03/18/mor-committee-report-is-cash-out-the-answer-everyone-is-looking-for/" TargetMode="External"/><Relationship Id="rId112" Type="http://schemas.openxmlformats.org/officeDocument/2006/relationships/hyperlink" Target="https://www.microsave.net/2015/10/15/5146/" TargetMode="External"/><Relationship Id="rId557" Type="http://schemas.openxmlformats.org/officeDocument/2006/relationships/hyperlink" Target="https://www.microsave.net/author/sonal-jaitly/" TargetMode="External"/><Relationship Id="rId764" Type="http://schemas.openxmlformats.org/officeDocument/2006/relationships/hyperlink" Target="http://blog.microsave.net/smart-electronic-ticketing-for-public-transport/" TargetMode="External"/><Relationship Id="rId971" Type="http://schemas.openxmlformats.org/officeDocument/2006/relationships/hyperlink" Target="https://www.microsave.net/author/njeri-macharia/" TargetMode="External"/><Relationship Id="rId196" Type="http://schemas.openxmlformats.org/officeDocument/2006/relationships/hyperlink" Target="https://www.microsave.net/2018/06/14/indonesias-experiment-with-digitising-food-subsidy-payments-the-story-so-far/" TargetMode="External"/><Relationship Id="rId417" Type="http://schemas.openxmlformats.org/officeDocument/2006/relationships/hyperlink" Target="https://www.microsave.net/author/rahul-chatterjee/" TargetMode="External"/><Relationship Id="rId624" Type="http://schemas.openxmlformats.org/officeDocument/2006/relationships/hyperlink" Target="https://www.microsave.net/author/akshat-pathak/" TargetMode="External"/><Relationship Id="rId831" Type="http://schemas.openxmlformats.org/officeDocument/2006/relationships/hyperlink" Target="https://www.microsave.net/2024/04/23/unlocking-access-to-formal-credit-for-farmer-producer-companies-fpcs-lessons-from-jeevikas-work-in-bihar/" TargetMode="External"/><Relationship Id="rId263" Type="http://schemas.openxmlformats.org/officeDocument/2006/relationships/hyperlink" Target="https://www.microsave.net/2020/05/08/floods-and-drought-in-2019-a-locust-invasion-in-2020-and-now-covid-19-how-do-these-incidents-particularly-covid-19-affect-the-food-supply-chain-in-the-horn-of-africa/" TargetMode="External"/><Relationship Id="rId470" Type="http://schemas.openxmlformats.org/officeDocument/2006/relationships/hyperlink" Target="https://bit.ly/3sDuScu" TargetMode="External"/><Relationship Id="rId929" Type="http://schemas.openxmlformats.org/officeDocument/2006/relationships/hyperlink" Target="https://www.microsave.net/2025/03/18/investing-with-heart-and-wisdom-strategic-amplification-of-female-agency-frontlines/" TargetMode="External"/><Relationship Id="rId58" Type="http://schemas.openxmlformats.org/officeDocument/2006/relationships/hyperlink" Target="https://www.microsave.net/2014/06/08/who-is-the-user-in-user-centred-design/" TargetMode="External"/><Relationship Id="rId123" Type="http://schemas.openxmlformats.org/officeDocument/2006/relationships/hyperlink" Target="https://www.microsave.net/2016/02/19/time-for-action-customer-service-protection-and-trust-in-indian-digital-financial-services/" TargetMode="External"/><Relationship Id="rId330" Type="http://schemas.openxmlformats.org/officeDocument/2006/relationships/hyperlink" Target="https://www.microsave.net/author/n-srinivasan/" TargetMode="External"/><Relationship Id="rId568" Type="http://schemas.openxmlformats.org/officeDocument/2006/relationships/hyperlink" Target="https://www.microsave.net/author/abhinav-guptha/" TargetMode="External"/><Relationship Id="rId775" Type="http://schemas.openxmlformats.org/officeDocument/2006/relationships/hyperlink" Target="https://www.microsave.net/author/jenifer-rose-shapiro/" TargetMode="External"/><Relationship Id="rId982" Type="http://schemas.openxmlformats.org/officeDocument/2006/relationships/hyperlink" Target="https://www.microsave.net/2025/07/24/turning-the-tide-how-indias-sachet-system-is-reshaping-disaster-preparedness/" TargetMode="External"/><Relationship Id="rId428" Type="http://schemas.openxmlformats.org/officeDocument/2006/relationships/hyperlink" Target="https://www.microsave.net/2021/04/15/mgnrega-the-delay-in-wage-payments-part-ii/" TargetMode="External"/><Relationship Id="rId635" Type="http://schemas.openxmlformats.org/officeDocument/2006/relationships/hyperlink" Target="https://www.microsave.net/author/aakash-mehrotra/" TargetMode="External"/><Relationship Id="rId842" Type="http://schemas.openxmlformats.org/officeDocument/2006/relationships/hyperlink" Target="https://www.microsave.net/author/singgih-pangestu/" TargetMode="External"/><Relationship Id="rId274" Type="http://schemas.openxmlformats.org/officeDocument/2006/relationships/hyperlink" Target="https://www.microsave.net/2020/05/26/fate-of-mfis-post-the-covid-19-lockdown-will-they-prove-resilient-again/" TargetMode="External"/><Relationship Id="rId481" Type="http://schemas.openxmlformats.org/officeDocument/2006/relationships/hyperlink" Target="https://www.microsave.net/author/aakash-mehrotra/" TargetMode="External"/><Relationship Id="rId702" Type="http://schemas.openxmlformats.org/officeDocument/2006/relationships/hyperlink" Target="https://www.microsave.net/author/maansi-sharda/" TargetMode="External"/><Relationship Id="rId69" Type="http://schemas.openxmlformats.org/officeDocument/2006/relationships/hyperlink" Target="https://www.microsave.net/2014/07/02/several-times-bitten-still-not-shy/" TargetMode="External"/><Relationship Id="rId134" Type="http://schemas.openxmlformats.org/officeDocument/2006/relationships/hyperlink" Target="https://www.microsave.net/2016/04/12/delivering-quality-in-financial-services-redefining-customer-service/" TargetMode="External"/><Relationship Id="rId579" Type="http://schemas.openxmlformats.org/officeDocument/2006/relationships/hyperlink" Target="https://www.microsave.net/author/vishes-kumar-jena/" TargetMode="External"/><Relationship Id="rId786" Type="http://schemas.openxmlformats.org/officeDocument/2006/relationships/hyperlink" Target="https://www.microsave.net/author/arshi-aadil/" TargetMode="External"/><Relationship Id="rId993" Type="http://schemas.openxmlformats.org/officeDocument/2006/relationships/hyperlink" Target="https://www.microsave.net/2025/11/14/the-building-blocks-of-agristack-state-farmer-registry/" TargetMode="External"/><Relationship Id="rId341" Type="http://schemas.openxmlformats.org/officeDocument/2006/relationships/hyperlink" Target="https://www.microsave.net/2020/10/01/sustaining-savings-groups-linked-to-financial-institutions-amid-the-covid-19-crisis/" TargetMode="External"/><Relationship Id="rId439" Type="http://schemas.openxmlformats.org/officeDocument/2006/relationships/hyperlink" Target="https://www.microsave.net/author/astri-sri-sulastri/" TargetMode="External"/><Relationship Id="rId646" Type="http://schemas.openxmlformats.org/officeDocument/2006/relationships/hyperlink" Target="https://www.microsave.net/2023/01/16/transitioning-the-informal-economy-to-a-formal-one/" TargetMode="External"/><Relationship Id="rId201" Type="http://schemas.openxmlformats.org/officeDocument/2006/relationships/hyperlink" Target="https://www.microsave.net/2018/08/18/fintechs-for-lmi-segments-demystifying-myths-and-delving-into-realities/" TargetMode="External"/><Relationship Id="rId285" Type="http://schemas.openxmlformats.org/officeDocument/2006/relationships/hyperlink" Target="https://www.microsave.net/author/akshat-pathak/" TargetMode="External"/><Relationship Id="rId506" Type="http://schemas.openxmlformats.org/officeDocument/2006/relationships/hyperlink" Target="https://www.microsave.net/2021/10/29/sibs-can-make-development-spending-more-effective/" TargetMode="External"/><Relationship Id="rId853" Type="http://schemas.openxmlformats.org/officeDocument/2006/relationships/hyperlink" Target="https://www.microsave.net/2024/06/05/five-things-to-know-about-the-impact-of-extreme-heat-on-msmes-and-their-workers-in-india/" TargetMode="External"/><Relationship Id="rId492" Type="http://schemas.openxmlformats.org/officeDocument/2006/relationships/hyperlink" Target="https://www.microsave.net/2021/08/25/fello-follow-this-team-to-know-about-a-game-based-approach-to-savings-and-investments-for-the-lmi-segment/" TargetMode="External"/><Relationship Id="rId713" Type="http://schemas.openxmlformats.org/officeDocument/2006/relationships/hyperlink" Target="https://www.microsave.net/2023/08/08/crisis-resilience-and-adaptation-farming-and-financial-services-in-times-of-climate-change/" TargetMode="External"/><Relationship Id="rId797" Type="http://schemas.openxmlformats.org/officeDocument/2006/relationships/hyperlink" Target="https://www.microsave.net/2024/02/05/finance-is-the-key-often-missing-ingredient-in-locally-led-adaptation/" TargetMode="External"/><Relationship Id="rId920" Type="http://schemas.openxmlformats.org/officeDocument/2006/relationships/hyperlink" Target="https://www.microsave.net/author/jeanne-nganga/" TargetMode="External"/><Relationship Id="rId145" Type="http://schemas.openxmlformats.org/officeDocument/2006/relationships/hyperlink" Target="https://www.microsave.net/2016/06/02/jam-using-jan-dhan-bank-accounts-aadhaar-and-mobiles-to-create-new-products-and-services-and-new-ways-of-doing-things/" TargetMode="External"/><Relationship Id="rId352" Type="http://schemas.openxmlformats.org/officeDocument/2006/relationships/hyperlink" Target="https://www.microsave.net/author/parul/" TargetMode="External"/><Relationship Id="rId212" Type="http://schemas.openxmlformats.org/officeDocument/2006/relationships/hyperlink" Target="https://www.microsave.net/2018/10/01/whatsapp-with-agent-monitoring-and-support/" TargetMode="External"/><Relationship Id="rId657" Type="http://schemas.openxmlformats.org/officeDocument/2006/relationships/hyperlink" Target="https://www.microsave.net/author/graham-a-n-wright/" TargetMode="External"/><Relationship Id="rId864" Type="http://schemas.openxmlformats.org/officeDocument/2006/relationships/hyperlink" Target="https://www.microsave.net/author/sonal-jaitly/" TargetMode="External"/><Relationship Id="rId296" Type="http://schemas.openxmlformats.org/officeDocument/2006/relationships/hyperlink" Target="https://www.microsave.net/2020/06/15/payagri-transforming-the-lives-of-small-and-marginal-farmers/" TargetMode="External"/><Relationship Id="rId517" Type="http://schemas.openxmlformats.org/officeDocument/2006/relationships/hyperlink" Target="https://www.microsave.net/author/msc/" TargetMode="External"/><Relationship Id="rId724" Type="http://schemas.openxmlformats.org/officeDocument/2006/relationships/hyperlink" Target="https://www.microsave.net/author/shivansh-gupta/" TargetMode="External"/><Relationship Id="rId931" Type="http://schemas.openxmlformats.org/officeDocument/2006/relationships/hyperlink" Target="https://www.microsave.net/author/gayatri-pandey/" TargetMode="External"/><Relationship Id="rId60" Type="http://schemas.openxmlformats.org/officeDocument/2006/relationships/hyperlink" Target="https://www.microsave.net/2014/06/20/challenges-to-agency-business-evidence-from-tanzania-and-uganda-part-i/" TargetMode="External"/><Relationship Id="rId156" Type="http://schemas.openxmlformats.org/officeDocument/2006/relationships/hyperlink" Target="https://www.microsave.net/2017/05/08/demand-and-supply-side-challenges-and-potential-opportunities-for-agency-banking-in-uganda/" TargetMode="External"/><Relationship Id="rId363" Type="http://schemas.openxmlformats.org/officeDocument/2006/relationships/hyperlink" Target="https://www.microsave.net/2020/11/20/how-can-financial-institutions-meet-the-needs-of-migrant-families-use-of-remittances-to-encourage-the-unbanked-to-open-accounts-a-missed-opportunity/" TargetMode="External"/><Relationship Id="rId570" Type="http://schemas.openxmlformats.org/officeDocument/2006/relationships/hyperlink" Target="https://www.microsave.net/2022/06/01/what-does-healthtech-have-to-do-with-financial-health-let-us-qonect-the-dots/" TargetMode="External"/><Relationship Id="rId1007" Type="http://schemas.openxmlformats.org/officeDocument/2006/relationships/hyperlink" Target="https://www.microsave.net/2025/12/09/part-2-moving-climate-displaced-persons-to-financial-self-reliance/" TargetMode="External"/><Relationship Id="rId223" Type="http://schemas.openxmlformats.org/officeDocument/2006/relationships/hyperlink" Target="https://www.microsave.net/2019/07/10/gramcover-accessible-affordable-insurance/" TargetMode="External"/><Relationship Id="rId430" Type="http://schemas.openxmlformats.org/officeDocument/2006/relationships/hyperlink" Target="https://www.microsave.net/2021/04/19/many-msmes-are-dying-can-we-realize-the-full-potential-of-the-digital-revolution-to-save-them/" TargetMode="External"/><Relationship Id="rId668" Type="http://schemas.openxmlformats.org/officeDocument/2006/relationships/hyperlink" Target="https://www.microsave.net/2023/03/20/debit-unpacking-womens-choice-of-financial-channels/" TargetMode="External"/><Relationship Id="rId875" Type="http://schemas.openxmlformats.org/officeDocument/2006/relationships/hyperlink" Target="https://www.microsave.net/2024/09/20/to-build-30-trillion-economy-by-2047-focus-on-climate-change-food-security-skills-urbanisation-healthcare/" TargetMode="External"/><Relationship Id="rId18" Type="http://schemas.openxmlformats.org/officeDocument/2006/relationships/hyperlink" Target="https://www.microsave.net/2013/08/06/why-do-some-mnos-sprint-and-most-banks-limp/" TargetMode="External"/><Relationship Id="rId528" Type="http://schemas.openxmlformats.org/officeDocument/2006/relationships/hyperlink" Target="https://www.microsave.net/author/akshat-pathak/" TargetMode="External"/><Relationship Id="rId735" Type="http://schemas.openxmlformats.org/officeDocument/2006/relationships/hyperlink" Target="https://www.microsave.net/author/the-center-for-global-development/" TargetMode="External"/><Relationship Id="rId942" Type="http://schemas.openxmlformats.org/officeDocument/2006/relationships/hyperlink" Target="https://www.microsave.net/author/anil-kumar-gupta/" TargetMode="External"/><Relationship Id="rId167" Type="http://schemas.openxmlformats.org/officeDocument/2006/relationships/hyperlink" Target="https://www.microsave.net/2017/08/22/give-us-some-credit-meet-the-digital-borrowers-in-kenya/" TargetMode="External"/><Relationship Id="rId374" Type="http://schemas.openxmlformats.org/officeDocument/2006/relationships/hyperlink" Target="https://www.microsave.net/author/samveet-sahoo/" TargetMode="External"/><Relationship Id="rId581" Type="http://schemas.openxmlformats.org/officeDocument/2006/relationships/hyperlink" Target="https://www.microsave.net/author/diya-chatterjee/" TargetMode="External"/><Relationship Id="rId1018" Type="http://schemas.openxmlformats.org/officeDocument/2006/relationships/hyperlink" Target="https://www.microsave.net/2026/02/17/scaling-trust-a-transaction-level-observability-framework-for-national-id-programs/" TargetMode="External"/><Relationship Id="rId71" Type="http://schemas.openxmlformats.org/officeDocument/2006/relationships/hyperlink" Target="https://www.microsave.net/2014/08/12/the-otc-trap-impact-on-the-business-case-for-ugandas-mobile-network-operators/" TargetMode="External"/><Relationship Id="rId234" Type="http://schemas.openxmlformats.org/officeDocument/2006/relationships/hyperlink" Target="http://bit.ly/2kXPgXuhttp:/bit.ly/2kXPgXu" TargetMode="External"/><Relationship Id="rId679" Type="http://schemas.openxmlformats.org/officeDocument/2006/relationships/hyperlink" Target="https://www.microsave.net/2023/04/13/overcoming-challenges-in-farmer-producer-company-fpc-scaling-and-sustainability-lessons-from-jeevika-in-bihar/" TargetMode="External"/><Relationship Id="rId802" Type="http://schemas.openxmlformats.org/officeDocument/2006/relationships/hyperlink" Target="https://www.microsave.net/author/debarshi-chakraborty/" TargetMode="External"/><Relationship Id="rId886" Type="http://schemas.openxmlformats.org/officeDocument/2006/relationships/hyperlink" Target="https://www.microsave.net/author/pauline-katunyo/" TargetMode="External"/><Relationship Id="rId2" Type="http://schemas.openxmlformats.org/officeDocument/2006/relationships/hyperlink" Target="https://www.microsave.net/author/kushagra-harshavardhan/" TargetMode="External"/><Relationship Id="rId29" Type="http://schemas.openxmlformats.org/officeDocument/2006/relationships/hyperlink" Target="https://www.microsave.net/2013/10/27/financial-inclusion-success-is-in-the-details/" TargetMode="External"/><Relationship Id="rId441" Type="http://schemas.openxmlformats.org/officeDocument/2006/relationships/hyperlink" Target="https://www.microsave.net/author/diganta-nayak/" TargetMode="External"/><Relationship Id="rId539" Type="http://schemas.openxmlformats.org/officeDocument/2006/relationships/hyperlink" Target="https://www.microsave.net/author/jenifer-rose-shapiro/" TargetMode="External"/><Relationship Id="rId746" Type="http://schemas.openxmlformats.org/officeDocument/2006/relationships/hyperlink" Target="https://www.microsave.net/2023/11/24/the-hidden-cost-of-financial-services-in-india/" TargetMode="External"/><Relationship Id="rId178" Type="http://schemas.openxmlformats.org/officeDocument/2006/relationships/hyperlink" Target="https://www.microsave.net/2017/11/08/foresight-in-a-fintech-forest-financial-technology-drives-a-digital-banking-response/" TargetMode="External"/><Relationship Id="rId301" Type="http://schemas.openxmlformats.org/officeDocument/2006/relationships/hyperlink" Target="https://www.microsave.net/author/kate-okoue/" TargetMode="External"/><Relationship Id="rId953" Type="http://schemas.openxmlformats.org/officeDocument/2006/relationships/hyperlink" Target="https://www.microsave.net/2025/05/23/why-indias-expanding-waistline-demands-urgent-attention/" TargetMode="External"/><Relationship Id="rId82" Type="http://schemas.openxmlformats.org/officeDocument/2006/relationships/hyperlink" Target="https://www.microsave.net/2014/09/09/mobile-money-and-microfinance-a-match-made-in-heaven-or-marriage-gone-awry/" TargetMode="External"/><Relationship Id="rId385" Type="http://schemas.openxmlformats.org/officeDocument/2006/relationships/hyperlink" Target="https://www.microsave.net/2021/01/19/impact-of-covid-19-on-farmers-in-kenya-and-governments-response/" TargetMode="External"/><Relationship Id="rId592" Type="http://schemas.openxmlformats.org/officeDocument/2006/relationships/hyperlink" Target="https://www.microsave.net/author/sneha-sampath/" TargetMode="External"/><Relationship Id="rId606" Type="http://schemas.openxmlformats.org/officeDocument/2006/relationships/hyperlink" Target="https://www.microsave.net/author/aanchal-aggarwal/" TargetMode="External"/><Relationship Id="rId813" Type="http://schemas.openxmlformats.org/officeDocument/2006/relationships/hyperlink" Target="https://www.microsave.net/author/debarshi-chakraborty/" TargetMode="External"/><Relationship Id="rId245" Type="http://schemas.openxmlformats.org/officeDocument/2006/relationships/hyperlink" Target="https://www.microsave.net/2020/02/18/trust-busters-a-dozen-reasons-why-your-potential-customers-do-not-trust-your-agents-particularly-in-rural-areas/" TargetMode="External"/><Relationship Id="rId452" Type="http://schemas.openxmlformats.org/officeDocument/2006/relationships/hyperlink" Target="https://bit.ly/36jfRSQ" TargetMode="External"/><Relationship Id="rId897" Type="http://schemas.openxmlformats.org/officeDocument/2006/relationships/hyperlink" Target="https://www.microsave.net/2024/11/07/impact-of-bank-mergers-on-low-to-moderate-income-communities/" TargetMode="External"/><Relationship Id="rId105" Type="http://schemas.openxmlformats.org/officeDocument/2006/relationships/hyperlink" Target="https://www.microsave.net/2015/08/20/the-race-begins-payment-bank-licenses/" TargetMode="External"/><Relationship Id="rId312" Type="http://schemas.openxmlformats.org/officeDocument/2006/relationships/hyperlink" Target="https://www.microsave.net/2020/06/29/the-shared-agent-network-in-uganda/" TargetMode="External"/><Relationship Id="rId757" Type="http://schemas.openxmlformats.org/officeDocument/2006/relationships/hyperlink" Target="https://www.microsave.net/2013/06/29/why-is-the-chicken-afraid-to-cross-the-road/" TargetMode="External"/><Relationship Id="rId964" Type="http://schemas.openxmlformats.org/officeDocument/2006/relationships/hyperlink" Target="https://www.microsave.net/2025/06/27/safer-street-food-in-india-strengthening-nutrition-security-through-multi-stakeholder-action/" TargetMode="External"/><Relationship Id="rId93" Type="http://schemas.openxmlformats.org/officeDocument/2006/relationships/hyperlink" Target="http://blog.microsave.net/top-blogs-2014/" TargetMode="External"/><Relationship Id="rId189" Type="http://schemas.openxmlformats.org/officeDocument/2006/relationships/hyperlink" Target="https://www.microsave.net/2018/03/12/crafting-a-visual-identity-for-mi4id/" TargetMode="External"/><Relationship Id="rId396" Type="http://schemas.openxmlformats.org/officeDocument/2006/relationships/hyperlink" Target="https://bit.ly/2O1GCoZ" TargetMode="External"/><Relationship Id="rId617" Type="http://schemas.openxmlformats.org/officeDocument/2006/relationships/hyperlink" Target="https://www.microsave.net/2022/09/27/women-at-the-heart-of-g2p-initiatives-the-primary-education-stipends-program-in-bangladesh/" TargetMode="External"/><Relationship Id="rId824" Type="http://schemas.openxmlformats.org/officeDocument/2006/relationships/hyperlink" Target="https://www.microsave.net/author/diganta-nayak/" TargetMode="External"/><Relationship Id="rId256" Type="http://schemas.openxmlformats.org/officeDocument/2006/relationships/hyperlink" Target="https://www.microsave.net/2020/04/30/is-it-the-right-time-to-push-for-wallet-interoperability-in-bangladesh/" TargetMode="External"/><Relationship Id="rId463" Type="http://schemas.openxmlformats.org/officeDocument/2006/relationships/hyperlink" Target="https://www.microsave.net/author/amit-joshi/" TargetMode="External"/><Relationship Id="rId670" Type="http://schemas.openxmlformats.org/officeDocument/2006/relationships/hyperlink" Target="https://www.microsave.net/2014/11/25/how-many-accounts-does-a-man-have-to-open-to-be-financial-included/" TargetMode="External"/><Relationship Id="rId116" Type="http://schemas.openxmlformats.org/officeDocument/2006/relationships/hyperlink" Target="https://www.microsave.net/2015/11/05/embracing-a-market-led-approach-to-developing-product-concepts/" TargetMode="External"/><Relationship Id="rId323" Type="http://schemas.openxmlformats.org/officeDocument/2006/relationships/hyperlink" Target="https://www.microsave.net/2020/07/15/headline-agtechs-in-india-growing-landscape-and-challenges/" TargetMode="External"/><Relationship Id="rId530" Type="http://schemas.openxmlformats.org/officeDocument/2006/relationships/hyperlink" Target="https://www.microsave.net/2022/02/02/weaving-a-financial-security-net-for-bangladeshs-garment-workers/" TargetMode="External"/><Relationship Id="rId768" Type="http://schemas.openxmlformats.org/officeDocument/2006/relationships/hyperlink" Target="https://www.microsave.net/2014/06/12/government-subsidy-in-microinsurance-a-necessary-trend/" TargetMode="External"/><Relationship Id="rId975" Type="http://schemas.openxmlformats.org/officeDocument/2006/relationships/hyperlink" Target="https://www.microsave.net/author/mann-soni/" TargetMode="External"/><Relationship Id="rId20" Type="http://schemas.openxmlformats.org/officeDocument/2006/relationships/hyperlink" Target="https://www.microsave.net/2013/08/16/why-rob-agents-because-thats-where-the-money-is/" TargetMode="External"/><Relationship Id="rId628" Type="http://schemas.openxmlformats.org/officeDocument/2006/relationships/hyperlink" Target="https://bit.ly/3X3uoL3" TargetMode="External"/><Relationship Id="rId835" Type="http://schemas.openxmlformats.org/officeDocument/2006/relationships/hyperlink" Target="https://www.microsave.net/2024/04/29/climate-change-a-test-for-resilience-of-mental-health-systems/" TargetMode="External"/><Relationship Id="rId267" Type="http://schemas.openxmlformats.org/officeDocument/2006/relationships/hyperlink" Target="https://www.microsave.net/author/ishita-sharma/" TargetMode="External"/><Relationship Id="rId474" Type="http://schemas.openxmlformats.org/officeDocument/2006/relationships/hyperlink" Target="https://www.microsave.net/2021/08/16/fundfina-a-journey-to-tap-a-hidden-multi-million-msme-market-in-india/" TargetMode="External"/><Relationship Id="rId1020" Type="http://schemas.openxmlformats.org/officeDocument/2006/relationships/hyperlink" Target="https://www.microsave.net/2026/03/13/integrating-climate-into-indias-digital-agriculture-solutions-the-case-for-a-climate-resilient-agricultural-system-cras/" TargetMode="External"/><Relationship Id="rId127" Type="http://schemas.openxmlformats.org/officeDocument/2006/relationships/hyperlink" Target="https://www.microsave.net/2018/03/15/customer-protection-in-indian-digital-financial-services-part-1-recourse/" TargetMode="External"/><Relationship Id="rId681" Type="http://schemas.openxmlformats.org/officeDocument/2006/relationships/hyperlink" Target="https://www.microsave.net/2023/04/14/can-farmer-producer-companies-fpcs-benefit-from-participating-in-agriculture-derivatives-trading/" TargetMode="External"/><Relationship Id="rId779" Type="http://schemas.openxmlformats.org/officeDocument/2006/relationships/hyperlink" Target="https://www.microsave.net/2023/12/19/from-break-out-to-breakthrough-ways-to-sustain-digital-momentum-in-indonesia/" TargetMode="External"/><Relationship Id="rId902" Type="http://schemas.openxmlformats.org/officeDocument/2006/relationships/hyperlink" Target="https://www.microsave.net/author/akhand-jyoti-tiwari/" TargetMode="External"/><Relationship Id="rId986" Type="http://schemas.openxmlformats.org/officeDocument/2006/relationships/hyperlink" Target="https://www.microsave.net/2025/08/08/msc-supported-bappenas-in-launching-the-blue-economy-report-strengthening-the-role-of-small-scale-fisheries-for-indonesias-food-security/" TargetMode="External"/><Relationship Id="rId31" Type="http://schemas.openxmlformats.org/officeDocument/2006/relationships/hyperlink" Target="https://www.microsave.net/2013/06/27/can-india-achieve-financial-inclusion-without-the-mobile-network-operators/" TargetMode="External"/><Relationship Id="rId334" Type="http://schemas.openxmlformats.org/officeDocument/2006/relationships/hyperlink" Target="https://www.microsave.net/2020/08/13/survival-recovery-and-building-resilience-transformation-of-financial-institutions-in-the-times-of-covid-19-part-1/" TargetMode="External"/><Relationship Id="rId541" Type="http://schemas.openxmlformats.org/officeDocument/2006/relationships/hyperlink" Target="https://www.microsave.net/author/manoj-kumar-nayak/" TargetMode="External"/><Relationship Id="rId639" Type="http://schemas.openxmlformats.org/officeDocument/2006/relationships/hyperlink" Target="https://www.microsave.net/author/surbhi-sood/" TargetMode="External"/><Relationship Id="rId180" Type="http://schemas.openxmlformats.org/officeDocument/2006/relationships/hyperlink" Target="https://www.microsave.net/2017/12/08/a-first-look-at-indonesias-emerging-agent-network/" TargetMode="External"/><Relationship Id="rId278" Type="http://schemas.openxmlformats.org/officeDocument/2006/relationships/hyperlink" Target="https://www.microsave.net/2020/05/27/one-nation-one-ration-card-the-road-ahead/" TargetMode="External"/><Relationship Id="rId401" Type="http://schemas.openxmlformats.org/officeDocument/2006/relationships/hyperlink" Target="https://www.microsave.net/author/anshul-saxena/" TargetMode="External"/><Relationship Id="rId846" Type="http://schemas.openxmlformats.org/officeDocument/2006/relationships/hyperlink" Target="https://www.microsave.net/author/mitali-singh/" TargetMode="External"/><Relationship Id="rId485" Type="http://schemas.openxmlformats.org/officeDocument/2006/relationships/hyperlink" Target="https://www.microsave.net/author/aakash-mehrotra/" TargetMode="External"/><Relationship Id="rId692" Type="http://schemas.openxmlformats.org/officeDocument/2006/relationships/hyperlink" Target="https://www.microsave.net/author/arshi-aadil/" TargetMode="External"/><Relationship Id="rId706" Type="http://schemas.openxmlformats.org/officeDocument/2006/relationships/hyperlink" Target="https://www.microsave.net/author/manali-jain/" TargetMode="External"/><Relationship Id="rId913" Type="http://schemas.openxmlformats.org/officeDocument/2006/relationships/hyperlink" Target="https://www.microsave.net/2025/02/05/transforming-bihar-through-aquaculture/" TargetMode="External"/><Relationship Id="rId42" Type="http://schemas.openxmlformats.org/officeDocument/2006/relationships/hyperlink" Target="https://www.microsave.net/2014/02/18/the-mor-committee-giving-credit-where-credit-is-due-part-ii-priority-sector-lending-psl-and-credit-pricing/" TargetMode="External"/><Relationship Id="rId138" Type="http://schemas.openxmlformats.org/officeDocument/2006/relationships/hyperlink" Target="https://www.microsave.net/2016/04/14/pmjdy-milestones-reached-yet-miles-to-go-customer-side-story-part-2/" TargetMode="External"/><Relationship Id="rId345" Type="http://schemas.openxmlformats.org/officeDocument/2006/relationships/hyperlink" Target="https://www.microsave.net/2020/10/07/the-elusive-riddle-of-successful-communication-in-welfare-delivery-programs/" TargetMode="External"/><Relationship Id="rId552" Type="http://schemas.openxmlformats.org/officeDocument/2006/relationships/hyperlink" Target="https://www.microsave.net/2022/03/11/women-and-dfs/" TargetMode="External"/><Relationship Id="rId997" Type="http://schemas.openxmlformats.org/officeDocument/2006/relationships/hyperlink" Target="https://www.microsave.net/2025/11/06/how-digital-tax-reforms-can-transform-nigerias-revenue-challenges-into-fiscal-successes/" TargetMode="External"/><Relationship Id="rId191" Type="http://schemas.openxmlformats.org/officeDocument/2006/relationships/hyperlink" Target="https://www.microsave.net/2018/04/30/indian-dfs-landscape-is-changing-insights-from-state-of-the-agent-network-india-2017-ana-wave-ii-research/" TargetMode="External"/><Relationship Id="rId205" Type="http://schemas.openxmlformats.org/officeDocument/2006/relationships/hyperlink" Target="https://www.microsave.net/2018/09/30/aadhaar-verdict-sc-strikes-the-right-balance-between-delivery-of-benefits-and-privacy/" TargetMode="External"/><Relationship Id="rId412" Type="http://schemas.openxmlformats.org/officeDocument/2006/relationships/hyperlink" Target="https://www.microsave.net/2021/02/23/getting-behind-the-corona-statistics-how-a-small-shopkeeper-took-on-the-pandemic/" TargetMode="External"/><Relationship Id="rId857" Type="http://schemas.openxmlformats.org/officeDocument/2006/relationships/hyperlink" Target="https://www.microsave.net/2024/07/22/the-digital-id-hackathon-africa-by-the-upanzi-network-and-msc-microsave-consulting/" TargetMode="External"/><Relationship Id="rId289" Type="http://schemas.openxmlformats.org/officeDocument/2006/relationships/hyperlink" Target="https://www.microsave.net/author/ishita-sharma/" TargetMode="External"/><Relationship Id="rId496" Type="http://schemas.openxmlformats.org/officeDocument/2006/relationships/hyperlink" Target="https://bit.ly/3naUWcH" TargetMode="External"/><Relationship Id="rId717" Type="http://schemas.openxmlformats.org/officeDocument/2006/relationships/hyperlink" Target="https://www.microsave.net/2023/08/18/daily-diaries-reimagining-how-we-generate-insights-to-optimize-cash-in-cash-out-cico-agents/" TargetMode="External"/><Relationship Id="rId924" Type="http://schemas.openxmlformats.org/officeDocument/2006/relationships/hyperlink" Target="https://www.microsave.net/author/akhand-jyoti-tiwari/" TargetMode="External"/><Relationship Id="rId53" Type="http://schemas.openxmlformats.org/officeDocument/2006/relationships/hyperlink" Target="https://www.microsave.net/2014/04/17/mobile-money-what-lurks-behind-all-the-numbers/" TargetMode="External"/><Relationship Id="rId149" Type="http://schemas.openxmlformats.org/officeDocument/2006/relationships/hyperlink" Target="http://blog.microsave.net/leveraging-fintech-to-achieve-financial-inclusion-in-indonesia/" TargetMode="External"/><Relationship Id="rId356" Type="http://schemas.openxmlformats.org/officeDocument/2006/relationships/hyperlink" Target="https://www.microsave.net/author/jayana-jain/" TargetMode="External"/><Relationship Id="rId563" Type="http://schemas.openxmlformats.org/officeDocument/2006/relationships/hyperlink" Target="https://www.microsave.net/author/akhand-jyoti-tiwari/" TargetMode="External"/><Relationship Id="rId770" Type="http://schemas.openxmlformats.org/officeDocument/2006/relationships/hyperlink" Target="https://www.microsave.net/author/adama-diaby/" TargetMode="External"/><Relationship Id="rId216" Type="http://schemas.openxmlformats.org/officeDocument/2006/relationships/hyperlink" Target="https://www.microsave.net/2019/03/18/cookie-cutter-solutions-for-merchants-will-not-work/" TargetMode="External"/><Relationship Id="rId423" Type="http://schemas.openxmlformats.org/officeDocument/2006/relationships/hyperlink" Target="https://www.microsave.net/author/kushagra-harshavardhan/" TargetMode="External"/><Relationship Id="rId868" Type="http://schemas.openxmlformats.org/officeDocument/2006/relationships/hyperlink" Target="https://www.microsave.net/author/rhifa-ayudhia/" TargetMode="External"/><Relationship Id="rId630" Type="http://schemas.openxmlformats.org/officeDocument/2006/relationships/hyperlink" Target="https://bit.ly/3GuDPwa" TargetMode="External"/><Relationship Id="rId728" Type="http://schemas.openxmlformats.org/officeDocument/2006/relationships/hyperlink" Target="https://www.microsave.net/author/manali-jain/" TargetMode="External"/><Relationship Id="rId935" Type="http://schemas.openxmlformats.org/officeDocument/2006/relationships/hyperlink" Target="https://www.microsave.net/author/brenda-oyugi/" TargetMode="External"/><Relationship Id="rId64" Type="http://schemas.openxmlformats.org/officeDocument/2006/relationships/hyperlink" Target="https://www.microsave.net/2014/07/13/nbfc-mfis-as-business-correspondents-who-benefits-part-ii/" TargetMode="External"/><Relationship Id="rId367" Type="http://schemas.openxmlformats.org/officeDocument/2006/relationships/hyperlink" Target="http://microsave.net/2020/12/01/enabling-the-community-to-overcome-the-pandemic-through-digital-payments/" TargetMode="External"/><Relationship Id="rId574" Type="http://schemas.openxmlformats.org/officeDocument/2006/relationships/hyperlink" Target="https://www.microsave.net/2022/06/07/the-revolution-must-be-digitalized/" TargetMode="External"/><Relationship Id="rId227" Type="http://schemas.openxmlformats.org/officeDocument/2006/relationships/hyperlink" Target="https://www.microsave.net/2019/07/15/kaarva-a-micro-salary-advance-for-a-micro-expense/" TargetMode="External"/><Relationship Id="rId781" Type="http://schemas.openxmlformats.org/officeDocument/2006/relationships/hyperlink" Target="https://www.microsave.net/2023/12/21/careful-not-customary-how-can-consent-terms-be-better-designed-to-protect-users/" TargetMode="External"/><Relationship Id="rId879" Type="http://schemas.openxmlformats.org/officeDocument/2006/relationships/hyperlink" Target="https://www.microsave.net/2024/10/04/understanding-micro-entrepreneurs-and-their-relation-with-digital-platforms-in-india/" TargetMode="External"/><Relationship Id="rId434" Type="http://schemas.openxmlformats.org/officeDocument/2006/relationships/hyperlink" Target="https://bit.ly/2Rhj4ys" TargetMode="External"/><Relationship Id="rId641" Type="http://schemas.openxmlformats.org/officeDocument/2006/relationships/hyperlink" Target="https://www.microsave.net/author/msc/" TargetMode="External"/><Relationship Id="rId739" Type="http://schemas.openxmlformats.org/officeDocument/2006/relationships/hyperlink" Target="https://www.microsave.net/author/pranav-singh/" TargetMode="External"/><Relationship Id="rId280" Type="http://schemas.openxmlformats.org/officeDocument/2006/relationships/hyperlink" Target="https://www.microsave.net/2020/05/29/covid-19-impacted-yet-proactive-youth-response-to-the-crisis-through-innovation/" TargetMode="External"/><Relationship Id="rId501" Type="http://schemas.openxmlformats.org/officeDocument/2006/relationships/hyperlink" Target="https://www.microsave.net/author/graham-a-n-wright/" TargetMode="External"/><Relationship Id="rId946" Type="http://schemas.openxmlformats.org/officeDocument/2006/relationships/hyperlink" Target="https://www.microsave.net/author/shobhit-mishra/" TargetMode="External"/><Relationship Id="rId75" Type="http://schemas.openxmlformats.org/officeDocument/2006/relationships/hyperlink" Target="https://www.microsave.net/2014/08/12/non-bank-bank-partnerships-break-ups-new-dates-on-the-cards/" TargetMode="External"/><Relationship Id="rId140" Type="http://schemas.openxmlformats.org/officeDocument/2006/relationships/hyperlink" Target="https://www.microsave.net/2016/04/26/customer-vulnerability-trust-and-risk-in-indian-digital-financial-services/" TargetMode="External"/><Relationship Id="rId378" Type="http://schemas.openxmlformats.org/officeDocument/2006/relationships/hyperlink" Target="https://www.microsave.net/author/akshat-pathak/" TargetMode="External"/><Relationship Id="rId585" Type="http://schemas.openxmlformats.org/officeDocument/2006/relationships/hyperlink" Target="https://www.microsave.net/author/manali-jain/" TargetMode="External"/><Relationship Id="rId792" Type="http://schemas.openxmlformats.org/officeDocument/2006/relationships/hyperlink" Target="https://www.microsave.net/author/graham-a-n-wright/" TargetMode="External"/><Relationship Id="rId806" Type="http://schemas.openxmlformats.org/officeDocument/2006/relationships/hyperlink" Target="https://www.microsave.net/author/akhand-jyoti-tiwari/" TargetMode="External"/><Relationship Id="rId6" Type="http://schemas.openxmlformats.org/officeDocument/2006/relationships/hyperlink" Target="https://www.microsave.net/2013/05/26/microinsurance-is-it-working-yet/" TargetMode="External"/><Relationship Id="rId238" Type="http://schemas.openxmlformats.org/officeDocument/2006/relationships/hyperlink" Target="https://www.microsave.net/author/mitul-thapliyal/" TargetMode="External"/><Relationship Id="rId445" Type="http://schemas.openxmlformats.org/officeDocument/2006/relationships/hyperlink" Target="https://www.microsave.net/author/graham-a-n-wright/" TargetMode="External"/><Relationship Id="rId652" Type="http://schemas.openxmlformats.org/officeDocument/2006/relationships/hyperlink" Target="https://www.microsave.net/2023/01/27/enhancing-resilience-of-smallholder-farmers-against-climate-change-can-parametric-agricultural-insurance-make-a-difference/" TargetMode="External"/><Relationship Id="rId291" Type="http://schemas.openxmlformats.org/officeDocument/2006/relationships/hyperlink" Target="https://www.microsave.net/author/rahul-chatterjee/" TargetMode="External"/><Relationship Id="rId305" Type="http://schemas.openxmlformats.org/officeDocument/2006/relationships/hyperlink" Target="https://www.microsave.net/author/diya-chatterjee/" TargetMode="External"/><Relationship Id="rId512" Type="http://schemas.openxmlformats.org/officeDocument/2006/relationships/hyperlink" Target="https://www.microsave.net/2021/12/07/the-journey-of-mobile-financial-services-at-buro-bangladesh-a-lesson-for-the-microfinance-sector-in-bangladesh/" TargetMode="External"/><Relationship Id="rId957" Type="http://schemas.openxmlformats.org/officeDocument/2006/relationships/hyperlink" Target="https://www.microsave.net/author/sadia-shahnaz/" TargetMode="External"/><Relationship Id="rId86" Type="http://schemas.openxmlformats.org/officeDocument/2006/relationships/hyperlink" Target="https://www.microsave.net/2014/12/01/keeping-the-channel-happy-for-quick-scale-up-a-case-from-the-mumbai-remittance-market/" TargetMode="External"/><Relationship Id="rId151" Type="http://schemas.openxmlformats.org/officeDocument/2006/relationships/hyperlink" Target="https://www.microsave.net/2017/01/05/top-blogs-from-2016/" TargetMode="External"/><Relationship Id="rId389" Type="http://schemas.openxmlformats.org/officeDocument/2006/relationships/hyperlink" Target="https://bit.ly/39K4DcH" TargetMode="External"/><Relationship Id="rId596" Type="http://schemas.openxmlformats.org/officeDocument/2006/relationships/hyperlink" Target="https://www.microsave.net/author/devraj-hom-roy/" TargetMode="External"/><Relationship Id="rId817" Type="http://schemas.openxmlformats.org/officeDocument/2006/relationships/hyperlink" Target="https://www.microsave.net/2024/03/07/community-of-practice-creation-of-local-knowledge-networks-through-innovative-tech-solutions-to-support-women-led-businesses-expansion/" TargetMode="External"/><Relationship Id="rId1002" Type="http://schemas.openxmlformats.org/officeDocument/2006/relationships/hyperlink" Target="https://www.microsave.net/2025/11/17/from-reactive-coping-to-adaptive-resilience-amid-climate-change/" TargetMode="External"/><Relationship Id="rId249" Type="http://schemas.openxmlformats.org/officeDocument/2006/relationships/hyperlink" Target="https://www.microsave.net/2020/04/15/micro-and-small-enterprises-will-the-pandemic-put-an-end-to-their-business/" TargetMode="External"/><Relationship Id="rId456" Type="http://schemas.openxmlformats.org/officeDocument/2006/relationships/hyperlink" Target="https://bit.ly/3ysAmIU" TargetMode="External"/><Relationship Id="rId663" Type="http://schemas.openxmlformats.org/officeDocument/2006/relationships/hyperlink" Target="https://www.microsave.net/author/graham-a-n-wright/" TargetMode="External"/><Relationship Id="rId870" Type="http://schemas.openxmlformats.org/officeDocument/2006/relationships/hyperlink" Target="https://www.microsave.net/author/nikhita-jindal/" TargetMode="External"/><Relationship Id="rId13" Type="http://schemas.openxmlformats.org/officeDocument/2006/relationships/hyperlink" Target="https://www.microsave.net/2018/11/26/the-aadhaar-way/" TargetMode="External"/><Relationship Id="rId109" Type="http://schemas.openxmlformats.org/officeDocument/2006/relationships/hyperlink" Target="https://www.microsave.net/2015/10/01/digital-financial-inclusion-in-india-a-long-road-to-take-off/" TargetMode="External"/><Relationship Id="rId316" Type="http://schemas.openxmlformats.org/officeDocument/2006/relationships/hyperlink" Target="https://www.microsave.net/2020/07/09/fintech-start-ups-in-cote-divoire-amid-covid-19-expectations-from-the-government-and-the-regulator/" TargetMode="External"/><Relationship Id="rId523" Type="http://schemas.openxmlformats.org/officeDocument/2006/relationships/hyperlink" Target="https://www.microsave.net/author/anik-muntasir-chowdhury/" TargetMode="External"/><Relationship Id="rId968" Type="http://schemas.openxmlformats.org/officeDocument/2006/relationships/hyperlink" Target="https://www.microsave.net/2025/07/09/strengthening-the-backbone-of-indonesias-fisheries-a-call-to-action/" TargetMode="External"/><Relationship Id="rId97" Type="http://schemas.openxmlformats.org/officeDocument/2006/relationships/hyperlink" Target="https://www.microsave.net/2015/05/11/should-microfinance-go-digital/" TargetMode="External"/><Relationship Id="rId730" Type="http://schemas.openxmlformats.org/officeDocument/2006/relationships/hyperlink" Target="https://www.microsave.net/author/manali-jain/" TargetMode="External"/><Relationship Id="rId828" Type="http://schemas.openxmlformats.org/officeDocument/2006/relationships/hyperlink" Target="https://www.microsave.net/author/rasika-chopra/" TargetMode="External"/><Relationship Id="rId1013" Type="http://schemas.openxmlformats.org/officeDocument/2006/relationships/hyperlink" Target="https://www.microsave.net/2026/01/15/will-ai-take-over-public-policy-in-india/" TargetMode="External"/><Relationship Id="rId162" Type="http://schemas.openxmlformats.org/officeDocument/2006/relationships/hyperlink" Target="https://www.microsave.net/2017/06/28/redefining-retail-banking-agency-and-beyond/" TargetMode="External"/><Relationship Id="rId467" Type="http://schemas.openxmlformats.org/officeDocument/2006/relationships/hyperlink" Target="https://www.microsave.net/author/sunil-bhat/" TargetMode="External"/><Relationship Id="rId674" Type="http://schemas.openxmlformats.org/officeDocument/2006/relationships/hyperlink" Target="https://www.microsave.net/author/putu-monica-christy/" TargetMode="External"/><Relationship Id="rId881" Type="http://schemas.openxmlformats.org/officeDocument/2006/relationships/hyperlink" Target="https://www.microsave.net/2024/10/04/empowering-indias-microentrepreneurs-how-digital-platforms-are-revolutionizing-microenterprises/" TargetMode="External"/><Relationship Id="rId979" Type="http://schemas.openxmlformats.org/officeDocument/2006/relationships/hyperlink" Target="https://www.microsave.net/author/doreen-njau/" TargetMode="External"/><Relationship Id="rId24" Type="http://schemas.openxmlformats.org/officeDocument/2006/relationships/hyperlink" Target="https://www.microsave.net/2013/09/26/reducing-the-vulnerability-of-grass-roots-people-in-papua-new-guinea-delivering-microinsurance-in-a-particularly-challenging-environment/" TargetMode="External"/><Relationship Id="rId327" Type="http://schemas.openxmlformats.org/officeDocument/2006/relationships/hyperlink" Target="https://www.microsave.net/2020/07/20/covid-19-a-harbinger-of-consumer-behavior-shifts-among-fintech-users/" TargetMode="External"/><Relationship Id="rId534" Type="http://schemas.openxmlformats.org/officeDocument/2006/relationships/hyperlink" Target="https://www.microsave.net/2022/02/03/train-me-like-this-lessons-from-a-pilot-with-cdot-and-jrgb-on-cico-agent-training/" TargetMode="External"/><Relationship Id="rId741" Type="http://schemas.openxmlformats.org/officeDocument/2006/relationships/hyperlink" Target="https://www.microsave.net/author/tvs-ravi-kumar/" TargetMode="External"/><Relationship Id="rId839" Type="http://schemas.openxmlformats.org/officeDocument/2006/relationships/hyperlink" Target="https://www.microsave.net/2024/05/10/from-rural-roots-to-digital-stars-womens-journey-to-building-e-commerce-confidence/" TargetMode="External"/><Relationship Id="rId173" Type="http://schemas.openxmlformats.org/officeDocument/2006/relationships/hyperlink" Target="https://www.microsave.net/2017/09/04/progress-and-challenges-with-kyc-and-digital-id/" TargetMode="External"/><Relationship Id="rId380" Type="http://schemas.openxmlformats.org/officeDocument/2006/relationships/hyperlink" Target="https://www.microsave.net/author/aakash-mehrotra/" TargetMode="External"/><Relationship Id="rId601" Type="http://schemas.openxmlformats.org/officeDocument/2006/relationships/hyperlink" Target="https://www.microsave.net/author/diya-chatterjee/" TargetMode="External"/><Relationship Id="rId1024" Type="http://schemas.openxmlformats.org/officeDocument/2006/relationships/comments" Target="../comments2.xml"/><Relationship Id="rId240" Type="http://schemas.openxmlformats.org/officeDocument/2006/relationships/hyperlink" Target="https://www.microsave.net/2020/01/17/when-inclusion-is-not-inclusive-what-needs-to-change-to-achieve-meaningful-financial-inclusion-for-women/" TargetMode="External"/><Relationship Id="rId478" Type="http://schemas.openxmlformats.org/officeDocument/2006/relationships/hyperlink" Target="https://bit.ly/3y8tIa7" TargetMode="External"/><Relationship Id="rId685" Type="http://schemas.openxmlformats.org/officeDocument/2006/relationships/hyperlink" Target="https://www.microsave.net/2023/05/22/digital-financial-capability-using-emotions-to-design-content/" TargetMode="External"/><Relationship Id="rId892" Type="http://schemas.openxmlformats.org/officeDocument/2006/relationships/hyperlink" Target="https://www.microsave.net/author/putu-monica-christy/" TargetMode="External"/><Relationship Id="rId906" Type="http://schemas.openxmlformats.org/officeDocument/2006/relationships/hyperlink" Target="https://www.microsave.net/author/puneet-khanduja/" TargetMode="External"/><Relationship Id="rId35" Type="http://schemas.openxmlformats.org/officeDocument/2006/relationships/hyperlink" Target="https://www.microsave.net/2013/12/04/responsible-digital-finance/" TargetMode="External"/><Relationship Id="rId100" Type="http://schemas.openxmlformats.org/officeDocument/2006/relationships/hyperlink" Target="https://www.microsave.net/2015/06/08/whats-undermining-indias-financial-inclusion-progress/" TargetMode="External"/><Relationship Id="rId338" Type="http://schemas.openxmlformats.org/officeDocument/2006/relationships/hyperlink" Target="https://www.microsave.net/2020/09/04/why-should-financial-institutions-focus-on-youth/" TargetMode="External"/><Relationship Id="rId545" Type="http://schemas.openxmlformats.org/officeDocument/2006/relationships/hyperlink" Target="https://www.microsave.net/author/disha-bhavnani/" TargetMode="External"/><Relationship Id="rId752" Type="http://schemas.openxmlformats.org/officeDocument/2006/relationships/hyperlink" Target="https://www.microsave.net/author/shalom-mbugua/" TargetMode="External"/><Relationship Id="rId184" Type="http://schemas.openxmlformats.org/officeDocument/2006/relationships/hyperlink" Target="https://www.microsave.net/2018/01/05/is-india-ready-to-phase-out-subsidised-kerosene/" TargetMode="External"/><Relationship Id="rId391" Type="http://schemas.openxmlformats.org/officeDocument/2006/relationships/hyperlink" Target="https://bit.ly/2YKJf0I" TargetMode="External"/><Relationship Id="rId405" Type="http://schemas.openxmlformats.org/officeDocument/2006/relationships/hyperlink" Target="https://www.microsave.net/author/puneet-khanduja/" TargetMode="External"/><Relationship Id="rId612" Type="http://schemas.openxmlformats.org/officeDocument/2006/relationships/hyperlink" Target="https://www.microsave.net/author/mitali-singh/" TargetMode="External"/><Relationship Id="rId251" Type="http://schemas.openxmlformats.org/officeDocument/2006/relationships/hyperlink" Target="https://www.microsave.net/2020/04/16/the-role-of-dfs-agents-during-the-covid-19-crisis/" TargetMode="External"/><Relationship Id="rId489" Type="http://schemas.openxmlformats.org/officeDocument/2006/relationships/hyperlink" Target="https://www.microsave.net/author/manali-jain/" TargetMode="External"/><Relationship Id="rId696" Type="http://schemas.openxmlformats.org/officeDocument/2006/relationships/hyperlink" Target="https://www.microsave.net/author/arshi-aadil/" TargetMode="External"/><Relationship Id="rId917" Type="http://schemas.openxmlformats.org/officeDocument/2006/relationships/hyperlink" Target="https://www.microsave.net/author/ayushi-misra/" TargetMode="External"/><Relationship Id="rId46" Type="http://schemas.openxmlformats.org/officeDocument/2006/relationships/hyperlink" Target="https://www.microsave.net/2014/02/12/the-ambitious-mor-committee-report-challenging-indian-norms/" TargetMode="External"/><Relationship Id="rId349" Type="http://schemas.openxmlformats.org/officeDocument/2006/relationships/hyperlink" Target="https://www.microsave.net/2020/10/24/opinion-designing-financial-products-for-women/" TargetMode="External"/><Relationship Id="rId556" Type="http://schemas.openxmlformats.org/officeDocument/2006/relationships/hyperlink" Target="https://www.microsave.net/2022/03/31/job-losses-business-closure-covid-hit-female-entrepreneurs-heres-how-to-support-them/" TargetMode="External"/><Relationship Id="rId763" Type="http://schemas.openxmlformats.org/officeDocument/2006/relationships/hyperlink" Target="https://www.microsave.net/2016/04/04/predictions-for-regulators-of-digital-financial-services/" TargetMode="External"/><Relationship Id="rId111" Type="http://schemas.openxmlformats.org/officeDocument/2006/relationships/hyperlink" Target="https://www.microsave.net/2015/10/13/training-monitoring-support-necessary-or-an-opportunity-to-cut-costs/" TargetMode="External"/><Relationship Id="rId195" Type="http://schemas.openxmlformats.org/officeDocument/2006/relationships/hyperlink" Target="https://www.microsave.net/2018/06/06/lessons-from-the-digitisation-of-government-to-person-g2p-programmes-in-india/" TargetMode="External"/><Relationship Id="rId209" Type="http://schemas.openxmlformats.org/officeDocument/2006/relationships/hyperlink" Target="https://www.microsave.net/2018/09/11/winter-is-coming-managing-the-digital-onslaught/" TargetMode="External"/><Relationship Id="rId416" Type="http://schemas.openxmlformats.org/officeDocument/2006/relationships/hyperlink" Target="https://bit.ly/3qpdcyE" TargetMode="External"/><Relationship Id="rId970" Type="http://schemas.openxmlformats.org/officeDocument/2006/relationships/hyperlink" Target="https://www.microsave.net/2025/07/09/cross-border-payments-in-africa-what-is-changing-and-why-it-matters/" TargetMode="External"/><Relationship Id="rId623" Type="http://schemas.openxmlformats.org/officeDocument/2006/relationships/hyperlink" Target="https://www.microsave.net/2022/09/29/the-evolution-of-payments-in-india-looking-ahead/" TargetMode="External"/><Relationship Id="rId830" Type="http://schemas.openxmlformats.org/officeDocument/2006/relationships/hyperlink" Target="https://www.microsave.net/author/puneet-khanduja/" TargetMode="External"/><Relationship Id="rId928" Type="http://schemas.openxmlformats.org/officeDocument/2006/relationships/hyperlink" Target="https://www.microsave.net/author/md-farista-andalib/" TargetMode="External"/><Relationship Id="rId57" Type="http://schemas.openxmlformats.org/officeDocument/2006/relationships/hyperlink" Target="https://www.microsave.net/2014/05/26/expanding-access-to-finance-for-small-businesses-in-india-a-critique-of-the-mor-committees-approach-part-2-why-are-the-banks-not-financing-small-businesses/" TargetMode="External"/><Relationship Id="rId262" Type="http://schemas.openxmlformats.org/officeDocument/2006/relationships/hyperlink" Target="https://www.microsave.net/2020/05/08/how-india-is-securing-its-g2p-beneficiaries-from-covid-19-lessons-for-other-countries-to-create-a-g2p-delivery-platform/" TargetMode="External"/><Relationship Id="rId567" Type="http://schemas.openxmlformats.org/officeDocument/2006/relationships/hyperlink" Target="https://www.microsave.net/author/rocky/" TargetMode="External"/><Relationship Id="rId122" Type="http://schemas.openxmlformats.org/officeDocument/2006/relationships/hyperlink" Target="https://www.microsave.net/2016/02/10/the-ebb-and-flow-of-customer-centricity-in-financial-inclusion-part-3-what-happened-and-where-are-we-today/" TargetMode="External"/><Relationship Id="rId774" Type="http://schemas.openxmlformats.org/officeDocument/2006/relationships/hyperlink" Target="https://www.microsave.net/author/emma-odera/" TargetMode="External"/><Relationship Id="rId981" Type="http://schemas.openxmlformats.org/officeDocument/2006/relationships/hyperlink" Target="https://www.microsave.net/author/putu-monica-christy/" TargetMode="External"/><Relationship Id="rId427" Type="http://schemas.openxmlformats.org/officeDocument/2006/relationships/hyperlink" Target="https://www.microsave.net/author/abhishek-jain/" TargetMode="External"/><Relationship Id="rId634" Type="http://schemas.openxmlformats.org/officeDocument/2006/relationships/hyperlink" Target="https://bit.ly/3GyMWMw" TargetMode="External"/><Relationship Id="rId841" Type="http://schemas.openxmlformats.org/officeDocument/2006/relationships/hyperlink" Target="https://www.microsave.net/2024/05/14/thriving-amid-change-agents-in-indonesias-evolving-digital-financial-services-landscape-part-2/" TargetMode="External"/><Relationship Id="rId273" Type="http://schemas.openxmlformats.org/officeDocument/2006/relationships/hyperlink" Target="https://www.microsave.net/author/peter-charagu/" TargetMode="External"/><Relationship Id="rId480" Type="http://schemas.openxmlformats.org/officeDocument/2006/relationships/hyperlink" Target="https://bit.ly/2WfySnE" TargetMode="External"/><Relationship Id="rId701" Type="http://schemas.openxmlformats.org/officeDocument/2006/relationships/hyperlink" Target="https://www.microsave.net/2023/07/11/finequs-democratizing-the-lead-generation-of-financial-products-to-increase-access/" TargetMode="External"/><Relationship Id="rId939" Type="http://schemas.openxmlformats.org/officeDocument/2006/relationships/hyperlink" Target="https://www.microsave.net/2025/04/10/how-can-india-fulfil-her-inclusive-development-dream/" TargetMode="External"/><Relationship Id="rId68" Type="http://schemas.openxmlformats.org/officeDocument/2006/relationships/hyperlink" Target="https://www.microsave.net/2014/07/16/innovation-overkill-why-product-innovation-in-financial-inclusion-isnt-always-the-right-move/" TargetMode="External"/><Relationship Id="rId133" Type="http://schemas.openxmlformats.org/officeDocument/2006/relationships/hyperlink" Target="https://www.microsave.net/2016/04/11/where-are-women-agents-in-indian-dfs/" TargetMode="External"/><Relationship Id="rId340" Type="http://schemas.openxmlformats.org/officeDocument/2006/relationships/hyperlink" Target="https://www.microsave.net/author/doreen-ahimbisibwe/" TargetMode="External"/><Relationship Id="rId578" Type="http://schemas.openxmlformats.org/officeDocument/2006/relationships/hyperlink" Target="https://www.microsave.net/2022/06/09/greymatter-delivering-impact-to-farmers-at-the-last-mile/" TargetMode="External"/><Relationship Id="rId785" Type="http://schemas.openxmlformats.org/officeDocument/2006/relationships/hyperlink" Target="https://www.microsave.net/2024/01/02/five-keys-to-building-trust-to-strengthen-customer-protection-in-financial-services/" TargetMode="External"/><Relationship Id="rId992" Type="http://schemas.openxmlformats.org/officeDocument/2006/relationships/hyperlink" Target="https://www.microsave.net/2025/09/24/from-prayers-to-power-scaling-climate-smart-agriculture-through-inclusive-finance/" TargetMode="External"/><Relationship Id="rId200" Type="http://schemas.openxmlformats.org/officeDocument/2006/relationships/hyperlink" Target="https://www.microsave.net/2018/09/08/digital-consumer-credit-nano-loans-macro-problems/" TargetMode="External"/><Relationship Id="rId438" Type="http://schemas.openxmlformats.org/officeDocument/2006/relationships/hyperlink" Target="https://bit.ly/3uRLde0" TargetMode="External"/><Relationship Id="rId645" Type="http://schemas.openxmlformats.org/officeDocument/2006/relationships/hyperlink" Target="https://www.microsave.net/author/rhifa-ayudhia/" TargetMode="External"/><Relationship Id="rId852" Type="http://schemas.openxmlformats.org/officeDocument/2006/relationships/hyperlink" Target="https://www.microsave.net/author/boijayanti-sarker/" TargetMode="External"/><Relationship Id="rId284" Type="http://schemas.openxmlformats.org/officeDocument/2006/relationships/hyperlink" Target="https://www.microsave.net/2020/06/02/weathering-a-perfect-storm-part-2-seven-ways-fintechs-can-survive-the-covid-19-pandemic/" TargetMode="External"/><Relationship Id="rId491" Type="http://schemas.openxmlformats.org/officeDocument/2006/relationships/hyperlink" Target="https://www.microsave.net/author/diya-chatterjee/" TargetMode="External"/><Relationship Id="rId505" Type="http://schemas.openxmlformats.org/officeDocument/2006/relationships/hyperlink" Target="https://www.microsave.net/author/rahmatika-febriant/" TargetMode="External"/><Relationship Id="rId712" Type="http://schemas.openxmlformats.org/officeDocument/2006/relationships/hyperlink" Target="https://www.microsave.net/author/monica-dutta/" TargetMode="External"/><Relationship Id="rId79" Type="http://schemas.openxmlformats.org/officeDocument/2006/relationships/hyperlink" Target="https://www.microsave.net/2014/09/11/communication-the-achilles-heel-of-direct-benefit-transfers-part-i/" TargetMode="External"/><Relationship Id="rId144" Type="http://schemas.openxmlformats.org/officeDocument/2006/relationships/hyperlink" Target="https://www.microsave.net/2016/05/18/low-preference-for-cash-transfer-in-tpds-what-affects-beneficiary-behaviour/" TargetMode="External"/><Relationship Id="rId589" Type="http://schemas.openxmlformats.org/officeDocument/2006/relationships/hyperlink" Target="https://www.microsave.net/author/disha-bhavnani/" TargetMode="External"/><Relationship Id="rId796" Type="http://schemas.openxmlformats.org/officeDocument/2006/relationships/hyperlink" Target="https://www.microsave.net/author/graham-a-n-wright/" TargetMode="External"/><Relationship Id="rId351" Type="http://schemas.openxmlformats.org/officeDocument/2006/relationships/hyperlink" Target="https://www.microsave.net/2020/11/04/will-the-pandemic-exacerbate-or-mitigate-the-digital-gender-gap/" TargetMode="External"/><Relationship Id="rId449" Type="http://schemas.openxmlformats.org/officeDocument/2006/relationships/hyperlink" Target="https://www.microsave.net/author/kritika-shukla/" TargetMode="External"/><Relationship Id="rId656" Type="http://schemas.openxmlformats.org/officeDocument/2006/relationships/hyperlink" Target="https://www.microsave.net/2023/01/27/the-impact-of-climate-change-and-coping-strategies-adopted-by-smallholder-farmers-in-bihar/" TargetMode="External"/><Relationship Id="rId863" Type="http://schemas.openxmlformats.org/officeDocument/2006/relationships/hyperlink" Target="https://www.microsave.net/2024/07/31/building-the-caregiving-workforce/" TargetMode="External"/><Relationship Id="rId211" Type="http://schemas.openxmlformats.org/officeDocument/2006/relationships/hyperlink" Target="https://www.microsave.net/2018/09/20/why-do-so-few-fintechs-focus-on-the-mass-market/" TargetMode="External"/><Relationship Id="rId295" Type="http://schemas.openxmlformats.org/officeDocument/2006/relationships/hyperlink" Target="https://www.microsave.net/author/saborni-poddar/" TargetMode="External"/><Relationship Id="rId309" Type="http://schemas.openxmlformats.org/officeDocument/2006/relationships/hyperlink" Target="https://www.microsave.net/author/anshul-saxena/" TargetMode="External"/><Relationship Id="rId516" Type="http://schemas.openxmlformats.org/officeDocument/2006/relationships/hyperlink" Target="https://www.microsave.net/2022/01/03/top-msc-blogs-of-2021/" TargetMode="External"/><Relationship Id="rId723" Type="http://schemas.openxmlformats.org/officeDocument/2006/relationships/hyperlink" Target="https://www.microsave.net/2023/09/13/atmanirbhar-naari-for-an-atmanirbhar-india/" TargetMode="External"/><Relationship Id="rId930" Type="http://schemas.openxmlformats.org/officeDocument/2006/relationships/hyperlink" Target="https://www.microsave.net/author/brenda-oyugi/" TargetMode="External"/><Relationship Id="rId1006" Type="http://schemas.openxmlformats.org/officeDocument/2006/relationships/hyperlink" Target="https://www.microsave.net/2025/12/09/part-1-advancing-financial-inclusion-for-climate-displaced-persons-in-sub-saharan-africa/" TargetMode="External"/><Relationship Id="rId155" Type="http://schemas.openxmlformats.org/officeDocument/2006/relationships/hyperlink" Target="https://www.microsave.net/2017/04/07/designing-user-friendly-ussd-interface-for-digital-financial-services/" TargetMode="External"/><Relationship Id="rId362" Type="http://schemas.openxmlformats.org/officeDocument/2006/relationships/hyperlink" Target="https://www.microsave.net/author/ritesh-rautela/" TargetMode="External"/><Relationship Id="rId222" Type="http://schemas.openxmlformats.org/officeDocument/2006/relationships/hyperlink" Target="https://www.microsave.net/2019/07/08/easyplan-simple-and-digital-savings-for-lmis/" TargetMode="External"/><Relationship Id="rId667" Type="http://schemas.openxmlformats.org/officeDocument/2006/relationships/hyperlink" Target="https://www.microsave.net/author/putu-monica-christy/" TargetMode="External"/><Relationship Id="rId874" Type="http://schemas.openxmlformats.org/officeDocument/2006/relationships/hyperlink" Target="https://www.microsave.net/author/nikhita-jindal/" TargetMode="External"/><Relationship Id="rId17" Type="http://schemas.openxmlformats.org/officeDocument/2006/relationships/hyperlink" Target="https://www.microsave.net/2013/07/20/financial-services-that-poor-people-want/" TargetMode="External"/><Relationship Id="rId527" Type="http://schemas.openxmlformats.org/officeDocument/2006/relationships/hyperlink" Target="https://www.microsave.net/author/sunil-bhat/" TargetMode="External"/><Relationship Id="rId734" Type="http://schemas.openxmlformats.org/officeDocument/2006/relationships/hyperlink" Target="https://www.microsave.net/author/pramiti-lonkar/" TargetMode="External"/><Relationship Id="rId941" Type="http://schemas.openxmlformats.org/officeDocument/2006/relationships/hyperlink" Target="https://www.microsave.net/2025/04/16/wings-to-aspirations/" TargetMode="External"/><Relationship Id="rId70" Type="http://schemas.openxmlformats.org/officeDocument/2006/relationships/hyperlink" Target="https://www.microsave.net/2014/08/14/mobile-financial-services-is-there-room-for-the-small-the-independent-the-different-the-nichy-the-innovative/" TargetMode="External"/><Relationship Id="rId166" Type="http://schemas.openxmlformats.org/officeDocument/2006/relationships/hyperlink" Target="https://www.microsave.net/2017/08/22/how-can-providers-make-digital-credit-more-profitable/" TargetMode="External"/><Relationship Id="rId373" Type="http://schemas.openxmlformats.org/officeDocument/2006/relationships/hyperlink" Target="https://www.microsave.net/2020/12/08/a-boon-for-online-commerce-how-covid-19-is-transforming-the-industry-in-bangladesh/" TargetMode="External"/><Relationship Id="rId580" Type="http://schemas.openxmlformats.org/officeDocument/2006/relationships/hyperlink" Target="https://www.microsave.net/2022/06/11/credithaat-making-distribution-of-financial-services-targeted-simple-and-effective/" TargetMode="External"/><Relationship Id="rId801" Type="http://schemas.openxmlformats.org/officeDocument/2006/relationships/hyperlink" Target="https://www.microsave.net/2024/02/06/can-ai-help-with-locally-led-adaptation-the-challenges/" TargetMode="External"/><Relationship Id="rId1017" Type="http://schemas.openxmlformats.org/officeDocument/2006/relationships/hyperlink" Target="https://www.microsave.net/2026/02/04/the-intelligent-use-of-ai-and-data-science-in-the-lifecycle-of-national-identity-systems/" TargetMode="External"/><Relationship Id="rId1" Type="http://schemas.openxmlformats.org/officeDocument/2006/relationships/hyperlink" Target="https://www.microsave.net/author/kushagra-harshavardhan/" TargetMode="External"/><Relationship Id="rId233" Type="http://schemas.openxmlformats.org/officeDocument/2006/relationships/hyperlink" Target="http://bit.ly/2kp42WT" TargetMode="External"/><Relationship Id="rId440" Type="http://schemas.openxmlformats.org/officeDocument/2006/relationships/hyperlink" Target="https://www.microsave.net/2021/05/17/taking-the-well-designed-sabla-scheme-to-the-next-level-part-i/" TargetMode="External"/><Relationship Id="rId678" Type="http://schemas.openxmlformats.org/officeDocument/2006/relationships/hyperlink" Target="https://www.microsave.net/author/navin-bhushan/" TargetMode="External"/><Relationship Id="rId885" Type="http://schemas.openxmlformats.org/officeDocument/2006/relationships/hyperlink" Target="https://www.microsave.net/2024/10/11/green-financing-solutions-for-housing-in-africa-paving-the-way-for-sustainable-development/" TargetMode="External"/><Relationship Id="rId28" Type="http://schemas.openxmlformats.org/officeDocument/2006/relationships/hyperlink" Target="https://www.microsave.net/2013/09/27/harnessing-the-potential-of-aadhaar-via-digitisation/" TargetMode="External"/><Relationship Id="rId300" Type="http://schemas.openxmlformats.org/officeDocument/2006/relationships/hyperlink" Target="https://www.microsave.net/2020/06/17/women-are-making-inroads-in-the-african-tech-ecosystem/" TargetMode="External"/><Relationship Id="rId538" Type="http://schemas.openxmlformats.org/officeDocument/2006/relationships/hyperlink" Target="https://www.microsave.net/2022/02/15/a-fine-tuned-approach-to-digital-platform-design-and-development-in-africa-part-ii/" TargetMode="External"/><Relationship Id="rId745" Type="http://schemas.openxmlformats.org/officeDocument/2006/relationships/hyperlink" Target="https://www.microsave.net/author/putri-agnesia-wardhani/" TargetMode="External"/><Relationship Id="rId952" Type="http://schemas.openxmlformats.org/officeDocument/2006/relationships/hyperlink" Target="https://www.microsave.net/author/mitul-thapliyal/" TargetMode="External"/><Relationship Id="rId81" Type="http://schemas.openxmlformats.org/officeDocument/2006/relationships/hyperlink" Target="https://www.microsave.net/2014/09/09/communication-the-achilles-heel-of-direct-benefit-transfers-part-ii/" TargetMode="External"/><Relationship Id="rId177" Type="http://schemas.openxmlformats.org/officeDocument/2006/relationships/hyperlink" Target="https://www.microsave.net/2017/09/25/direct-benefit-transfer-dbt-in-fertiliser-towards-an-efficient-fertiliser-distribution-system/" TargetMode="External"/><Relationship Id="rId384" Type="http://schemas.openxmlformats.org/officeDocument/2006/relationships/hyperlink" Target="https://www.microsave.net/2021/01/06/ten-stories-of-hope-this-year/" TargetMode="External"/><Relationship Id="rId591" Type="http://schemas.openxmlformats.org/officeDocument/2006/relationships/hyperlink" Target="https://bit.ly/3TP2Nfp" TargetMode="External"/><Relationship Id="rId605" Type="http://schemas.openxmlformats.org/officeDocument/2006/relationships/hyperlink" Target="https://www.microsave.net/2022/09/17/the-dakiya-has-brought-the-bank-to-our-doorstep-the-transformational-journey-from-a-postal-worker-to-an-ippb-banking-correspondent/" TargetMode="External"/><Relationship Id="rId812" Type="http://schemas.openxmlformats.org/officeDocument/2006/relationships/hyperlink" Target="https://www.microsave.net/2024/03/01/can-locally-led-adaptation-planning-extend-the-digital-and-financial-inclusion-frontier/" TargetMode="External"/><Relationship Id="rId244" Type="http://schemas.openxmlformats.org/officeDocument/2006/relationships/hyperlink" Target="https://www.microsave.net/2020/01/31/nutrition-literacy-charting-a-new-path-forward/" TargetMode="External"/><Relationship Id="rId689" Type="http://schemas.openxmlformats.org/officeDocument/2006/relationships/hyperlink" Target="https://www.microsave.net/2023/06/06/portability-transactions-of-the-public-distribution-system-under-one-nation-one-ration-card-why-is-portability-working-so-well-for-delhi/" TargetMode="External"/><Relationship Id="rId896" Type="http://schemas.openxmlformats.org/officeDocument/2006/relationships/hyperlink" Target="https://www.microsave.net/author/md-farista-andalib/" TargetMode="External"/><Relationship Id="rId39" Type="http://schemas.openxmlformats.org/officeDocument/2006/relationships/hyperlink" Target="https://www.microsave.net/2014/01/19/the-mor-committee-report-will-payments-banks-be-revolutionary-or-evolutionary/" TargetMode="External"/><Relationship Id="rId451" Type="http://schemas.openxmlformats.org/officeDocument/2006/relationships/hyperlink" Target="https://www.microsave.net/author/puneet-khanduja/" TargetMode="External"/><Relationship Id="rId549" Type="http://schemas.openxmlformats.org/officeDocument/2006/relationships/hyperlink" Target="https://www.microsave.net/author/dyana-savina/" TargetMode="External"/><Relationship Id="rId756" Type="http://schemas.openxmlformats.org/officeDocument/2006/relationships/hyperlink" Target="https://www.microsave.net/author/shalom-mbugua/" TargetMode="External"/><Relationship Id="rId104" Type="http://schemas.openxmlformats.org/officeDocument/2006/relationships/hyperlink" Target="https://www.microsave.net/2015/07/29/thoughts-on-dfs-in-europe-minus-infrastructure-drc/" TargetMode="External"/><Relationship Id="rId188" Type="http://schemas.openxmlformats.org/officeDocument/2006/relationships/hyperlink" Target="https://www.microsave.net/2018/03/08/4745/" TargetMode="External"/><Relationship Id="rId311" Type="http://schemas.openxmlformats.org/officeDocument/2006/relationships/hyperlink" Target="https://www.microsave.net/author/anshul-saxena/" TargetMode="External"/><Relationship Id="rId395" Type="http://schemas.openxmlformats.org/officeDocument/2006/relationships/hyperlink" Target="https://bit.ly/3tsl9pC" TargetMode="External"/><Relationship Id="rId409" Type="http://schemas.openxmlformats.org/officeDocument/2006/relationships/hyperlink" Target="https://www.microsave.net/author/graham-a-n-wright/" TargetMode="External"/><Relationship Id="rId963" Type="http://schemas.openxmlformats.org/officeDocument/2006/relationships/hyperlink" Target="https://www.microsave.net/author/vivek-anand/" TargetMode="External"/><Relationship Id="rId92" Type="http://schemas.openxmlformats.org/officeDocument/2006/relationships/hyperlink" Target="https://www.microsave.net/2015/11/06/the-i-dont-have-enough-float-quandary/" TargetMode="External"/><Relationship Id="rId616" Type="http://schemas.openxmlformats.org/officeDocument/2006/relationships/hyperlink" Target="https://www.microsave.net/author/manali-jain/" TargetMode="External"/><Relationship Id="rId823" Type="http://schemas.openxmlformats.org/officeDocument/2006/relationships/hyperlink" Target="https://www.microsave.net/2024/04/15/piloting-smart-payments-for-odishas-special-schools/" TargetMode="External"/><Relationship Id="rId255" Type="http://schemas.openxmlformats.org/officeDocument/2006/relationships/hyperlink" Target="https://www.microsave.net/2020/04/29/innovations-and-coping-strategies-for-food-security-at-the-time-of-covid-19/" TargetMode="External"/><Relationship Id="rId462" Type="http://schemas.openxmlformats.org/officeDocument/2006/relationships/hyperlink" Target="https://www.microsave.net/2021/08/09/aggois-creating-robust-liquidity-for-farmers/" TargetMode="External"/><Relationship Id="rId115" Type="http://schemas.openxmlformats.org/officeDocument/2006/relationships/hyperlink" Target="https://www.microsave.net/2015/10/26/making-digital-financial-services-relevant-part-3/" TargetMode="External"/><Relationship Id="rId322" Type="http://schemas.openxmlformats.org/officeDocument/2006/relationships/hyperlink" Target="https://www.microsave.net/author/shewta-menon/" TargetMode="External"/><Relationship Id="rId767" Type="http://schemas.openxmlformats.org/officeDocument/2006/relationships/hyperlink" Target="https://www.microsave.net/2014/06/08/expanding-access-to-finance-for-small-businesses-in-india-a-critique-of-the-mor-committees-approach-part-3-assessing-access-to-finance-for-small-businesses/" TargetMode="External"/><Relationship Id="rId974" Type="http://schemas.openxmlformats.org/officeDocument/2006/relationships/hyperlink" Target="https://www.microsave.net/2025/07/10/fast-tracking-female-founders-have-we-found-the-winning-formula/" TargetMode="External"/><Relationship Id="rId199" Type="http://schemas.openxmlformats.org/officeDocument/2006/relationships/hyperlink" Target="https://www.microsave.net/2018/08/16/fintechs-for-lmi-segments-whats-the-intricate-puzzle-2/" TargetMode="External"/><Relationship Id="rId627" Type="http://schemas.openxmlformats.org/officeDocument/2006/relationships/hyperlink" Target="https://www.microsave.net/2015/06/26/solving-customer-service-issues-in-digital-finance-can-do-must-do/" TargetMode="External"/><Relationship Id="rId834" Type="http://schemas.openxmlformats.org/officeDocument/2006/relationships/hyperlink" Target="https://www.microsave.net/author/emma-odera/" TargetMode="External"/><Relationship Id="rId266" Type="http://schemas.openxmlformats.org/officeDocument/2006/relationships/hyperlink" Target="https://www.microsave.net/2020/05/22/helping-msmes-get-back-on-their-feet-insights-from-msmes-in-the-philippines-that-have-overcome-disasters/" TargetMode="External"/><Relationship Id="rId473" Type="http://schemas.openxmlformats.org/officeDocument/2006/relationships/hyperlink" Target="https://www.microsave.net/author/karishma-pradhan/" TargetMode="External"/><Relationship Id="rId680" Type="http://schemas.openxmlformats.org/officeDocument/2006/relationships/hyperlink" Target="https://www.microsave.net/author/rajnish-kumar/" TargetMode="External"/><Relationship Id="rId901" Type="http://schemas.openxmlformats.org/officeDocument/2006/relationships/hyperlink" Target="https://www.microsave.net/2024/11/11/gender-intelligent-banking-part-1-a-practitioners-perspective-on-designing-financial-services-for-women/" TargetMode="External"/><Relationship Id="rId30" Type="http://schemas.openxmlformats.org/officeDocument/2006/relationships/hyperlink" Target="https://www.microsave.net/2013/10/27/financial-education-time-for-a-re-think/" TargetMode="External"/><Relationship Id="rId126" Type="http://schemas.openxmlformats.org/officeDocument/2006/relationships/hyperlink" Target="https://www.microsave.net/2016/02/26/real-and-perceived-risk-in-indian-digital-financial-services/" TargetMode="External"/><Relationship Id="rId333" Type="http://schemas.openxmlformats.org/officeDocument/2006/relationships/hyperlink" Target="https://www.microsave.net/2020/07/23/addressing-the-impact-of-covid-19-on-the-low-and-middle-income-segments-in-indonesia/" TargetMode="External"/><Relationship Id="rId540" Type="http://schemas.openxmlformats.org/officeDocument/2006/relationships/hyperlink" Target="https://www.microsave.net/2022/02/16/putting-indias-demographic-dividend-to-work-skill-development-for-a-digital-economy/" TargetMode="External"/><Relationship Id="rId778" Type="http://schemas.openxmlformats.org/officeDocument/2006/relationships/hyperlink" Target="https://www.microsave.net/author/pauline-katunyo/" TargetMode="External"/><Relationship Id="rId985" Type="http://schemas.openxmlformats.org/officeDocument/2006/relationships/hyperlink" Target="https://www.microsave.net/author/rosalinda-rudangta/" TargetMode="External"/><Relationship Id="rId638" Type="http://schemas.openxmlformats.org/officeDocument/2006/relationships/hyperlink" Target="https://bit.ly/3CH4t3Q" TargetMode="External"/><Relationship Id="rId845" Type="http://schemas.openxmlformats.org/officeDocument/2006/relationships/hyperlink" Target="https://www.microsave.net/2024/05/15/community-matters-building-and-nourishing-peer-groups-to-bridge-the-mentorship-gap-among-women-led-businesses/" TargetMode="External"/><Relationship Id="rId277" Type="http://schemas.openxmlformats.org/officeDocument/2006/relationships/hyperlink" Target="https://www.microsave.net/author/shobhit-mishra/" TargetMode="External"/><Relationship Id="rId400" Type="http://schemas.openxmlformats.org/officeDocument/2006/relationships/hyperlink" Target="https://bit.ly/3pMsJZO" TargetMode="External"/><Relationship Id="rId484" Type="http://schemas.openxmlformats.org/officeDocument/2006/relationships/hyperlink" Target="https://bit.ly/3kgq1dJ" TargetMode="External"/><Relationship Id="rId705" Type="http://schemas.openxmlformats.org/officeDocument/2006/relationships/hyperlink" Target="https://www.microsave.net/2023/07/12/gogullak-making-personal-finance-management-easier/" TargetMode="External"/><Relationship Id="rId137" Type="http://schemas.openxmlformats.org/officeDocument/2006/relationships/hyperlink" Target="https://www.microsave.net/2016/04/13/pmjdy-milestones-reached-yet-miles-to-go-customer-side-story-part-1/" TargetMode="External"/><Relationship Id="rId344" Type="http://schemas.openxmlformats.org/officeDocument/2006/relationships/hyperlink" Target="https://www.microsave.net/author/aakash-mehrotra/" TargetMode="External"/><Relationship Id="rId691" Type="http://schemas.openxmlformats.org/officeDocument/2006/relationships/hyperlink" Target="https://www.microsave.net/2023/06/08/inclusive-social-protection-mitigating-exclusion-of-vulnerable-populations/" TargetMode="External"/><Relationship Id="rId789" Type="http://schemas.openxmlformats.org/officeDocument/2006/relationships/hyperlink" Target="https://www.microsave.net/2024/01/23/msc-25-years-of-thought-leadership-and-impact/" TargetMode="External"/><Relationship Id="rId912" Type="http://schemas.openxmlformats.org/officeDocument/2006/relationships/hyperlink" Target="https://www.microsave.net/author/puneet-khanduja/" TargetMode="External"/><Relationship Id="rId996" Type="http://schemas.openxmlformats.org/officeDocument/2006/relationships/hyperlink" Target="https://www.microsave.net/2025/11/07/from-data-to-suptech-a-phased-approach-for-smarter-regulatory-transformation/" TargetMode="External"/><Relationship Id="rId41" Type="http://schemas.openxmlformats.org/officeDocument/2006/relationships/hyperlink" Target="https://www.microsave.net/2014/02/08/the-mor-committee-report-the-demand-side-conundrum/" TargetMode="External"/><Relationship Id="rId551" Type="http://schemas.openxmlformats.org/officeDocument/2006/relationships/hyperlink" Target="https://www.microsave.net/author/mitul-thapliyal/" TargetMode="External"/><Relationship Id="rId649" Type="http://schemas.openxmlformats.org/officeDocument/2006/relationships/hyperlink" Target="https://www.microsave.net/author/rahul-chatterjee/" TargetMode="External"/><Relationship Id="rId856" Type="http://schemas.openxmlformats.org/officeDocument/2006/relationships/hyperlink" Target="https://www.microsave.net/author/brian-owino/" TargetMode="External"/><Relationship Id="rId190" Type="http://schemas.openxmlformats.org/officeDocument/2006/relationships/hyperlink" Target="https://www.microsave.net/2018/04/28/4753/" TargetMode="External"/><Relationship Id="rId204" Type="http://schemas.openxmlformats.org/officeDocument/2006/relationships/hyperlink" Target="https://www.microsave.net/2018/09/26/indias-enabling-triangle-for-financial-inclusion/" TargetMode="External"/><Relationship Id="rId288" Type="http://schemas.openxmlformats.org/officeDocument/2006/relationships/hyperlink" Target="https://www.microsave.net/2020/06/05/we-are-looking-up-to-business-correspondents-in-the-pandemic-but-what-are-they-looking-at/" TargetMode="External"/><Relationship Id="rId411" Type="http://schemas.openxmlformats.org/officeDocument/2006/relationships/hyperlink" Target="https://www.microsave.net/author/rahul-chatterjee/" TargetMode="External"/><Relationship Id="rId509" Type="http://schemas.openxmlformats.org/officeDocument/2006/relationships/hyperlink" Target="https://www.microsave.net/author/aakash-mehrotra/" TargetMode="External"/><Relationship Id="rId495" Type="http://schemas.openxmlformats.org/officeDocument/2006/relationships/hyperlink" Target="https://www.microsave.net/author/diya-chatterjee/" TargetMode="External"/><Relationship Id="rId716" Type="http://schemas.openxmlformats.org/officeDocument/2006/relationships/hyperlink" Target="https://www.microsave.net/author/monica-dutta/" TargetMode="External"/><Relationship Id="rId923" Type="http://schemas.openxmlformats.org/officeDocument/2006/relationships/hyperlink" Target="https://www.microsave.net/2025/03/03/the-gig-economys-big-moment-what-comes-next/" TargetMode="External"/><Relationship Id="rId52" Type="http://schemas.openxmlformats.org/officeDocument/2006/relationships/hyperlink" Target="https://www.microsave.net/2014/04/24/why-is-financial-inclusion-in-india-not-improving-new-numbers-new-approaches/" TargetMode="External"/><Relationship Id="rId148" Type="http://schemas.openxmlformats.org/officeDocument/2006/relationships/hyperlink" Target="https://www.microsave.net/2016/06/06/can-payments-banks-survive/" TargetMode="External"/><Relationship Id="rId355" Type="http://schemas.openxmlformats.org/officeDocument/2006/relationships/hyperlink" Target="https://www.microsave.net/2020/11/09/what-does-it-take-to-nudge-low-and-moderate-incomelmi-population-segments-to-adopt-dfs/" TargetMode="External"/><Relationship Id="rId562" Type="http://schemas.openxmlformats.org/officeDocument/2006/relationships/hyperlink" Target="https://www.microsave.net/2022/05/16/testing-a-behavioral-design-approach-to-deliver-product-information-at-agent-outlets/" TargetMode="External"/><Relationship Id="rId215" Type="http://schemas.openxmlformats.org/officeDocument/2006/relationships/hyperlink" Target="https://www.microsave.net/2019/01/17/a-journey-two-decades-in-the-making/" TargetMode="External"/><Relationship Id="rId422" Type="http://schemas.openxmlformats.org/officeDocument/2006/relationships/hyperlink" Target="https://www.microsave.net/2021/04/06/pmay-g-transforming-the-rural-housing-program-in-india-part-i/" TargetMode="External"/><Relationship Id="rId867" Type="http://schemas.openxmlformats.org/officeDocument/2006/relationships/hyperlink" Target="https://www.microsave.net/2024/09/05/the-hidden-cost-of-care-how-female-informal-workers-reduce-the-societal-burden-of-care-work/" TargetMode="External"/><Relationship Id="rId299" Type="http://schemas.openxmlformats.org/officeDocument/2006/relationships/hyperlink" Target="https://www.microsave.net/author/sneha-sampath/" TargetMode="External"/><Relationship Id="rId727" Type="http://schemas.openxmlformats.org/officeDocument/2006/relationships/hyperlink" Target="https://www.microsave.net/2023/10/03/digital-payments-in-india-unlocking-an-opportunity-worth-usd-10-trillion/" TargetMode="External"/><Relationship Id="rId934" Type="http://schemas.openxmlformats.org/officeDocument/2006/relationships/hyperlink" Target="https://www.microsave.net/author/brenda-oyugi/" TargetMode="External"/><Relationship Id="rId63" Type="http://schemas.openxmlformats.org/officeDocument/2006/relationships/hyperlink" Target="https://www.microsave.net/2014/07/08/challenges-to-agency-business-evidence-from-tanzania-and-uganda-part-ii/" TargetMode="External"/><Relationship Id="rId159" Type="http://schemas.openxmlformats.org/officeDocument/2006/relationships/hyperlink" Target="https://www.microsave.net/2017/05/23/the-four-zones-a-missing-chapter-in-the-financial-inclusion-guidebook/" TargetMode="External"/><Relationship Id="rId366" Type="http://schemas.openxmlformats.org/officeDocument/2006/relationships/hyperlink" Target="https://www.microsave.net/author/shailey-tucker/" TargetMode="External"/><Relationship Id="rId573" Type="http://schemas.openxmlformats.org/officeDocument/2006/relationships/hyperlink" Target="https://www.microsave.net/author/rutuja-jadhav/" TargetMode="External"/><Relationship Id="rId780" Type="http://schemas.openxmlformats.org/officeDocument/2006/relationships/hyperlink" Target="https://www.microsave.net/author/rhifa-ayudhia/" TargetMode="External"/><Relationship Id="rId226" Type="http://schemas.openxmlformats.org/officeDocument/2006/relationships/hyperlink" Target="https://www.microsave.net/2019/07/12/munshig-digital-assistant-for-grocery-stores/" TargetMode="External"/><Relationship Id="rId433" Type="http://schemas.openxmlformats.org/officeDocument/2006/relationships/hyperlink" Target="https://www.microsave.net/author/anup-singh/" TargetMode="External"/><Relationship Id="rId878" Type="http://schemas.openxmlformats.org/officeDocument/2006/relationships/hyperlink" Target="https://www.microsave.net/author/sonal-jaitly/" TargetMode="External"/><Relationship Id="rId640" Type="http://schemas.openxmlformats.org/officeDocument/2006/relationships/hyperlink" Target="https://bit.ly/3GyQtdK" TargetMode="External"/><Relationship Id="rId738" Type="http://schemas.openxmlformats.org/officeDocument/2006/relationships/hyperlink" Target="https://www.microsave.net/2023/11/08/empowering-communities-the-vital-role-of-local-government-in-locally-led-adaptation-lla/" TargetMode="External"/><Relationship Id="rId945" Type="http://schemas.openxmlformats.org/officeDocument/2006/relationships/hyperlink" Target="https://www.microsave.net/2025/04/23/fueling-change-the-multiple-impacts-of-increasing-liquefied-petroleum-gas-usage-in-rural-india/" TargetMode="External"/><Relationship Id="rId74" Type="http://schemas.openxmlformats.org/officeDocument/2006/relationships/hyperlink" Target="https://www.microsave.net/2014/08/08/does-the-new-inclusion-scheme-risk-adding-a-rs-1000-billion-subsidy-burden/" TargetMode="External"/><Relationship Id="rId377" Type="http://schemas.openxmlformats.org/officeDocument/2006/relationships/hyperlink" Target="https://www.microsave.net/2020/12/09/growing-a-microenterprise-through-social-commerce-and-digital-payments/" TargetMode="External"/><Relationship Id="rId500" Type="http://schemas.openxmlformats.org/officeDocument/2006/relationships/hyperlink" Target="https://www.microsave.net/2021/09/01/cool-in-crisis-how-bangladeshi-mfis-stay-resilient/" TargetMode="External"/><Relationship Id="rId584" Type="http://schemas.openxmlformats.org/officeDocument/2006/relationships/hyperlink" Target="https://www.microsave.net/2022/06/13/how-can-fintech-tsps-support-microfinance-institutions-to-get-on-board-the-depa-ecosystem/" TargetMode="External"/><Relationship Id="rId805" Type="http://schemas.openxmlformats.org/officeDocument/2006/relationships/hyperlink" Target="https://www.microsave.net/2024/02/19/engendering-digital-connectivity-is-womens-exclusion-in-design-the-missing-piece-to-gender-digital-inclusion-part-1/" TargetMode="External"/><Relationship Id="rId5" Type="http://schemas.openxmlformats.org/officeDocument/2006/relationships/hyperlink" Target="https://www.microsave.net/2013/05/16/paint-by-numbers-profiles-of-bank-agents-in-india/" TargetMode="External"/><Relationship Id="rId237" Type="http://schemas.openxmlformats.org/officeDocument/2006/relationships/hyperlink" Target="https://www.microsave.net/2019/12/04/the-public-distribution-system-and-food-fortification-a-missed-opportunity/" TargetMode="External"/><Relationship Id="rId791" Type="http://schemas.openxmlformats.org/officeDocument/2006/relationships/hyperlink" Target="https://www.microsave.net/2024/01/25/after-25-years-we-live-in-interesting-times-technology-and-climate-change/" TargetMode="External"/><Relationship Id="rId889" Type="http://schemas.openxmlformats.org/officeDocument/2006/relationships/hyperlink" Target="https://www.microsave.net/2024/10/15/five-recommendations-to-address-insurance-mis-selling-rural-customers-in-india-face-information-asymmetry-high-premiums-and-poor-returns/" TargetMode="External"/><Relationship Id="rId444" Type="http://schemas.openxmlformats.org/officeDocument/2006/relationships/hyperlink" Target="https://bit.ly/2RQqSaR" TargetMode="External"/><Relationship Id="rId651" Type="http://schemas.openxmlformats.org/officeDocument/2006/relationships/hyperlink" Target="https://www.microsave.net/author/rahul-chatterjee/" TargetMode="External"/><Relationship Id="rId749" Type="http://schemas.openxmlformats.org/officeDocument/2006/relationships/hyperlink" Target="https://www.microsave.net/author/sneha-sampath/" TargetMode="External"/><Relationship Id="rId290" Type="http://schemas.openxmlformats.org/officeDocument/2006/relationships/hyperlink" Target="https://www.microsave.net/2020/06/09/coping-measures-for-measurement-in-the-time-of-covid-19/" TargetMode="External"/><Relationship Id="rId304" Type="http://schemas.openxmlformats.org/officeDocument/2006/relationships/hyperlink" Target="https://www.microsave.net/2020/06/19/riskcovry-insurance-in-a-box/" TargetMode="External"/><Relationship Id="rId388" Type="http://schemas.openxmlformats.org/officeDocument/2006/relationships/hyperlink" Target="https://www.microsave.net/author/vedika-tibrewala/" TargetMode="External"/><Relationship Id="rId511" Type="http://schemas.openxmlformats.org/officeDocument/2006/relationships/hyperlink" Target="https://www.microsave.net/2021/11/11/agreement-signing-with-bank-asia-and-msc-global-consulting-pte-limited-intending-to-build-resilience-and-financial-health-for-post-e-centers-agents-in-bangladesh/" TargetMode="External"/><Relationship Id="rId609" Type="http://schemas.openxmlformats.org/officeDocument/2006/relationships/hyperlink" Target="https://www.microsave.net/2022/09/20/the-last-mile-reaches-postal-banks-across-the-globe-that-serve-the-rural-and-the-remote/" TargetMode="External"/><Relationship Id="rId956" Type="http://schemas.openxmlformats.org/officeDocument/2006/relationships/hyperlink" Target="https://www.microsave.net/2025/05/27/the-road-to-equality-the-role-of-gender-intelligent-banking-in-addressing-credit-access-challenges-for-women-entrepreneurs-in-bangladesh/" TargetMode="External"/><Relationship Id="rId85" Type="http://schemas.openxmlformats.org/officeDocument/2006/relationships/hyperlink" Target="https://www.microsave.net/2014/11/24/market-readiness-for-mobile-money-interoperability/" TargetMode="External"/><Relationship Id="rId150" Type="http://schemas.openxmlformats.org/officeDocument/2006/relationships/hyperlink" Target="https://www.microsave.net/2016/08/22/will-mobile-network-operators-make-it-as-payments-banks/" TargetMode="External"/><Relationship Id="rId595" Type="http://schemas.openxmlformats.org/officeDocument/2006/relationships/hyperlink" Target="https://www.microsave.net/2022/09/06/how-can-financial-institutions-provide-handholding-support-for-the-elderly/" TargetMode="External"/><Relationship Id="rId816" Type="http://schemas.openxmlformats.org/officeDocument/2006/relationships/hyperlink" Target="https://www.microsave.net/author/ariane-kouassi/" TargetMode="External"/><Relationship Id="rId1001" Type="http://schemas.openxmlformats.org/officeDocument/2006/relationships/hyperlink" Target="https://www.microsave.net/2025/09/26/resilience-at-the-waters-edge-lessons-from-deploying-the-locally-led-adaptation-lla-for-inclusive-financial-service-providers-ifsps-toolkit-in-varanasi/" TargetMode="External"/><Relationship Id="rId248" Type="http://schemas.openxmlformats.org/officeDocument/2006/relationships/hyperlink" Target="https://www.microsave.net/2020/04/15/cico-agents-the-under-valued-first-responders/" TargetMode="External"/><Relationship Id="rId455" Type="http://schemas.openxmlformats.org/officeDocument/2006/relationships/hyperlink" Target="https://www.microsave.net/author/manali-jain/" TargetMode="External"/><Relationship Id="rId662" Type="http://schemas.openxmlformats.org/officeDocument/2006/relationships/hyperlink" Target="https://www.microsave.net/2023/01/27/bangladesh-and-climate-change-lessons-from-the-frontline/" TargetMode="External"/><Relationship Id="rId12" Type="http://schemas.openxmlformats.org/officeDocument/2006/relationships/hyperlink" Target="https://www.microsave.net/2013/06/28/rethinking-microfinance-this-time-with-rules/" TargetMode="External"/><Relationship Id="rId108" Type="http://schemas.openxmlformats.org/officeDocument/2006/relationships/hyperlink" Target="https://www.microsave.net/2015/09/23/small-finance-banks-are-you-ready-the-opportunities-and-challenges/" TargetMode="External"/><Relationship Id="rId315" Type="http://schemas.openxmlformats.org/officeDocument/2006/relationships/hyperlink" Target="https://www.microsave.net/author/doreen-ahimbisibwe/" TargetMode="External"/><Relationship Id="rId522" Type="http://schemas.openxmlformats.org/officeDocument/2006/relationships/hyperlink" Target="https://www.microsave.net/2022/01/24/credit-for-low-and-moderate-income-people-in-bangladesh-can-new-age-banks-and-fintechs-deliver-the-regulators-wish/" TargetMode="External"/><Relationship Id="rId967" Type="http://schemas.openxmlformats.org/officeDocument/2006/relationships/hyperlink" Target="https://www.microsave.net/author/judith-mwangoe/" TargetMode="External"/><Relationship Id="rId96" Type="http://schemas.openxmlformats.org/officeDocument/2006/relationships/hyperlink" Target="https://www.microsave.net/2015/03/20/bending-the-rules-for-better-customer-service-is-probably-a-good-thing/" TargetMode="External"/><Relationship Id="rId161" Type="http://schemas.openxmlformats.org/officeDocument/2006/relationships/hyperlink" Target="https://www.microsave.net/2017/06/23/how-smart-are-smartphone-lending-apps-in-kenya/" TargetMode="External"/><Relationship Id="rId399" Type="http://schemas.openxmlformats.org/officeDocument/2006/relationships/hyperlink" Target="https://www.microsave.net/author/puneet-khanduja/" TargetMode="External"/><Relationship Id="rId827" Type="http://schemas.openxmlformats.org/officeDocument/2006/relationships/hyperlink" Target="https://www.microsave.net/2024/04/15/smart-payments-the-future-of-government-digital-payments-in-india/" TargetMode="External"/><Relationship Id="rId1012" Type="http://schemas.openxmlformats.org/officeDocument/2006/relationships/hyperlink" Target="https://www.microsave.net/2025/12/31/inside-the-innovation-lab-how-institutions-can-learn-adapt-and-scale-like-startups/" TargetMode="External"/><Relationship Id="rId259" Type="http://schemas.openxmlformats.org/officeDocument/2006/relationships/hyperlink" Target="https://www.microsave.net/author/maansi-sharda/" TargetMode="External"/><Relationship Id="rId466" Type="http://schemas.openxmlformats.org/officeDocument/2006/relationships/hyperlink" Target="https://bit.ly/3l6k0k6" TargetMode="External"/><Relationship Id="rId673" Type="http://schemas.openxmlformats.org/officeDocument/2006/relationships/hyperlink" Target="https://www.microsave.net/2023/03/30/women-digital-ambassador-linking-agents-to-cooperatives-for-parity-in-financial-inclusion/" TargetMode="External"/><Relationship Id="rId880" Type="http://schemas.openxmlformats.org/officeDocument/2006/relationships/hyperlink" Target="https://www.microsave.net/author/naini/" TargetMode="External"/><Relationship Id="rId23" Type="http://schemas.openxmlformats.org/officeDocument/2006/relationships/hyperlink" Target="https://www.microsave.net/2013/08/26/what-about-exploring-situations/" TargetMode="External"/><Relationship Id="rId119" Type="http://schemas.openxmlformats.org/officeDocument/2006/relationships/hyperlink" Target="https://www.microsave.net/2016/01/18/our-top-picks-in-2015/" TargetMode="External"/><Relationship Id="rId326" Type="http://schemas.openxmlformats.org/officeDocument/2006/relationships/hyperlink" Target="https://www.microsave.net/author/akhand-jyoti-tiwari/" TargetMode="External"/><Relationship Id="rId533" Type="http://schemas.openxmlformats.org/officeDocument/2006/relationships/hyperlink" Target="https://www.microsave.net/author/manoj-kumar-sharma/" TargetMode="External"/><Relationship Id="rId978" Type="http://schemas.openxmlformats.org/officeDocument/2006/relationships/hyperlink" Target="https://www.microsave.net/2025/07/17/a-call-for-inclusive-sustainable-growth-to-unlock-the-potential-of-kenyas-fisheries-sector/" TargetMode="External"/><Relationship Id="rId740" Type="http://schemas.openxmlformats.org/officeDocument/2006/relationships/hyperlink" Target="https://www.microsave.net/2023/11/21/decoding-agriculture-market-linkages-for-fpos-lessons-from-the-field/" TargetMode="External"/><Relationship Id="rId838" Type="http://schemas.openxmlformats.org/officeDocument/2006/relationships/hyperlink" Target="https://www.microsave.net/author/singgih-pangestu/" TargetMode="External"/><Relationship Id="rId1023" Type="http://schemas.openxmlformats.org/officeDocument/2006/relationships/vmlDrawing" Target="../drawings/vmlDrawing2.vml"/><Relationship Id="rId172" Type="http://schemas.openxmlformats.org/officeDocument/2006/relationships/hyperlink" Target="https://www.microsave.net/2017/09/04/interoperability-a-regulatory-perspective/" TargetMode="External"/><Relationship Id="rId477" Type="http://schemas.openxmlformats.org/officeDocument/2006/relationships/hyperlink" Target="https://www.microsave.net/author/vishes-kumar-jena/" TargetMode="External"/><Relationship Id="rId600" Type="http://schemas.openxmlformats.org/officeDocument/2006/relationships/hyperlink" Target="https://www.microsave.net/author/mitali-singh/" TargetMode="External"/><Relationship Id="rId684" Type="http://schemas.openxmlformats.org/officeDocument/2006/relationships/hyperlink" Target="https://www.microsave.net/author/gregory-ilukwe/" TargetMode="External"/><Relationship Id="rId337" Type="http://schemas.openxmlformats.org/officeDocument/2006/relationships/hyperlink" Target="https://www.microsave.net/2020/09/04/navigating-the-new-normal-can-behavioral-sciences-help/" TargetMode="External"/><Relationship Id="rId891" Type="http://schemas.openxmlformats.org/officeDocument/2006/relationships/hyperlink" Target="https://www.microsave.net/2024/10/23/from-gig-work-to-financial-empowerment-embedded-finance-for-women-in-the-platform-economy/" TargetMode="External"/><Relationship Id="rId905" Type="http://schemas.openxmlformats.org/officeDocument/2006/relationships/hyperlink" Target="https://www.microsave.net/2024/11/14/from-ration-shops-to-nutrition-hubs-a-nutritional-revolution-in-the-making/" TargetMode="External"/><Relationship Id="rId989" Type="http://schemas.openxmlformats.org/officeDocument/2006/relationships/hyperlink" Target="https://www.microsave.net/2025/09/12/can-design-reforms-improve-the-adoption-of-the-soil-health-card-among-indias-farmers/" TargetMode="External"/><Relationship Id="rId34" Type="http://schemas.openxmlformats.org/officeDocument/2006/relationships/hyperlink" Target="https://www.microsave.net/2018/01/04/follow-the-money-approach-introducing-a-powerful-strategy-tool-for-your-mobile-money-banking-initiatives-part-ii/" TargetMode="External"/><Relationship Id="rId544" Type="http://schemas.openxmlformats.org/officeDocument/2006/relationships/hyperlink" Target="https://www.microsave.net/2022/03/01/would-a-business-correspondent-network-managers-bcnms-strategy-to-customize-incentive-structure-change-the-agent-business/" TargetMode="External"/><Relationship Id="rId751" Type="http://schemas.openxmlformats.org/officeDocument/2006/relationships/hyperlink" Target="https://www.microsave.net/2023/11/29/empowering-youth-through-entrepreneurship-and-financial-inclusion/" TargetMode="External"/><Relationship Id="rId849" Type="http://schemas.openxmlformats.org/officeDocument/2006/relationships/hyperlink" Target="https://www.microsave.net/2024/06/03/living-on-the-edge-the-impact-of-extreme-temperatures-on-delhis-informal-communities/" TargetMode="External"/><Relationship Id="rId183" Type="http://schemas.openxmlformats.org/officeDocument/2006/relationships/hyperlink" Target="https://www.microsave.net/2017/12/18/the-unrealised-potential-of-mobile-wallets-in-pakistan-2/" TargetMode="External"/><Relationship Id="rId390" Type="http://schemas.openxmlformats.org/officeDocument/2006/relationships/hyperlink" Target="https://www.microsave.net/author/anup-singh/" TargetMode="External"/><Relationship Id="rId404" Type="http://schemas.openxmlformats.org/officeDocument/2006/relationships/hyperlink" Target="https://www.microsave.net/2021/02/10/reimagining-the-indian-governments-telemedicine-platform/" TargetMode="External"/><Relationship Id="rId611" Type="http://schemas.openxmlformats.org/officeDocument/2006/relationships/hyperlink" Target="https://www.microsave.net/2022/09/23/how-have-low-income-communities-embraced-digital-payments-in-india/" TargetMode="External"/><Relationship Id="rId250" Type="http://schemas.openxmlformats.org/officeDocument/2006/relationships/hyperlink" Target="https://www.microsave.net/2020/04/15/food-security-how-are-agriculture-and-the-corner-shops-faring-amid-indias-lockdown/" TargetMode="External"/><Relationship Id="rId488" Type="http://schemas.openxmlformats.org/officeDocument/2006/relationships/hyperlink" Target="https://bit.ly/3mqKXBa" TargetMode="External"/><Relationship Id="rId695" Type="http://schemas.openxmlformats.org/officeDocument/2006/relationships/hyperlink" Target="https://www.microsave.net/2023/06/30/customer-protection-risks-limit-the-use-of-dfs-among-women-here-is-what-we-can-do/" TargetMode="External"/><Relationship Id="rId709" Type="http://schemas.openxmlformats.org/officeDocument/2006/relationships/hyperlink" Target="https://www.microsave.net/2023/07/13/chhotastock-democratizing-investments-for-all/" TargetMode="External"/><Relationship Id="rId916" Type="http://schemas.openxmlformats.org/officeDocument/2006/relationships/hyperlink" Target="https://www.microsave.net/2025/02/13/in-small-businesses-male-and-female-business-owners-are-more-alike-than-we-think/" TargetMode="External"/><Relationship Id="rId45" Type="http://schemas.openxmlformats.org/officeDocument/2006/relationships/hyperlink" Target="https://www.microsave.net/2014/02/20/mor-committee-report-is-there-a-take-away-for-insurance-industry/" TargetMode="External"/><Relationship Id="rId110" Type="http://schemas.openxmlformats.org/officeDocument/2006/relationships/hyperlink" Target="https://www.microsave.net/2018/10/01/reducing-friction-to-succeed/" TargetMode="External"/><Relationship Id="rId348" Type="http://schemas.openxmlformats.org/officeDocument/2006/relationships/hyperlink" Target="https://www.microsave.net/author/arshi-aadil/" TargetMode="External"/><Relationship Id="rId555" Type="http://schemas.openxmlformats.org/officeDocument/2006/relationships/hyperlink" Target="https://www.microsave.net/author/putu-monica-christy/" TargetMode="External"/><Relationship Id="rId762" Type="http://schemas.openxmlformats.org/officeDocument/2006/relationships/hyperlink" Target="https://www.microsave.net/2015/12/22/role-of-bank-mitrs-in-direct-benefit-transfer-ecosystem-are-banks-and-government-ignoring-their-brand-ambassadors/" TargetMode="External"/><Relationship Id="rId194" Type="http://schemas.openxmlformats.org/officeDocument/2006/relationships/hyperlink" Target="https://www.microsave.net/2018/05/25/the-potential-for-technology-backed-remittance-solutions-in-malaysia/" TargetMode="External"/><Relationship Id="rId208" Type="http://schemas.openxmlformats.org/officeDocument/2006/relationships/hyperlink" Target="https://www.microsave.net/2018/09/20/blankets-and-wine-for-financial-inclusion-beyond-digital-access/" TargetMode="External"/><Relationship Id="rId415" Type="http://schemas.openxmlformats.org/officeDocument/2006/relationships/hyperlink" Target="https://www.microsave.net/author/rahul-chatterjee/" TargetMode="External"/><Relationship Id="rId622" Type="http://schemas.openxmlformats.org/officeDocument/2006/relationships/hyperlink" Target="https://www.microsave.net/author/graham-a-n-wright/" TargetMode="External"/><Relationship Id="rId261" Type="http://schemas.openxmlformats.org/officeDocument/2006/relationships/hyperlink" Target="https://www.microsave.net/author/puneet-khanduja/" TargetMode="External"/><Relationship Id="rId499" Type="http://schemas.openxmlformats.org/officeDocument/2006/relationships/hyperlink" Target="https://www.microsave.net/author/sunil-bhat/" TargetMode="External"/><Relationship Id="rId927" Type="http://schemas.openxmlformats.org/officeDocument/2006/relationships/hyperlink" Target="https://www.microsave.net/2025/03/13/can-bangladesh-close-the-credit-gap-of-microenterprises-through-digital-platforms/" TargetMode="External"/><Relationship Id="rId56" Type="http://schemas.openxmlformats.org/officeDocument/2006/relationships/hyperlink" Target="https://www.microsave.net/2014/06/06/expanding-access-to-finance-for-small-businesses-in-india-a-critique-of-the-mor-committees-approach-part-1-background-and-the-supply-gap/" TargetMode="External"/><Relationship Id="rId359" Type="http://schemas.openxmlformats.org/officeDocument/2006/relationships/hyperlink" Target="https://www.microsave.net/2020/11/13/an-introduction-to-disaster-risk-financing-part-ii-building-resilience-of-lmi-segments-through-disaster-risk-microinsurance/" TargetMode="External"/><Relationship Id="rId566" Type="http://schemas.openxmlformats.org/officeDocument/2006/relationships/hyperlink" Target="https://www.microsave.net/2022/05/24/price-wars-and-agent-motivation-in-rural-areas-of-cote-divoire/" TargetMode="External"/><Relationship Id="rId773" Type="http://schemas.openxmlformats.org/officeDocument/2006/relationships/hyperlink" Target="https://www.microsave.net/2023/12/06/locked-out-of-homeownership-exploring-the-challenges-of-accessing-affordable-housing-finance-in-kenya/" TargetMode="External"/><Relationship Id="rId121" Type="http://schemas.openxmlformats.org/officeDocument/2006/relationships/hyperlink" Target="https://www.microsave.net/2016/02/10/the-ebb-and-flow-of-customer-centricity-in-financial-inclusion-part-2-beyond-the-basics/" TargetMode="External"/><Relationship Id="rId219" Type="http://schemas.openxmlformats.org/officeDocument/2006/relationships/hyperlink" Target="https://bit.ly/2PV0ebu" TargetMode="External"/><Relationship Id="rId426" Type="http://schemas.openxmlformats.org/officeDocument/2006/relationships/hyperlink" Target="https://www.microsave.net/2021/04/15/mgnrega-the-delay-in-wage-payments-part-i/" TargetMode="External"/><Relationship Id="rId633" Type="http://schemas.openxmlformats.org/officeDocument/2006/relationships/hyperlink" Target="https://www.microsave.net/author/monica-dutta/" TargetMode="External"/><Relationship Id="rId980" Type="http://schemas.openxmlformats.org/officeDocument/2006/relationships/hyperlink" Target="https://www.microsave.net/2025/07/18/how-can-inclusion-work-if-it-leaves-out-people/" TargetMode="External"/><Relationship Id="rId840" Type="http://schemas.openxmlformats.org/officeDocument/2006/relationships/hyperlink" Target="https://www.microsave.net/author/smriti-misra/" TargetMode="External"/><Relationship Id="rId938" Type="http://schemas.openxmlformats.org/officeDocument/2006/relationships/hyperlink" Target="https://www.microsave.net/2025/04/02/delivering-finance-better-in-a-humanitarian-relief-operation-lessons-learned-from-the-somali-region-of-ethiopia/" TargetMode="External"/><Relationship Id="rId67" Type="http://schemas.openxmlformats.org/officeDocument/2006/relationships/hyperlink" Target="https://www.microsave.net/2014/07/03/building-and-sustaining-agent-networks-evidence-from-indonesia/" TargetMode="External"/><Relationship Id="rId272" Type="http://schemas.openxmlformats.org/officeDocument/2006/relationships/hyperlink" Target="https://www.microsave.net/2020/05/22/covered-how-informal-youth-workers-in-the-gig-economy-can-be-insured/" TargetMode="External"/><Relationship Id="rId577" Type="http://schemas.openxmlformats.org/officeDocument/2006/relationships/hyperlink" Target="https://www.microsave.net/author/rutuja-jadhav/" TargetMode="External"/><Relationship Id="rId700" Type="http://schemas.openxmlformats.org/officeDocument/2006/relationships/hyperlink" Target="https://www.microsave.net/author/mitali-singh/" TargetMode="External"/><Relationship Id="rId132" Type="http://schemas.openxmlformats.org/officeDocument/2006/relationships/hyperlink" Target="https://www.microsave.net/2016/04/04/predictions-for-regulators-of-digital-financial-services/" TargetMode="External"/><Relationship Id="rId784" Type="http://schemas.openxmlformats.org/officeDocument/2006/relationships/hyperlink" Target="https://www.microsave.net/author/msc/" TargetMode="External"/><Relationship Id="rId991" Type="http://schemas.openxmlformats.org/officeDocument/2006/relationships/hyperlink" Target="https://www.microsave.net/2025/09/22/a-usd-1-5-trillion-opportunity-inclusive-finance-for-climate-adaptation/" TargetMode="External"/><Relationship Id="rId437" Type="http://schemas.openxmlformats.org/officeDocument/2006/relationships/hyperlink" Target="https://www.microsave.net/author/aparna-shukla/" TargetMode="External"/><Relationship Id="rId644" Type="http://schemas.openxmlformats.org/officeDocument/2006/relationships/hyperlink" Target="https://www.microsave.net/2023/01/13/designing-adaptive-worker-protections-for-the-digital-economy/" TargetMode="External"/><Relationship Id="rId851" Type="http://schemas.openxmlformats.org/officeDocument/2006/relationships/hyperlink" Target="https://www.microsave.net/2024/06/04/the-heat-is-on-charting-urban-indias-course-toward-climate-resilient-health/" TargetMode="External"/><Relationship Id="rId283" Type="http://schemas.openxmlformats.org/officeDocument/2006/relationships/hyperlink" Target="https://www.microsave.net/author/akshat-pathak/" TargetMode="External"/><Relationship Id="rId490" Type="http://schemas.openxmlformats.org/officeDocument/2006/relationships/hyperlink" Target="https://bit.ly/38aF96s" TargetMode="External"/><Relationship Id="rId504" Type="http://schemas.openxmlformats.org/officeDocument/2006/relationships/hyperlink" Target="https://www.microsave.net/2021/09/03/wi-fi-voucher-a-top-selling-product-for-rural-corner-shops-in-indonesia/" TargetMode="External"/><Relationship Id="rId711" Type="http://schemas.openxmlformats.org/officeDocument/2006/relationships/hyperlink" Target="https://www.microsave.net/2023/07/20/smallholder-farmers-worldwide-are-on-a-perilous-journey-amid-climate-change-where-are-they-headed/" TargetMode="External"/><Relationship Id="rId949" Type="http://schemas.openxmlformats.org/officeDocument/2006/relationships/hyperlink" Target="https://www.microsave.net/2025/04/23/galvanizing-climate-resilience-through-locally-led-adaptation-lessons-from-indias-most-vulnerable-communities/" TargetMode="External"/><Relationship Id="rId78" Type="http://schemas.openxmlformats.org/officeDocument/2006/relationships/hyperlink" Target="https://www.microsave.net/2014/09/08/how-to-make-financial-education-better-maybe/" TargetMode="External"/><Relationship Id="rId143" Type="http://schemas.openxmlformats.org/officeDocument/2006/relationships/hyperlink" Target="https://www.microsave.net/2016/05/13/india-post-initiatives-to-facilitate-g2p-payments/" TargetMode="External"/><Relationship Id="rId350" Type="http://schemas.openxmlformats.org/officeDocument/2006/relationships/hyperlink" Target="https://www.microsave.net/author/abhishek-gupta/" TargetMode="External"/><Relationship Id="rId588" Type="http://schemas.openxmlformats.org/officeDocument/2006/relationships/hyperlink" Target="https://www.microsave.net/2022/06/15/lessons-from-frontier-markets-surpassing-gender-norms-to-build-a-tech-driven-and-self-starter-marketplace-model-to-onboard-the-next-half-million-rural-women/" TargetMode="External"/><Relationship Id="rId795" Type="http://schemas.openxmlformats.org/officeDocument/2006/relationships/hyperlink" Target="https://www.microsave.net/2024/01/31/india-from-laggard-to-leader-what-a-journey/" TargetMode="External"/><Relationship Id="rId809" Type="http://schemas.openxmlformats.org/officeDocument/2006/relationships/hyperlink" Target="https://www.microsave.net/2024/02/28/engendering-digital-connectivity-the-role-of-women-in-designing-gender-inclusive-use-cases-part-2/" TargetMode="External"/><Relationship Id="rId9" Type="http://schemas.openxmlformats.org/officeDocument/2006/relationships/hyperlink" Target="https://www.microsave.net/2013/06/10/nothing-wrong-calling-financial-education-product-marketing/" TargetMode="External"/><Relationship Id="rId210" Type="http://schemas.openxmlformats.org/officeDocument/2006/relationships/hyperlink" Target="https://www.microsave.net/2018/09/15/winter-is-coming-digital-disruption-and-its-impact-on-the-financial-services-industry/" TargetMode="External"/><Relationship Id="rId448" Type="http://schemas.openxmlformats.org/officeDocument/2006/relationships/hyperlink" Target="https://bit.ly/34Biu1u" TargetMode="External"/><Relationship Id="rId655" Type="http://schemas.openxmlformats.org/officeDocument/2006/relationships/hyperlink" Target="https://www.microsave.net/author/graham-a-n-wright/" TargetMode="External"/><Relationship Id="rId862" Type="http://schemas.openxmlformats.org/officeDocument/2006/relationships/hyperlink" Target="https://www.microsave.net/2024/07/30/bridging-the-digital-divide-by-enhancing-effective-digital-finance-usage-among-the-poor-an-rct-project-part-2/" TargetMode="External"/><Relationship Id="rId294" Type="http://schemas.openxmlformats.org/officeDocument/2006/relationships/hyperlink" Target="https://www.microsave.net/2020/06/12/chitmonks-simplifying-chit-funds/" TargetMode="External"/><Relationship Id="rId308" Type="http://schemas.openxmlformats.org/officeDocument/2006/relationships/hyperlink" Target="https://www.microsave.net/2020/06/24/bridge2capital-and-navana-seniors-of-the-batch/" TargetMode="External"/><Relationship Id="rId515" Type="http://schemas.openxmlformats.org/officeDocument/2006/relationships/hyperlink" Target="https://www.microsave.net/author/gloria-sinaga/" TargetMode="External"/><Relationship Id="rId722" Type="http://schemas.openxmlformats.org/officeDocument/2006/relationships/hyperlink" Target="https://www.microsave.net/author/damini-mohan/" TargetMode="External"/><Relationship Id="rId89" Type="http://schemas.openxmlformats.org/officeDocument/2006/relationships/hyperlink" Target="https://www.microsave.net/2014/12/09/over-the-counter-transactions-liberation-or-a-trap-part-ii/" TargetMode="External"/><Relationship Id="rId154" Type="http://schemas.openxmlformats.org/officeDocument/2006/relationships/hyperlink" Target="https://www.microsave.net/2017/04/04/do-financial-service-providers-really-understand-savings-group-members/" TargetMode="External"/><Relationship Id="rId361" Type="http://schemas.openxmlformats.org/officeDocument/2006/relationships/hyperlink" Target="https://www.microsave.net/2020/11/13/how-india-can-transform-its-fertilizer-subsidy-program/" TargetMode="External"/><Relationship Id="rId599" Type="http://schemas.openxmlformats.org/officeDocument/2006/relationships/hyperlink" Target="https://www.microsave.net/2022/09/08/how-has-ippb-improved-financial-inclusion-in-india-through-a-differentiated-banking-approach/" TargetMode="External"/><Relationship Id="rId1005" Type="http://schemas.openxmlformats.org/officeDocument/2006/relationships/hyperlink" Target="https://www.microsave.net/2025/11/25/building-blocks-of-agristack-farm-geo-referenced-village-maps-registry/" TargetMode="External"/><Relationship Id="rId459" Type="http://schemas.openxmlformats.org/officeDocument/2006/relationships/hyperlink" Target="https://www.microsave.net/author/graham-a-n-wright/" TargetMode="External"/><Relationship Id="rId666" Type="http://schemas.openxmlformats.org/officeDocument/2006/relationships/hyperlink" Target="https://www.microsave.net/2023/02/13/closing-the-digital-gender-divide-whats-next-for-indonesias-digital-economy/" TargetMode="External"/><Relationship Id="rId873" Type="http://schemas.openxmlformats.org/officeDocument/2006/relationships/hyperlink" Target="https://www.microsave.net/2024/09/18/using-a-behavioral-lens-to-develop-training-and-marketing-tools-to-enable-agents-to-sell-non-cico-cash-in-and-cash-out-use-cases-in-india/" TargetMode="External"/><Relationship Id="rId16" Type="http://schemas.openxmlformats.org/officeDocument/2006/relationships/hyperlink" Target="https://www.microsave.net/2013/07/14/research-with-a-roll-of-the-dice/" TargetMode="External"/><Relationship Id="rId221" Type="http://schemas.openxmlformats.org/officeDocument/2006/relationships/hyperlink" Target="https://www.microsave.net/2019/07/08/finlok-save-together-digitally/" TargetMode="External"/><Relationship Id="rId319" Type="http://schemas.openxmlformats.org/officeDocument/2006/relationships/hyperlink" Target="https://www.microsave.net/2020/07/15/headline-why-do-financial-institutions-shy-away-from-financing-farmers-in-india/" TargetMode="External"/><Relationship Id="rId526" Type="http://schemas.openxmlformats.org/officeDocument/2006/relationships/hyperlink" Target="https://www.microsave.net/2022/01/27/different-yet-similar-the-behavioral-biases-of-low-and-moderate-income-segments-in-bangladesh-and-vietnam/" TargetMode="External"/><Relationship Id="rId733" Type="http://schemas.openxmlformats.org/officeDocument/2006/relationships/hyperlink" Target="https://www.microsave.net/2023/10/10/upi-123pay-the-four-leaf-clover-for-feature-phone-based-payments-in-india/" TargetMode="External"/><Relationship Id="rId940" Type="http://schemas.openxmlformats.org/officeDocument/2006/relationships/hyperlink" Target="https://www.microsave.net/author/atulya-mishra/" TargetMode="External"/><Relationship Id="rId1016" Type="http://schemas.openxmlformats.org/officeDocument/2006/relationships/hyperlink" Target="https://www.microsave.net/2026/01/30/reaching-the-unreached-strengthening-last-mile-delivery-for-particularly-vulnerable-tribal-groups-pvtgs/" TargetMode="External"/><Relationship Id="rId165" Type="http://schemas.openxmlformats.org/officeDocument/2006/relationships/hyperlink" Target="https://www.microsave.net/2017/08/22/setting-digital-credit-right-is-it-time-for-a-major-re-think/" TargetMode="External"/><Relationship Id="rId372" Type="http://schemas.openxmlformats.org/officeDocument/2006/relationships/hyperlink" Target="https://www.microsave.net/author/samveet-sahoo/" TargetMode="External"/><Relationship Id="rId677" Type="http://schemas.openxmlformats.org/officeDocument/2006/relationships/hyperlink" Target="https://www.microsave.net/2023/04/11/unlocking-the-potential-of-farmer-producer-companies-in-bihar-insights-from-a-diagnostic-study/" TargetMode="External"/><Relationship Id="rId800" Type="http://schemas.openxmlformats.org/officeDocument/2006/relationships/hyperlink" Target="https://www.microsave.net/author/aarjan-dixit/" TargetMode="External"/><Relationship Id="rId232" Type="http://schemas.openxmlformats.org/officeDocument/2006/relationships/hyperlink" Target="https://www.microsave.net/2019/10/18/why-does-research-matter-in-human-centered-design/" TargetMode="External"/><Relationship Id="rId884" Type="http://schemas.openxmlformats.org/officeDocument/2006/relationships/hyperlink" Target="https://www.microsave.net/2024/10/04/the-digital-shift-unlocking-opportunities-for-indias-microentrepreneurs/" TargetMode="External"/><Relationship Id="rId27" Type="http://schemas.openxmlformats.org/officeDocument/2006/relationships/hyperlink" Target="https://www.microsave.net/2013/09/27/solving-indonesias-sanitation-woes/" TargetMode="External"/><Relationship Id="rId537" Type="http://schemas.openxmlformats.org/officeDocument/2006/relationships/hyperlink" Target="https://www.microsave.net/author/jenifer-rose-shapiro/" TargetMode="External"/><Relationship Id="rId744" Type="http://schemas.openxmlformats.org/officeDocument/2006/relationships/hyperlink" Target="https://www.microsave.net/2023/11/24/women-digital-ambassadors-empowering-womens-cooperative-networks-with-gender-transformative-agent-banking-services/" TargetMode="External"/><Relationship Id="rId951" Type="http://schemas.openxmlformats.org/officeDocument/2006/relationships/hyperlink" Target="https://www.microsave.net/2025/04/24/the-case-for-smart-payments-in-indias-public-finance-future/" TargetMode="External"/><Relationship Id="rId80" Type="http://schemas.openxmlformats.org/officeDocument/2006/relationships/hyperlink" Target="https://www.microsave.net/2014/09/18/draft-branchless-banking-regulations-in-indonesia-a-review/" TargetMode="External"/><Relationship Id="rId176" Type="http://schemas.openxmlformats.org/officeDocument/2006/relationships/hyperlink" Target="https://www.microsave.net/2017/09/17/have-the-portfolio-diversification-strategies-of-kenyan-microfinance-banks-failed/" TargetMode="External"/><Relationship Id="rId383" Type="http://schemas.openxmlformats.org/officeDocument/2006/relationships/hyperlink" Target="https://www.microsave.net/2020/12/22/top-msc-reads-in-2020/" TargetMode="External"/><Relationship Id="rId590" Type="http://schemas.openxmlformats.org/officeDocument/2006/relationships/hyperlink" Target="https://www.microsave.net/2014/05/09/beware-the-otc-trap/" TargetMode="External"/><Relationship Id="rId604" Type="http://schemas.openxmlformats.org/officeDocument/2006/relationships/hyperlink" Target="https://www.microsave.net/author/aakash-mehrotra/" TargetMode="External"/><Relationship Id="rId811" Type="http://schemas.openxmlformats.org/officeDocument/2006/relationships/hyperlink" Target="https://www.microsave.net/2024/03/01/can-ai-help-with-locally-led-adaptation-the-solutions/" TargetMode="External"/><Relationship Id="rId243" Type="http://schemas.openxmlformats.org/officeDocument/2006/relationships/hyperlink" Target="https://www.microsave.net/2020/01/31/an-apple-a-day-may-not-keep-the-doctor-away-the-importance-of-dietary-diversity/" TargetMode="External"/><Relationship Id="rId450" Type="http://schemas.openxmlformats.org/officeDocument/2006/relationships/hyperlink" Target="https://www.microsave.net/2021/06/11/vaccine-hesitancy-an-impending-barrier-to-indias-covid-19-vaccination-program/" TargetMode="External"/><Relationship Id="rId688" Type="http://schemas.openxmlformats.org/officeDocument/2006/relationships/hyperlink" Target="https://www.microsave.net/author/surbhi-sood/" TargetMode="External"/><Relationship Id="rId895" Type="http://schemas.openxmlformats.org/officeDocument/2006/relationships/hyperlink" Target="https://www.microsave.net/2024/10/25/digital-platforms-catalysts-for-growth-and-sustainability-among-bangladeshs-microentrepreneurs-part-2/" TargetMode="External"/><Relationship Id="rId909" Type="http://schemas.openxmlformats.org/officeDocument/2006/relationships/hyperlink" Target="https://www.microsave.net/2024/12/03/how-to-fight-fraud-against-government-program-beneficiaries-in-india/" TargetMode="External"/><Relationship Id="rId38" Type="http://schemas.openxmlformats.org/officeDocument/2006/relationships/hyperlink" Target="https://www.microsave.net/2014/01/14/bill-payments-the-secret-to-sustainability/?goback=.gde_2799066_member_5831661940979548161" TargetMode="External"/><Relationship Id="rId103" Type="http://schemas.openxmlformats.org/officeDocument/2006/relationships/hyperlink" Target="https://www.microsave.net/2015/06/24/can-self-service-channels-be-the-next-frontier-of-financial-inclusion/" TargetMode="External"/><Relationship Id="rId310" Type="http://schemas.openxmlformats.org/officeDocument/2006/relationships/hyperlink" Target="https://www.microsave.net/2020/06/25/not-just-another-startup-accelerator-in-india-how-the-financial-inclusion-lab-is-shining-a-light-on-underserved-customers/" TargetMode="External"/><Relationship Id="rId548" Type="http://schemas.openxmlformats.org/officeDocument/2006/relationships/hyperlink" Target="https://www.microsave.net/2022/03/09/a-tale-of-the-other-workers-an-observation-on-home-based-women-workers-in-indonesia/" TargetMode="External"/><Relationship Id="rId755" Type="http://schemas.openxmlformats.org/officeDocument/2006/relationships/hyperlink" Target="https://www.microsave.net/2023/12/04/access-to-finance-alone-will-not-save-youth-from-unemployment-what-will-part-1/" TargetMode="External"/><Relationship Id="rId962" Type="http://schemas.openxmlformats.org/officeDocument/2006/relationships/hyperlink" Target="https://www.microsave.net/2025/06/26/digital-convenience-new-ways-for-indias-mfi-borrowers-to-repay-loans/" TargetMode="External"/><Relationship Id="rId91" Type="http://schemas.openxmlformats.org/officeDocument/2006/relationships/hyperlink" Target="https://www.microsave.net/2018/11/09/so-many-steps-forward-and-now-one-big-step-back/" TargetMode="External"/><Relationship Id="rId187" Type="http://schemas.openxmlformats.org/officeDocument/2006/relationships/hyperlink" Target="https://www.microsave.net/2018/02/09/myths-busted-new-evidence-generated-ana-india-wave-ii-study-has-a-lot-to-tell-stay-tuned/" TargetMode="External"/><Relationship Id="rId394" Type="http://schemas.openxmlformats.org/officeDocument/2006/relationships/hyperlink" Target="https://www.microsave.net/author/sunil-bhat/" TargetMode="External"/><Relationship Id="rId408" Type="http://schemas.openxmlformats.org/officeDocument/2006/relationships/hyperlink" Target="https://www.microsave.net/2021/02/17/the-corner-shop-diaries-project-how-small-businesses-in-developing-countries-coped-with-the-pandemic-helped-the-neighborhood-to/" TargetMode="External"/><Relationship Id="rId615" Type="http://schemas.openxmlformats.org/officeDocument/2006/relationships/hyperlink" Target="https://www.microsave.net/2022/09/27/how-do-we-envision-digital-payments-beyond-2022/" TargetMode="External"/><Relationship Id="rId822" Type="http://schemas.openxmlformats.org/officeDocument/2006/relationships/hyperlink" Target="https://www.microsave.net/author/sonal-jaitly/" TargetMode="External"/><Relationship Id="rId254" Type="http://schemas.openxmlformats.org/officeDocument/2006/relationships/hyperlink" Target="https://www.microsave.net/2020/04/23/mfi-client-awareness-comic-on-coronavirus/" TargetMode="External"/><Relationship Id="rId699" Type="http://schemas.openxmlformats.org/officeDocument/2006/relationships/hyperlink" Target="https://www.microsave.net/2023/07/10/makspay-a-bold-bid-to-unlock-the-untapped-potential-of-indias-street-vending-economy/" TargetMode="External"/><Relationship Id="rId49" Type="http://schemas.openxmlformats.org/officeDocument/2006/relationships/hyperlink" Target="https://www.microsave.net/2014/03/23/mor-committee-report-will-dbt-be-the-way-to-financial-inclusion/" TargetMode="External"/><Relationship Id="rId114" Type="http://schemas.openxmlformats.org/officeDocument/2006/relationships/hyperlink" Target="https://www.microsave.net/2015/10/23/making-digital-financial-services-relevant-part-2/" TargetMode="External"/><Relationship Id="rId461" Type="http://schemas.openxmlformats.org/officeDocument/2006/relationships/hyperlink" Target="https://www.microsave.net/author/mitali-singh/" TargetMode="External"/><Relationship Id="rId559" Type="http://schemas.openxmlformats.org/officeDocument/2006/relationships/hyperlink" Target="https://www.microsave.net/author/ritika-sah/" TargetMode="External"/><Relationship Id="rId766" Type="http://schemas.openxmlformats.org/officeDocument/2006/relationships/hyperlink" Target="https://www.microsave.net/2015/06/24/in-our-digital-financial-service-we-trust/" TargetMode="External"/><Relationship Id="rId198" Type="http://schemas.openxmlformats.org/officeDocument/2006/relationships/hyperlink" Target="https://www.microsave.net/2018/07/30/mobile-internet-access-the-next-frontier-for-tech/" TargetMode="External"/><Relationship Id="rId321" Type="http://schemas.openxmlformats.org/officeDocument/2006/relationships/hyperlink" Target="https://www.microsave.net/2020/07/15/headline-agtechs-and-financial-institutions-financing-farmers-in-india/" TargetMode="External"/><Relationship Id="rId419" Type="http://schemas.openxmlformats.org/officeDocument/2006/relationships/hyperlink" Target="https://www.microsave.net/author/kushagra-harshavardhan/" TargetMode="External"/><Relationship Id="rId626" Type="http://schemas.openxmlformats.org/officeDocument/2006/relationships/hyperlink" Target="https://www.microsave.net/author/amani-mbale/" TargetMode="External"/><Relationship Id="rId973" Type="http://schemas.openxmlformats.org/officeDocument/2006/relationships/hyperlink" Target="https://www.microsave.net/author/disha-bhavnani/" TargetMode="External"/><Relationship Id="rId833" Type="http://schemas.openxmlformats.org/officeDocument/2006/relationships/hyperlink" Target="https://www.microsave.net/2024/04/25/empowering-female-smallholder-farmers-with-gender-responsive-agri-finance-solutions/" TargetMode="External"/><Relationship Id="rId265" Type="http://schemas.openxmlformats.org/officeDocument/2006/relationships/hyperlink" Target="https://www.microsave.net/author/caroline-pulver/" TargetMode="External"/><Relationship Id="rId472" Type="http://schemas.openxmlformats.org/officeDocument/2006/relationships/hyperlink" Target="https://bit.ly/2WamPIE" TargetMode="External"/><Relationship Id="rId900" Type="http://schemas.openxmlformats.org/officeDocument/2006/relationships/hyperlink" Target="https://www.microsave.net/author/akhand-jyoti-tiwari/" TargetMode="External"/><Relationship Id="rId125" Type="http://schemas.openxmlformats.org/officeDocument/2006/relationships/hyperlink" Target="https://www.microsave.net/2016/02/23/over-the-counter-otc-money-transfer-in-india-mapping-the-customer-experience-cx/" TargetMode="External"/><Relationship Id="rId332" Type="http://schemas.openxmlformats.org/officeDocument/2006/relationships/hyperlink" Target="https://www.microsave.net/2020/07/22/the-impact-of-covid-19-on-lmi-segment-in-indonesia/" TargetMode="External"/><Relationship Id="rId777" Type="http://schemas.openxmlformats.org/officeDocument/2006/relationships/hyperlink" Target="https://www.microsave.net/2023/12/15/challenges-and-opportunities-for-kenyan-women-from-the-gig-economy-in-the-digital-age/" TargetMode="External"/><Relationship Id="rId984" Type="http://schemas.openxmlformats.org/officeDocument/2006/relationships/hyperlink" Target="https://www.microsave.net/2025/08/01/bridging-financial-inclusion-for-women-with-disabilities-in-indonesia/" TargetMode="External"/><Relationship Id="rId637" Type="http://schemas.openxmlformats.org/officeDocument/2006/relationships/hyperlink" Target="https://www.microsave.net/author/rahul-chatterjee/" TargetMode="External"/><Relationship Id="rId844" Type="http://schemas.openxmlformats.org/officeDocument/2006/relationships/hyperlink" Target="https://www.microsave.net/author/anant-jayant-natu/" TargetMode="External"/><Relationship Id="rId276" Type="http://schemas.openxmlformats.org/officeDocument/2006/relationships/hyperlink" Target="https://www.microsave.net/2020/05/27/aspiring-youths-in-self-help-groups-can-they-become-change-agents-in-their-communities/" TargetMode="External"/><Relationship Id="rId483" Type="http://schemas.openxmlformats.org/officeDocument/2006/relationships/hyperlink" Target="https://www.microsave.net/author/disha-bhavnani/" TargetMode="External"/><Relationship Id="rId690" Type="http://schemas.openxmlformats.org/officeDocument/2006/relationships/hyperlink" Target="https://www.microsave.net/author/abhishek-jain/" TargetMode="External"/><Relationship Id="rId704" Type="http://schemas.openxmlformats.org/officeDocument/2006/relationships/hyperlink" Target="https://www.microsave.net/author/ankit-kumar/" TargetMode="External"/><Relationship Id="rId911" Type="http://schemas.openxmlformats.org/officeDocument/2006/relationships/hyperlink" Target="https://www.microsave.net/2024/12/09/elderly-care-in-india-the-pmjay-perspective/" TargetMode="External"/><Relationship Id="rId40" Type="http://schemas.openxmlformats.org/officeDocument/2006/relationships/hyperlink" Target="https://www.microsave.net/2014/01/20/a-big-step-forward-in-indias-financial-inclusion-deliberations/" TargetMode="External"/><Relationship Id="rId136" Type="http://schemas.openxmlformats.org/officeDocument/2006/relationships/hyperlink" Target="https://www.microsave.net/2016/04/12/democratising-financial-services/" TargetMode="External"/><Relationship Id="rId343" Type="http://schemas.openxmlformats.org/officeDocument/2006/relationships/hyperlink" Target="https://www.microsave.net/2020/10/05/gender-the-blind-spot-of-the-covid-19-response-in-low-and-middle-income-countries/" TargetMode="External"/><Relationship Id="rId550" Type="http://schemas.openxmlformats.org/officeDocument/2006/relationships/hyperlink" Target="https://www.microsave.net/2022/03/09/managing-public-expenditure-needs-a-digital-boost/" TargetMode="External"/><Relationship Id="rId788" Type="http://schemas.openxmlformats.org/officeDocument/2006/relationships/hyperlink" Target="https://www.microsave.net/2024/01/19/enabling-and-financing-locally-led-adaptation-the-role-of-blended-finance-and-digital-technologies/" TargetMode="External"/><Relationship Id="rId995" Type="http://schemas.openxmlformats.org/officeDocument/2006/relationships/hyperlink" Target="https://www.microsave.net/2025/11/11/how-women-dairy-farmers-in-bihar-are-building-fairer-and-stronger-markets-through-collective-action/" TargetMode="External"/><Relationship Id="rId203" Type="http://schemas.openxmlformats.org/officeDocument/2006/relationships/hyperlink" Target="https://www.microsave.net/2018/10/24/consumer-protection-in-the-digital-age/" TargetMode="External"/><Relationship Id="rId648" Type="http://schemas.openxmlformats.org/officeDocument/2006/relationships/hyperlink" Target="https://www.microsave.net/2023/01/16/women-business-diaries-unpacking-a-360-degree-view-of-women-run-businesses-in-bangladesh/" TargetMode="External"/><Relationship Id="rId855" Type="http://schemas.openxmlformats.org/officeDocument/2006/relationships/hyperlink" Target="https://www.microsave.net/2024/07/12/how-can-digital-financial-services-accelerate-community-resilience-in-locally-led-adaptation-initiatives-in-africa/" TargetMode="External"/><Relationship Id="rId287" Type="http://schemas.openxmlformats.org/officeDocument/2006/relationships/hyperlink" Target="https://www.microsave.net/author/graham-a-n-wright/" TargetMode="External"/><Relationship Id="rId410" Type="http://schemas.openxmlformats.org/officeDocument/2006/relationships/hyperlink" Target="https://www.microsave.net/2021/02/23/the-covid-19-paradox-what-made-a-small-corner-shop-in-uganda-which-was-allowed-to-operate-during-the-pandemic-close-down/" TargetMode="External"/><Relationship Id="rId494" Type="http://schemas.openxmlformats.org/officeDocument/2006/relationships/hyperlink" Target="https://www.microsave.net/2021/08/26/lakshya-helping-the-urban-poor-save-to-improve-their-financial-health/" TargetMode="External"/><Relationship Id="rId508" Type="http://schemas.openxmlformats.org/officeDocument/2006/relationships/hyperlink" Target="https://www.microsave.net/author/tomojit-basu/" TargetMode="External"/><Relationship Id="rId715" Type="http://schemas.openxmlformats.org/officeDocument/2006/relationships/hyperlink" Target="https://www.microsave.net/2023/08/08/the-climate-crisis-is-not-gender-neutral-womens-voices-must-be-heard/" TargetMode="External"/><Relationship Id="rId922" Type="http://schemas.openxmlformats.org/officeDocument/2006/relationships/hyperlink" Target="https://www.microsave.net/author/ayushi-misra/" TargetMode="External"/><Relationship Id="rId147" Type="http://schemas.openxmlformats.org/officeDocument/2006/relationships/hyperlink" Target="https://www.microsave.net/2016/06/04/open-application-programming-interfaces-api-purpose-and-possibilities/" TargetMode="External"/><Relationship Id="rId354" Type="http://schemas.openxmlformats.org/officeDocument/2006/relationships/hyperlink" Target="https://www.microsave.net/author/akhand-jyoti-tiwari/" TargetMode="External"/><Relationship Id="rId799" Type="http://schemas.openxmlformats.org/officeDocument/2006/relationships/hyperlink" Target="https://www.microsave.net/2024/02/06/locally-led-adaptation-to-climate-change-can-digital-technologies-help/" TargetMode="External"/><Relationship Id="rId51" Type="http://schemas.openxmlformats.org/officeDocument/2006/relationships/hyperlink" Target="https://www.microsave.net/2014/03/19/district-readiness-for-g2p-payments-ready-or-notwell-still-mostly-not-part-i/" TargetMode="External"/><Relationship Id="rId561" Type="http://schemas.openxmlformats.org/officeDocument/2006/relationships/hyperlink" Target="https://www.microsave.net/author/akhand-jyoti-tiwari/" TargetMode="External"/><Relationship Id="rId659" Type="http://schemas.openxmlformats.org/officeDocument/2006/relationships/hyperlink" Target="https://www.microsave.net/author/graham-a-n-wright/" TargetMode="External"/><Relationship Id="rId866" Type="http://schemas.openxmlformats.org/officeDocument/2006/relationships/hyperlink" Target="https://www.microsave.net/author/abhishek-jain/" TargetMode="External"/><Relationship Id="rId214" Type="http://schemas.openxmlformats.org/officeDocument/2006/relationships/hyperlink" Target="https://www.microsave.net/2018/11/01/the-digital-transformation-four-opportunities-and-three-threats-for-traditional-financial-institutions/" TargetMode="External"/><Relationship Id="rId298" Type="http://schemas.openxmlformats.org/officeDocument/2006/relationships/hyperlink" Target="https://www.microsave.net/2020/06/17/mimo-bridging-the-digital-gap-for-the-rural-workforce/" TargetMode="External"/><Relationship Id="rId421" Type="http://schemas.openxmlformats.org/officeDocument/2006/relationships/hyperlink" Target="https://www.microsave.net/author/thomas-murayi/" TargetMode="External"/><Relationship Id="rId519" Type="http://schemas.openxmlformats.org/officeDocument/2006/relationships/hyperlink" Target="https://www.microsave.net/author/raunak-kapoor/" TargetMode="External"/><Relationship Id="rId158" Type="http://schemas.openxmlformats.org/officeDocument/2006/relationships/hyperlink" Target="https://www.microsave.net/2017/05/17/learnings-from-cash-economy-for-dfs-providers/" TargetMode="External"/><Relationship Id="rId726" Type="http://schemas.openxmlformats.org/officeDocument/2006/relationships/hyperlink" Target="https://www.microsave.net/author/rahul-chatterjee/" TargetMode="External"/><Relationship Id="rId933" Type="http://schemas.openxmlformats.org/officeDocument/2006/relationships/hyperlink" Target="https://www.microsave.net/author/manmohan-singh/" TargetMode="External"/><Relationship Id="rId1009" Type="http://schemas.openxmlformats.org/officeDocument/2006/relationships/hyperlink" Target="https://www.microsave.net/2025/12/12/performance-over-assets-in-bangladeshs-credit-reform/" TargetMode="External"/><Relationship Id="rId62" Type="http://schemas.openxmlformats.org/officeDocument/2006/relationships/hyperlink" Target="https://www.microsave.net/2014/07/02/aadhaar-based-e-kyc-service-the-much-needed-change-catalyst-for-financial-inclusion/" TargetMode="External"/><Relationship Id="rId365" Type="http://schemas.openxmlformats.org/officeDocument/2006/relationships/hyperlink" Target="https://www.microsave.net/2020/11/20/what-impact-does-social-distancing-have-on-global-remittances/" TargetMode="External"/><Relationship Id="rId572" Type="http://schemas.openxmlformats.org/officeDocument/2006/relationships/hyperlink" Target="https://www.microsave.net/2022/06/03/opportunity-knocks-on-every-phone-through-the-power-of-digital-lending/" TargetMode="External"/><Relationship Id="rId225" Type="http://schemas.openxmlformats.org/officeDocument/2006/relationships/hyperlink" Target="https://www.microsave.net/2019/07/12/navana-tech-mobile-tech-for-low-literates/" TargetMode="External"/><Relationship Id="rId432" Type="http://schemas.openxmlformats.org/officeDocument/2006/relationships/hyperlink" Target="https://bit.ly/3hvK0p3" TargetMode="External"/><Relationship Id="rId877" Type="http://schemas.openxmlformats.org/officeDocument/2006/relationships/hyperlink" Target="https://www.microsave.net/2024/09/24/the-silent-shortfall-why-womens-savings-dont-translate-into-equal-credit/" TargetMode="External"/><Relationship Id="rId737" Type="http://schemas.openxmlformats.org/officeDocument/2006/relationships/hyperlink" Target="https://www.microsave.net/author/sonal-jaitly/" TargetMode="External"/><Relationship Id="rId944" Type="http://schemas.openxmlformats.org/officeDocument/2006/relationships/hyperlink" Target="https://www.microsave.net/author/akhand-jyoti-tiwari/" TargetMode="External"/><Relationship Id="rId73" Type="http://schemas.openxmlformats.org/officeDocument/2006/relationships/hyperlink" Target="https://www.microsave.net/2014/08/10/survival-of-the-fittest-the-evolution-of-frauds-in-ugandas-mobile-money-market-part-ii/" TargetMode="External"/><Relationship Id="rId169" Type="http://schemas.openxmlformats.org/officeDocument/2006/relationships/hyperlink" Target="https://www.microsave.net/2017/08/30/more-than-hygiene-improving-agent-network-performance-to-maximise-profitability/" TargetMode="External"/><Relationship Id="rId376" Type="http://schemas.openxmlformats.org/officeDocument/2006/relationships/hyperlink" Target="https://www.microsave.net/author/akhand-jyoti-tiwari/" TargetMode="External"/><Relationship Id="rId583" Type="http://schemas.openxmlformats.org/officeDocument/2006/relationships/hyperlink" Target="https://www.microsave.net/author/sunil-bhat/" TargetMode="External"/><Relationship Id="rId790" Type="http://schemas.openxmlformats.org/officeDocument/2006/relationships/hyperlink" Target="https://www.microsave.net/author/graham-a-n-wright/" TargetMode="External"/><Relationship Id="rId804" Type="http://schemas.openxmlformats.org/officeDocument/2006/relationships/hyperlink" Target="https://www.microsave.net/author/msc/" TargetMode="External"/><Relationship Id="rId4" Type="http://schemas.openxmlformats.org/officeDocument/2006/relationships/hyperlink" Target="https://www.microsave.net/2013/06/16/5819/" TargetMode="External"/><Relationship Id="rId236" Type="http://schemas.openxmlformats.org/officeDocument/2006/relationships/hyperlink" Target="https://www.microsave.net/2019/11/13/deepening-financial-inclusion-through-cash-transfers-the-case-of-pkh-in-indonesia/" TargetMode="External"/><Relationship Id="rId443" Type="http://schemas.openxmlformats.org/officeDocument/2006/relationships/hyperlink" Target="https://www.microsave.net/author/diganta-nayak/" TargetMode="External"/><Relationship Id="rId650" Type="http://schemas.openxmlformats.org/officeDocument/2006/relationships/hyperlink" Target="https://www.microsave.net/2023/01/17/unpacking-the-ground-realities-what-are-we-beginning-to-learn-about-women-owned-businesses-in-bangladesh/" TargetMode="External"/><Relationship Id="rId888" Type="http://schemas.openxmlformats.org/officeDocument/2006/relationships/hyperlink" Target="https://www.microsave.net/author/martin-aketch/" TargetMode="External"/><Relationship Id="rId303" Type="http://schemas.openxmlformats.org/officeDocument/2006/relationships/hyperlink" Target="https://www.microsave.net/author/ravi-kant/" TargetMode="External"/><Relationship Id="rId748" Type="http://schemas.openxmlformats.org/officeDocument/2006/relationships/hyperlink" Target="https://www.microsave.net/2023/11/27/not-all-youth-are-alike-unveiling-diverse-personas-of-indonesian-youth-in-the-digital-landscape/" TargetMode="External"/><Relationship Id="rId955" Type="http://schemas.openxmlformats.org/officeDocument/2006/relationships/hyperlink" Target="https://www.microsave.net/2025/05/23/new-credit-reporting-rules-what-has-changed-for-borrowers-and-lenders/" TargetMode="External"/><Relationship Id="rId84" Type="http://schemas.openxmlformats.org/officeDocument/2006/relationships/hyperlink" Target="https://www.microsave.net/2014/10/09/disruption-is-simmering-in-kenya/" TargetMode="External"/><Relationship Id="rId387" Type="http://schemas.openxmlformats.org/officeDocument/2006/relationships/hyperlink" Target="https://bit.ly/2MBavfB" TargetMode="External"/><Relationship Id="rId510" Type="http://schemas.openxmlformats.org/officeDocument/2006/relationships/hyperlink" Target="https://www.microsave.net/2021/10/25/a2i-uncdf-and-msc-launch-finlab-bd-to-help-the-poor-in-bangladesh/" TargetMode="External"/><Relationship Id="rId594" Type="http://schemas.openxmlformats.org/officeDocument/2006/relationships/hyperlink" Target="https://www.microsave.net/author/mandira-sharma/" TargetMode="External"/><Relationship Id="rId608" Type="http://schemas.openxmlformats.org/officeDocument/2006/relationships/hyperlink" Target="https://www.microsave.net/author/disha-bhavnani/" TargetMode="External"/><Relationship Id="rId815" Type="http://schemas.openxmlformats.org/officeDocument/2006/relationships/hyperlink" Target="https://www.microsave.net/2024/03/06/womens-entrepreneurship-what-can-be-done-to-improve-access-to-finance/" TargetMode="External"/><Relationship Id="rId247" Type="http://schemas.openxmlformats.org/officeDocument/2006/relationships/hyperlink" Target="https://www.microsave.net/2020/04/14/the-economies-have-been-hit-already-we-now-need-palliatives-and-ultimately-cures/" TargetMode="External"/><Relationship Id="rId899" Type="http://schemas.openxmlformats.org/officeDocument/2006/relationships/hyperlink" Target="https://www.microsave.net/2024/11/11/gender-intelligent-banking-part-2-small-changes-big-wins-how-small-changes-by-fsps-can-result-in-big-wins/" TargetMode="External"/><Relationship Id="rId1000" Type="http://schemas.openxmlformats.org/officeDocument/2006/relationships/hyperlink" Target="https://www.microsave.net/2025/10/29/driving-womens-empowerment-and-the-economy-one-chat-at-a-time/" TargetMode="External"/><Relationship Id="rId107" Type="http://schemas.openxmlformats.org/officeDocument/2006/relationships/hyperlink" Target="https://www.microsave.net/2015/09/15/designing-an-effective-user-interface-for-ussd-part2/" TargetMode="External"/><Relationship Id="rId454" Type="http://schemas.openxmlformats.org/officeDocument/2006/relationships/hyperlink" Target="https://www.microsave.net/2021/06/24/the-disruptors-get-disrupted-indian-fintechs-during-covid-19/" TargetMode="External"/><Relationship Id="rId661" Type="http://schemas.openxmlformats.org/officeDocument/2006/relationships/hyperlink" Target="https://www.microsave.net/author/partha-ghosh/" TargetMode="External"/><Relationship Id="rId759" Type="http://schemas.openxmlformats.org/officeDocument/2006/relationships/hyperlink" Target="https://www.microsave.net/2014/02/14/the-mor-committee-giving-credit-where-credit-is-due-part-i-the-role-of-non-bank-financial-companies-nbfcs/" TargetMode="External"/><Relationship Id="rId966" Type="http://schemas.openxmlformats.org/officeDocument/2006/relationships/hyperlink" Target="https://www.microsave.net/2025/07/08/the-next-chapter-in-kenyas-digital-payment-revolution/" TargetMode="External"/><Relationship Id="rId11" Type="http://schemas.openxmlformats.org/officeDocument/2006/relationships/hyperlink" Target="https://www.microsave.net/2013/06/26/what-if-six-billion-people-had-smartphones/" TargetMode="External"/><Relationship Id="rId314" Type="http://schemas.openxmlformats.org/officeDocument/2006/relationships/hyperlink" Target="https://www.microsave.net/2020/06/30/perspectives-on-shared-agent-networks-from-emerging-economies/" TargetMode="External"/><Relationship Id="rId398" Type="http://schemas.openxmlformats.org/officeDocument/2006/relationships/hyperlink" Target="https://bit.ly/3rlBlqS" TargetMode="External"/><Relationship Id="rId521" Type="http://schemas.openxmlformats.org/officeDocument/2006/relationships/hyperlink" Target="https://www.microsave.net/author/akhand-jyoti-tiwari/" TargetMode="External"/><Relationship Id="rId619" Type="http://schemas.openxmlformats.org/officeDocument/2006/relationships/hyperlink" Target="https://www.microsave.net/2022/09/28/grievance-redress-mechanisms-in-welfare-programs-a-milestone-yet-to-be-achieved/" TargetMode="External"/><Relationship Id="rId95" Type="http://schemas.openxmlformats.org/officeDocument/2006/relationships/hyperlink" Target="https://www.microsave.net/2015/03/18/clients-should-be-at-the-centre-of-your-business-so-whats-new/" TargetMode="External"/><Relationship Id="rId160" Type="http://schemas.openxmlformats.org/officeDocument/2006/relationships/hyperlink" Target="https://www.microsave.net/2017/05/24/can-instant-messenger-disrupt-the-digital-payments-market-in-india/" TargetMode="External"/><Relationship Id="rId826" Type="http://schemas.openxmlformats.org/officeDocument/2006/relationships/hyperlink" Target="https://www.microsave.net/author/subhash-singh/" TargetMode="External"/><Relationship Id="rId1011" Type="http://schemas.openxmlformats.org/officeDocument/2006/relationships/hyperlink" Target="https://www.microsave.net/2025/12/31/why-school-sanitation-in-odisha-deserves-our-urgent-attention/" TargetMode="External"/><Relationship Id="rId258" Type="http://schemas.openxmlformats.org/officeDocument/2006/relationships/hyperlink" Target="https://www.microsave.net/2020/05/05/guvi-bridging-the-language-divide-in-learning-technical-skills/" TargetMode="External"/><Relationship Id="rId465" Type="http://schemas.openxmlformats.org/officeDocument/2006/relationships/hyperlink" Target="https://www.microsave.net/author/alan-gelb/" TargetMode="External"/><Relationship Id="rId672" Type="http://schemas.openxmlformats.org/officeDocument/2006/relationships/hyperlink" Target="https://www.microsave.net/author/putu-monica-christy/" TargetMode="External"/><Relationship Id="rId22" Type="http://schemas.openxmlformats.org/officeDocument/2006/relationships/hyperlink" Target="https://www.microsave.net/2013/08/26/great-business-for-banks-so-why-are-they-slow-to-build-agency-banking/" TargetMode="External"/><Relationship Id="rId118" Type="http://schemas.openxmlformats.org/officeDocument/2006/relationships/hyperlink" Target="https://www.microsave.net/2016/01/15/top-blogs-in-financial-inclusion-pick-your-favourite/" TargetMode="External"/><Relationship Id="rId325" Type="http://schemas.openxmlformats.org/officeDocument/2006/relationships/hyperlink" Target="https://www.microsave.net/2020/07/15/headline-why-do-financial-institutions-shy-away-from-financing-farmers-in-india/" TargetMode="External"/><Relationship Id="rId532" Type="http://schemas.openxmlformats.org/officeDocument/2006/relationships/hyperlink" Target="https://www.microsave.net/2022/02/03/the-ujjwala-scheme-needs-a-budget-push/" TargetMode="External"/><Relationship Id="rId977" Type="http://schemas.openxmlformats.org/officeDocument/2006/relationships/hyperlink" Target="https://www.microsave.net/author/allina-tiwari/" TargetMode="External"/><Relationship Id="rId171" Type="http://schemas.openxmlformats.org/officeDocument/2006/relationships/hyperlink" Target="https://www.microsave.net/2017/09/01/a-strategic-approach-for-next-generation-dfs-agent-networks/" TargetMode="External"/><Relationship Id="rId837" Type="http://schemas.openxmlformats.org/officeDocument/2006/relationships/hyperlink" Target="https://www.microsave.net/2024/05/01/thriving-amid-changes-agents-in-indonesias-evolving-digital-financial-services-landscape/" TargetMode="External"/><Relationship Id="rId1022" Type="http://schemas.openxmlformats.org/officeDocument/2006/relationships/printerSettings" Target="../printerSettings/printerSettings3.bin"/><Relationship Id="rId269" Type="http://schemas.openxmlformats.org/officeDocument/2006/relationships/hyperlink" Target="https://www.microsave.net/author/peter-charagu/" TargetMode="External"/><Relationship Id="rId476" Type="http://schemas.openxmlformats.org/officeDocument/2006/relationships/hyperlink" Target="https://bit.ly/3zcFzoP" TargetMode="External"/><Relationship Id="rId683" Type="http://schemas.openxmlformats.org/officeDocument/2006/relationships/hyperlink" Target="https://www.microsave.net/2023/05/19/how-can-digital-public-infrastructure-improve-government-to-person-payments/" TargetMode="External"/><Relationship Id="rId890" Type="http://schemas.openxmlformats.org/officeDocument/2006/relationships/hyperlink" Target="https://www.microsave.net/author/sukhpreet-kaur/" TargetMode="External"/><Relationship Id="rId904" Type="http://schemas.openxmlformats.org/officeDocument/2006/relationships/hyperlink" Target="https://www.microsave.net/author/ayushi-misra/" TargetMode="External"/><Relationship Id="rId33" Type="http://schemas.openxmlformats.org/officeDocument/2006/relationships/hyperlink" Target="https://www.microsave.net/2013/12/28/why-m-wallets-wont-work-yet/" TargetMode="External"/><Relationship Id="rId129" Type="http://schemas.openxmlformats.org/officeDocument/2006/relationships/hyperlink" Target="https://www.microsave.net/2016/03/30/payment-systems-in-india-and-current-status-a-perspective/" TargetMode="External"/><Relationship Id="rId336" Type="http://schemas.openxmlformats.org/officeDocument/2006/relationships/hyperlink" Target="https://www.microsave.net/2020/08/27/necessity-is-the-mother-of-disruption-how-indonesias-fintech-startups-can-survive-the-do-or-die-situation-of-covid-19/" TargetMode="External"/><Relationship Id="rId543" Type="http://schemas.openxmlformats.org/officeDocument/2006/relationships/hyperlink" Target="https://www.microsave.net/2022/02/17/are-we-over-selling-start-ups-as-a-career-option/" TargetMode="External"/><Relationship Id="rId988" Type="http://schemas.openxmlformats.org/officeDocument/2006/relationships/hyperlink" Target="https://www.microsave.net/author/shahrukh-ahmed-latif/" TargetMode="External"/><Relationship Id="rId182" Type="http://schemas.openxmlformats.org/officeDocument/2006/relationships/hyperlink" Target="http://blog.microsave.net/state-of-play-insights-on-the-evolution-of-pakistans-mobile-money-agent-network/" TargetMode="External"/><Relationship Id="rId403" Type="http://schemas.openxmlformats.org/officeDocument/2006/relationships/hyperlink" Target="https://www.microsave.net/author/mitul-thapliyal/" TargetMode="External"/><Relationship Id="rId750" Type="http://schemas.openxmlformats.org/officeDocument/2006/relationships/hyperlink" Target="https://www.microsave.net/2023/11/29/access-to-bank-accounts-high-but-usage-pattern-differs-survey/" TargetMode="External"/><Relationship Id="rId848" Type="http://schemas.openxmlformats.org/officeDocument/2006/relationships/hyperlink" Target="https://www.microsave.net/author/kamal-chhabra/" TargetMode="External"/><Relationship Id="rId487" Type="http://schemas.openxmlformats.org/officeDocument/2006/relationships/hyperlink" Target="https://www.microsave.net/author/vishes-kumar-jena/" TargetMode="External"/><Relationship Id="rId610" Type="http://schemas.openxmlformats.org/officeDocument/2006/relationships/hyperlink" Target="https://www.microsave.net/author/disha-bhavnani/" TargetMode="External"/><Relationship Id="rId694" Type="http://schemas.openxmlformats.org/officeDocument/2006/relationships/hyperlink" Target="https://www.microsave.net/author/aanchal-aggarwal/" TargetMode="External"/><Relationship Id="rId708" Type="http://schemas.openxmlformats.org/officeDocument/2006/relationships/hyperlink" Target="https://www.microsave.net/author/shewta-menon/" TargetMode="External"/><Relationship Id="rId915" Type="http://schemas.openxmlformats.org/officeDocument/2006/relationships/hyperlink" Target="https://www.microsave.net/2025/02/13/from-surviving-to-thriving-how-stakeholders-can-meet-the-unmet-needs-of-bangladeshs-women-entrepreneurs/" TargetMode="External"/><Relationship Id="rId347" Type="http://schemas.openxmlformats.org/officeDocument/2006/relationships/hyperlink" Target="https://www.microsave.net/2020/10/20/addressing-the-weak-link-in-covid-19-relief-how-improving-strategic-communications-can-boost-the-impact-of-social-protection-programs/" TargetMode="External"/><Relationship Id="rId999" Type="http://schemas.openxmlformats.org/officeDocument/2006/relationships/hyperlink" Target="https://www.microsave.net/2025/10/31/how-locally-led-adaptation-can-make-the-inherent-resilience-of-msmes-in-ugandas-cattle-corridor-bankable/" TargetMode="External"/><Relationship Id="rId44" Type="http://schemas.openxmlformats.org/officeDocument/2006/relationships/hyperlink" Target="https://www.microsave.net/2014/02/16/the-mor-committee-has-delivered-its-report-what-will-the-report-deliver-part-ii/" TargetMode="External"/><Relationship Id="rId554" Type="http://schemas.openxmlformats.org/officeDocument/2006/relationships/hyperlink" Target="https://www.microsave.net/2022/03/21/women-digital-ambassadors-drivers-of-financial-inclusion-in-rural-areas-of-indonesia/" TargetMode="External"/><Relationship Id="rId761" Type="http://schemas.openxmlformats.org/officeDocument/2006/relationships/hyperlink" Target="https://www.microsave.net/2015/09/04/cooperation-or-competition/" TargetMode="External"/><Relationship Id="rId859" Type="http://schemas.openxmlformats.org/officeDocument/2006/relationships/hyperlink" Target="https://www.microsave.net/2024/07/30/bridging-the-digital-divide-by-enhancing-effective-digital-finance-usage-among-the-poor-part-1/" TargetMode="External"/><Relationship Id="rId193" Type="http://schemas.openxmlformats.org/officeDocument/2006/relationships/hyperlink" Target="https://www.microsave.net/2018/05/03/the-agent-profitability-conundrum-in-india-time-for-differentiated-agents/" TargetMode="External"/><Relationship Id="rId207" Type="http://schemas.openxmlformats.org/officeDocument/2006/relationships/hyperlink" Target="https://www.microsave.net/2018/09/10/winter-is-coming-key-lessons-on-digital-transformation-for-financial-institution/" TargetMode="External"/><Relationship Id="rId414" Type="http://schemas.openxmlformats.org/officeDocument/2006/relationships/hyperlink" Target="https://www.microsave.net/2021/02/26/volatility-and-resilience-lessons-from-the-corner-shop-diaries-research-in-nigeria/" TargetMode="External"/><Relationship Id="rId498" Type="http://schemas.openxmlformats.org/officeDocument/2006/relationships/hyperlink" Target="https://bit.ly/3G3bigk" TargetMode="External"/><Relationship Id="rId621" Type="http://schemas.openxmlformats.org/officeDocument/2006/relationships/hyperlink" Target="https://www.microsave.net/2022/09/28/the-evolution-of-payments-in-india-the-state-of-play/" TargetMode="External"/><Relationship Id="rId260" Type="http://schemas.openxmlformats.org/officeDocument/2006/relationships/hyperlink" Target="https://www.microsave.net/2020/05/06/an-insight-into-the-case-fatality-rate-and-its-association-with-preventive-measures-taken-by-government-in-response-to-covid-19/" TargetMode="External"/><Relationship Id="rId719" Type="http://schemas.openxmlformats.org/officeDocument/2006/relationships/hyperlink" Target="https://www.microsave.net/2023/08/23/decoding-indias-digital-personal-data-protection-act/" TargetMode="External"/><Relationship Id="rId926" Type="http://schemas.openxmlformats.org/officeDocument/2006/relationships/hyperlink" Target="https://www.microsave.net/2025/03/03/small-investments-big-hurdles-why-sebis-sip-initiative-needs-a-stronger-backbone/" TargetMode="External"/><Relationship Id="rId55" Type="http://schemas.openxmlformats.org/officeDocument/2006/relationships/hyperlink" Target="https://www.microsave.net/2014/05/18/beware-the-otc-trap-are-stakeholders-satisfied/" TargetMode="External"/><Relationship Id="rId120" Type="http://schemas.openxmlformats.org/officeDocument/2006/relationships/hyperlink" Target="https://www.microsave.net/2016/02/04/the-ebb-and-flow-of-customer-centricity-in-financial-inclusion-part-1-why-being-customer-centric-is-a-supply-side-strategy/" TargetMode="External"/><Relationship Id="rId358" Type="http://schemas.openxmlformats.org/officeDocument/2006/relationships/hyperlink" Target="https://www.microsave.net/author/manoj-kumar-pandey/" TargetMode="External"/><Relationship Id="rId565" Type="http://schemas.openxmlformats.org/officeDocument/2006/relationships/hyperlink" Target="https://www.microsave.net/author/anant-tiwari/" TargetMode="External"/><Relationship Id="rId772" Type="http://schemas.openxmlformats.org/officeDocument/2006/relationships/hyperlink" Target="https://www.microsave.net/author/sonal-jaitly/" TargetMode="External"/><Relationship Id="rId218" Type="http://schemas.openxmlformats.org/officeDocument/2006/relationships/hyperlink" Target="https://www.microsave.net/2019/03/19/high-hanging-fruit-and-easy-catch-merchants-who-need-additional-hooks-and-handholding/" TargetMode="External"/><Relationship Id="rId425" Type="http://schemas.openxmlformats.org/officeDocument/2006/relationships/hyperlink" Target="https://www.microsave.net/author/kushagra-harshavardhan/" TargetMode="External"/><Relationship Id="rId632" Type="http://schemas.openxmlformats.org/officeDocument/2006/relationships/hyperlink" Target="https://bit.ly/3kcPxUV" TargetMode="External"/><Relationship Id="rId271" Type="http://schemas.openxmlformats.org/officeDocument/2006/relationships/hyperlink" Target="https://www.microsave.net/author/manoj-kumar-nayak/" TargetMode="External"/><Relationship Id="rId937" Type="http://schemas.openxmlformats.org/officeDocument/2006/relationships/hyperlink" Target="https://www.microsave.net/2025/04/01/why-cash-payments-are-transforming-humanitarian-aid-part-1/" TargetMode="External"/><Relationship Id="rId66" Type="http://schemas.openxmlformats.org/officeDocument/2006/relationships/hyperlink" Target="https://www.microsave.net/2014/07/18/nbfc-mfis-as-business-correspondents-what-will-it-take/" TargetMode="External"/><Relationship Id="rId131" Type="http://schemas.openxmlformats.org/officeDocument/2006/relationships/hyperlink" Target="https://www.microsave.net/2016/04/01/understanding-gender-dynamics-in-agent-banking/" TargetMode="External"/><Relationship Id="rId369" Type="http://schemas.openxmlformats.org/officeDocument/2006/relationships/hyperlink" Target="https://bit.ly/3a8SYon" TargetMode="External"/><Relationship Id="rId576" Type="http://schemas.openxmlformats.org/officeDocument/2006/relationships/hyperlink" Target="https://www.microsave.net/2022/06/08/they-deliver-they-survive-and-finally-they-belong-blue-collar-workers-in-india-are-now-entitled-to-what-they-deserve-for-their-services/" TargetMode="External"/><Relationship Id="rId783" Type="http://schemas.openxmlformats.org/officeDocument/2006/relationships/hyperlink" Target="https://www.microsave.net/2023/12/29/top-msc-blogs-of-2023/" TargetMode="External"/><Relationship Id="rId990" Type="http://schemas.openxmlformats.org/officeDocument/2006/relationships/hyperlink" Target="https://www.microsave.net/2025/09/12/how-we-can-tackle-dark-patterns-in-indias-digital-economy/" TargetMode="External"/><Relationship Id="rId229" Type="http://schemas.openxmlformats.org/officeDocument/2006/relationships/hyperlink" Target="https://www.microsave.net/2019/07/17/wonderlend-hubs-wlh-alternate-route-to-credit-history/" TargetMode="External"/><Relationship Id="rId436" Type="http://schemas.openxmlformats.org/officeDocument/2006/relationships/hyperlink" Target="https://bit.ly/3uLSiNd" TargetMode="External"/><Relationship Id="rId643" Type="http://schemas.openxmlformats.org/officeDocument/2006/relationships/hyperlink" Target="https://www.microsave.net/author/manoj-kumar-nayak/" TargetMode="External"/><Relationship Id="rId850" Type="http://schemas.openxmlformats.org/officeDocument/2006/relationships/hyperlink" Target="https://www.microsave.net/author/neha-bhakar/" TargetMode="External"/><Relationship Id="rId948" Type="http://schemas.openxmlformats.org/officeDocument/2006/relationships/hyperlink" Target="https://www.microsave.net/author/graham-a-n-wright/" TargetMode="External"/><Relationship Id="rId77" Type="http://schemas.openxmlformats.org/officeDocument/2006/relationships/hyperlink" Target="https://www.microsave.net/2014/08/28/customer-service-more-than-just-smiles/" TargetMode="External"/><Relationship Id="rId282" Type="http://schemas.openxmlformats.org/officeDocument/2006/relationships/hyperlink" Target="https://www.microsave.net/2020/06/02/weathering-a-perfect-storm-part-1-the-challenges-facing-fintechs-in-emerging-markets-during-covid-19/" TargetMode="External"/><Relationship Id="rId503" Type="http://schemas.openxmlformats.org/officeDocument/2006/relationships/hyperlink" Target="https://www.microsave.net/author/rahul-chatterjee/" TargetMode="External"/><Relationship Id="rId587" Type="http://schemas.openxmlformats.org/officeDocument/2006/relationships/hyperlink" Target="https://www.microsave.net/author/shewta-menon/" TargetMode="External"/><Relationship Id="rId710" Type="http://schemas.openxmlformats.org/officeDocument/2006/relationships/hyperlink" Target="https://www.microsave.net/author/krunal-thakkar/" TargetMode="External"/><Relationship Id="rId808" Type="http://schemas.openxmlformats.org/officeDocument/2006/relationships/hyperlink" Target="https://www.microsave.net/author/ritika-singh/" TargetMode="External"/><Relationship Id="rId8" Type="http://schemas.openxmlformats.org/officeDocument/2006/relationships/hyperlink" Target="https://www.microsave.net/2013/06/20/basing-product-development-on-mental-models-and-metaphors/" TargetMode="External"/><Relationship Id="rId142" Type="http://schemas.openxmlformats.org/officeDocument/2006/relationships/hyperlink" Target="https://www.microsave.net/2016/05/10/burgeoning-typhoons-in-digital-financial-services/" TargetMode="External"/><Relationship Id="rId447" Type="http://schemas.openxmlformats.org/officeDocument/2006/relationships/hyperlink" Target="https://www.microsave.net/author/kritika-shukla/" TargetMode="External"/><Relationship Id="rId794" Type="http://schemas.openxmlformats.org/officeDocument/2006/relationships/hyperlink" Target="https://www.microsave.net/author/graham-a-n-wright/" TargetMode="External"/><Relationship Id="rId654" Type="http://schemas.openxmlformats.org/officeDocument/2006/relationships/hyperlink" Target="https://www.microsave.net/2023/01/27/traits-of-resilient-and-vulnerable-smallholder-farmers/" TargetMode="External"/><Relationship Id="rId861" Type="http://schemas.openxmlformats.org/officeDocument/2006/relationships/hyperlink" Target="https://www.microsave.net/author/mayank-sharma/" TargetMode="External"/><Relationship Id="rId959" Type="http://schemas.openxmlformats.org/officeDocument/2006/relationships/hyperlink" Target="https://www.microsave.net/author/aarjan-dixit/" TargetMode="External"/><Relationship Id="rId293" Type="http://schemas.openxmlformats.org/officeDocument/2006/relationships/hyperlink" Target="https://www.microsave.net/author/ariane-kouassi/" TargetMode="External"/><Relationship Id="rId307" Type="http://schemas.openxmlformats.org/officeDocument/2006/relationships/hyperlink" Target="https://www.microsave.net/author/neha-parakh/" TargetMode="External"/><Relationship Id="rId514" Type="http://schemas.openxmlformats.org/officeDocument/2006/relationships/hyperlink" Target="https://www.microsave.net/2021/12/14/ojk-adds-a-suite-of-exciting-tech-solutions-to-address-the-100000-consumer-complaints-and-ensure-stronger-consumer-protection-in-indonesia/" TargetMode="External"/><Relationship Id="rId721" Type="http://schemas.openxmlformats.org/officeDocument/2006/relationships/hyperlink" Target="https://www.microsave.net/2023/09/07/charting-new-heights-what-does-it-take-for-women-to-work-in-the-formal-economy/" TargetMode="External"/><Relationship Id="rId88" Type="http://schemas.openxmlformats.org/officeDocument/2006/relationships/hyperlink" Target="https://www.microsave.net/2014/12/03/over-the-counter-transactions-liberation-or-a-trap-part-i/" TargetMode="External"/><Relationship Id="rId153" Type="http://schemas.openxmlformats.org/officeDocument/2006/relationships/hyperlink" Target="https://www.microsave.net/2017/02/20/learning-from-and-about-indias-emerging-digital-money-grid/" TargetMode="External"/><Relationship Id="rId360" Type="http://schemas.openxmlformats.org/officeDocument/2006/relationships/hyperlink" Target="https://www.microsave.net/author/manoj-kumar-pandey/" TargetMode="External"/><Relationship Id="rId598" Type="http://schemas.openxmlformats.org/officeDocument/2006/relationships/hyperlink" Target="https://www.microsave.net/author/msc/" TargetMode="External"/><Relationship Id="rId819" Type="http://schemas.openxmlformats.org/officeDocument/2006/relationships/hyperlink" Target="https://www.microsave.net/2024/03/12/strengthening-market-linkage-through-digital-innovation-and-community-support-sewa-saamarths-entry-into-e-commerce/" TargetMode="External"/><Relationship Id="rId1004" Type="http://schemas.openxmlformats.org/officeDocument/2006/relationships/hyperlink" Target="https://www.microsave.net/2025/11/19/repurpose-rejig-reinvent-the-product-shift-needed-to-unlock-adaptation-finance-now/" TargetMode="External"/><Relationship Id="rId220" Type="http://schemas.openxmlformats.org/officeDocument/2006/relationships/hyperlink" Target="http://bit.ly/2FS0N1C" TargetMode="External"/><Relationship Id="rId458" Type="http://schemas.openxmlformats.org/officeDocument/2006/relationships/hyperlink" Target="https://www.microsave.net/2021/08/05/bangladesh-the-basket-case-that-taught-microfinance-to-the-world/" TargetMode="External"/><Relationship Id="rId665" Type="http://schemas.openxmlformats.org/officeDocument/2006/relationships/hyperlink" Target="https://www.microsave.net/author/graham-a-n-wright/" TargetMode="External"/><Relationship Id="rId872" Type="http://schemas.openxmlformats.org/officeDocument/2006/relationships/hyperlink" Target="https://www.microsave.net/author/nikhita-jindal/" TargetMode="External"/><Relationship Id="rId15" Type="http://schemas.openxmlformats.org/officeDocument/2006/relationships/hyperlink" Target="http://blog.microsave.net/the-need-for-intuition-rather-than-simplicity-around-account-features/" TargetMode="External"/><Relationship Id="rId318" Type="http://schemas.openxmlformats.org/officeDocument/2006/relationships/hyperlink" Target="https://www.microsave.net/author/elizabeth-berthe/" TargetMode="External"/><Relationship Id="rId525" Type="http://schemas.openxmlformats.org/officeDocument/2006/relationships/hyperlink" Target="https://www.microsave.net/author/sunil-bhat/" TargetMode="External"/><Relationship Id="rId732" Type="http://schemas.openxmlformats.org/officeDocument/2006/relationships/hyperlink" Target="https://www.microsave.net/author/shewta-menon/" TargetMode="External"/><Relationship Id="rId99" Type="http://schemas.openxmlformats.org/officeDocument/2006/relationships/hyperlink" Target="https://www.microsave.net/2015/05/27/can-behavioural-science-bell-scheme-design-cat-insights-from-exploratory-research-on-the-public-distribution-system-in-india-2/" TargetMode="External"/><Relationship Id="rId164" Type="http://schemas.openxmlformats.org/officeDocument/2006/relationships/hyperlink" Target="https://www.microsave.net/2017/08/21/digital-credit-have-we-not-been-here-before-with-microfinance/" TargetMode="External"/><Relationship Id="rId371" Type="http://schemas.openxmlformats.org/officeDocument/2006/relationships/hyperlink" Target="https://www.microsave.net/2020/12/03/a-woman-micro-merchant-who-went-digital-to-build-resilience-during-the-covid-19-pandemic/" TargetMode="External"/><Relationship Id="rId1015" Type="http://schemas.openxmlformats.org/officeDocument/2006/relationships/hyperlink" Target="https://www.microsave.net/2026/01/29/gender-intelligent-banking-is-the-key-to-unlock-kenyas-untapped-market/" TargetMode="External"/><Relationship Id="rId469" Type="http://schemas.openxmlformats.org/officeDocument/2006/relationships/hyperlink" Target="https://www.microsave.net/author/tenzin-varma/" TargetMode="External"/><Relationship Id="rId676" Type="http://schemas.openxmlformats.org/officeDocument/2006/relationships/hyperlink" Target="https://www.microsave.net/author/doreen-njau/" TargetMode="External"/><Relationship Id="rId883" Type="http://schemas.openxmlformats.org/officeDocument/2006/relationships/hyperlink" Target="https://www.microsave.net/author/naini/" TargetMode="External"/><Relationship Id="rId26" Type="http://schemas.openxmlformats.org/officeDocument/2006/relationships/hyperlink" Target="https://www.microsave.net/2013/09/27/mobile-phones-and-money-less-technology-at-a-much-lower-cost/" TargetMode="External"/><Relationship Id="rId231" Type="http://schemas.openxmlformats.org/officeDocument/2006/relationships/hyperlink" Target="https://www.microsave.net/2019/07/19/boot-camp-experiences-for-start-ups-cheaper-by-the-dozen/" TargetMode="External"/><Relationship Id="rId329" Type="http://schemas.openxmlformats.org/officeDocument/2006/relationships/hyperlink" Target="https://www.microsave.net/2020/07/20/indian-agriculture-during-and-after-the-pandemic/" TargetMode="External"/><Relationship Id="rId536" Type="http://schemas.openxmlformats.org/officeDocument/2006/relationships/hyperlink" Target="https://www.microsave.net/2022/02/14/a-fine-tuned-approach-to-digital-platform-design-and-development-in-africa-part-i/" TargetMode="External"/><Relationship Id="rId175" Type="http://schemas.openxmlformats.org/officeDocument/2006/relationships/hyperlink" Target="https://www.microsave.net/2017/09/13/why-most-agents-networks-will-fail/" TargetMode="External"/><Relationship Id="rId743" Type="http://schemas.openxmlformats.org/officeDocument/2006/relationships/hyperlink" Target="https://www.microsave.net/author/tvs-ravi-kumar/" TargetMode="External"/><Relationship Id="rId950" Type="http://schemas.openxmlformats.org/officeDocument/2006/relationships/hyperlink" Target="https://www.microsave.net/author/graham-a-n-wright/" TargetMode="External"/><Relationship Id="rId382" Type="http://schemas.openxmlformats.org/officeDocument/2006/relationships/hyperlink" Target="https://www.microsave.net/author/aakash-mehrotra/" TargetMode="External"/><Relationship Id="rId603" Type="http://schemas.openxmlformats.org/officeDocument/2006/relationships/hyperlink" Target="https://www.microsave.net/2022/09/15/do-conditional-cash-transfers-improve-education-outcomes-insights-from-the-pesp-program-in-bangladesh/" TargetMode="External"/><Relationship Id="rId687" Type="http://schemas.openxmlformats.org/officeDocument/2006/relationships/hyperlink" Target="https://www.microsave.net/2023/05/22/digital-financial-capability-revealing-teachable-moments-through-phygital-physical-digital-channels/" TargetMode="External"/><Relationship Id="rId810" Type="http://schemas.openxmlformats.org/officeDocument/2006/relationships/hyperlink" Target="https://www.microsave.net/author/akhand-jyoti-tiwari/" TargetMode="External"/><Relationship Id="rId908" Type="http://schemas.openxmlformats.org/officeDocument/2006/relationships/hyperlink" Target="https://www.microsave.net/author/dipanshi-sood/" TargetMode="External"/><Relationship Id="rId242" Type="http://schemas.openxmlformats.org/officeDocument/2006/relationships/hyperlink" Target="https://www.microsave.net/2020/01/30/full-yet-undernourished-how-india-can-move-from-food-security-to-nutrition-security/" TargetMode="External"/><Relationship Id="rId894" Type="http://schemas.openxmlformats.org/officeDocument/2006/relationships/hyperlink" Target="https://www.microsave.net/author/md-farista-andalib/" TargetMode="External"/><Relationship Id="rId37" Type="http://schemas.openxmlformats.org/officeDocument/2006/relationships/hyperlink" Target="https://www.microsave.net/2014/01/09/beyond-making-payments-managing-payments/" TargetMode="External"/><Relationship Id="rId102" Type="http://schemas.openxmlformats.org/officeDocument/2006/relationships/hyperlink" Target="https://www.microsave.net/2015/06/07/over-the-counter-otc-in-pakistan-the-challenges-and-the-way-forward/" TargetMode="External"/><Relationship Id="rId547" Type="http://schemas.openxmlformats.org/officeDocument/2006/relationships/hyperlink" Target="https://www.microsave.net/author/msc/" TargetMode="External"/><Relationship Id="rId754" Type="http://schemas.openxmlformats.org/officeDocument/2006/relationships/hyperlink" Target="https://www.microsave.net/author/anant-jayant-natu/" TargetMode="External"/><Relationship Id="rId961" Type="http://schemas.openxmlformats.org/officeDocument/2006/relationships/hyperlink" Target="https://www.microsave.net/author/melya-findi-astuti/" TargetMode="External"/><Relationship Id="rId90" Type="http://schemas.openxmlformats.org/officeDocument/2006/relationships/hyperlink" Target="https://www.microsave.net/2014/12/09/over-the-counter-transactions-liberation-or-a-trap-part-ii/" TargetMode="External"/><Relationship Id="rId186" Type="http://schemas.openxmlformats.org/officeDocument/2006/relationships/hyperlink" Target="https://www.microsave.net/2018/01/29/dfs-customer-development-opportunities-in-nigeria/" TargetMode="External"/><Relationship Id="rId393" Type="http://schemas.openxmlformats.org/officeDocument/2006/relationships/hyperlink" Target="https://www.microsave.net/2021/01/28/addressing-three-key-issues-of-bc-agents-in-india-for-covid-like-challenges/" TargetMode="External"/><Relationship Id="rId407" Type="http://schemas.openxmlformats.org/officeDocument/2006/relationships/hyperlink" Target="https://www.microsave.net/author/aakash-mehrotra/" TargetMode="External"/><Relationship Id="rId614" Type="http://schemas.openxmlformats.org/officeDocument/2006/relationships/hyperlink" Target="https://www.microsave.net/author/vishes-kumar-jena/" TargetMode="External"/><Relationship Id="rId821" Type="http://schemas.openxmlformats.org/officeDocument/2006/relationships/hyperlink" Target="https://www.microsave.net/2024/03/22/digital-gender-equality-strives-to-connect-half-the-world-to-the-internet/" TargetMode="External"/><Relationship Id="rId253" Type="http://schemas.openxmlformats.org/officeDocument/2006/relationships/hyperlink" Target="https://www.microsave.net/2020/04/23/mfi-employee-training-comic-on-coronavirus/" TargetMode="External"/><Relationship Id="rId460" Type="http://schemas.openxmlformats.org/officeDocument/2006/relationships/hyperlink" Target="https://www.microsave.net/2021/08/09/whrrl-a-blockchain-based-disruptive-financing-model-for-agricultural-practices/" TargetMode="External"/><Relationship Id="rId698" Type="http://schemas.openxmlformats.org/officeDocument/2006/relationships/hyperlink" Target="https://www.microsave.net/author/judith-mwangoe/" TargetMode="External"/><Relationship Id="rId919" Type="http://schemas.openxmlformats.org/officeDocument/2006/relationships/hyperlink" Target="https://www.microsave.net/2025/02/25/enhancing-the-financial-health-of-women-owned-microenterprises-wmes-in-south-africa/" TargetMode="External"/><Relationship Id="rId48" Type="http://schemas.openxmlformats.org/officeDocument/2006/relationships/hyperlink" Target="https://www.microsave.net/2014/03/20/introducing-a-catalogue-of-product-functionalities-and-innovations-in-mobile-money/" TargetMode="External"/><Relationship Id="rId113" Type="http://schemas.openxmlformats.org/officeDocument/2006/relationships/hyperlink" Target="https://www.microsave.net/2015/10/20/making-digital-money-more-relevant-more-often-part-1/" TargetMode="External"/><Relationship Id="rId320" Type="http://schemas.openxmlformats.org/officeDocument/2006/relationships/hyperlink" Target="https://www.microsave.net/author/shewta-menon/" TargetMode="External"/><Relationship Id="rId558" Type="http://schemas.openxmlformats.org/officeDocument/2006/relationships/hyperlink" Target="https://www.microsave.net/2022/04/26/do-young-entrepreneurs-need-new-skills-in-a-rapidly-evolving-digital-world/" TargetMode="External"/><Relationship Id="rId765" Type="http://schemas.openxmlformats.org/officeDocument/2006/relationships/hyperlink" Target="https://www.microsave.net/2018/10/01/unhcr-cash-based-intervention-in-meheba-refugee-settlement-in-zambia-the-journey-to-digitization/" TargetMode="External"/><Relationship Id="rId972" Type="http://schemas.openxmlformats.org/officeDocument/2006/relationships/hyperlink" Target="https://www.microsave.net/2025/07/10/a-race-against-cyber-threats-biometric-adoption-in-southeast-asias-banking-sector/" TargetMode="External"/><Relationship Id="rId197" Type="http://schemas.openxmlformats.org/officeDocument/2006/relationships/hyperlink" Target="https://www.microsave.net/2018/07/30/the-white-spaces-of-the-digital-divide-3g-haves-and-have-nots/" TargetMode="External"/><Relationship Id="rId418" Type="http://schemas.openxmlformats.org/officeDocument/2006/relationships/hyperlink" Target="https://bit.ly/30s19pG" TargetMode="External"/><Relationship Id="rId625" Type="http://schemas.openxmlformats.org/officeDocument/2006/relationships/hyperlink" Target="https://bit.ly/3Of19BJ" TargetMode="External"/><Relationship Id="rId832" Type="http://schemas.openxmlformats.org/officeDocument/2006/relationships/hyperlink" Target="https://www.microsave.net/author/tvs-ravi-kumar/" TargetMode="External"/><Relationship Id="rId264" Type="http://schemas.openxmlformats.org/officeDocument/2006/relationships/hyperlink" Target="https://www.microsave.net/2020/05/14/governments-around-the-world-respond-to-the-financial-impacts-of-covid-19-by-leveraging-social-cash-transfers-and-digital-payment-infrastructure/" TargetMode="External"/><Relationship Id="rId471" Type="http://schemas.openxmlformats.org/officeDocument/2006/relationships/hyperlink" Target="https://www.microsave.net/author/shewta-menon/" TargetMode="External"/><Relationship Id="rId59" Type="http://schemas.openxmlformats.org/officeDocument/2006/relationships/hyperlink" Target="https://www.microsave.net/2014/06/03/whose-cash-is-it-anyway-several-agent-solutions-to-cash-security/" TargetMode="External"/><Relationship Id="rId124" Type="http://schemas.openxmlformats.org/officeDocument/2006/relationships/hyperlink" Target="https://www.microsave.net/2016/02/19/over-the-counter-otc-money-transfer-in-india-the-remittance-silver-bullet-for-migrants/" TargetMode="External"/><Relationship Id="rId569" Type="http://schemas.openxmlformats.org/officeDocument/2006/relationships/hyperlink" Target="https://www.microsave.net/2022/06/01/yespoho-weaving-a-growth-story-for-the-handloom-industry/" TargetMode="External"/><Relationship Id="rId776" Type="http://schemas.openxmlformats.org/officeDocument/2006/relationships/hyperlink" Target="https://www.microsave.net/2023/12/14/digital-platform-cooperatives-a-step-closer-to-equality-and-inclusion/" TargetMode="External"/><Relationship Id="rId983" Type="http://schemas.openxmlformats.org/officeDocument/2006/relationships/hyperlink" Target="https://www.microsave.net/author/aarjan-dixit/" TargetMode="External"/><Relationship Id="rId331" Type="http://schemas.openxmlformats.org/officeDocument/2006/relationships/hyperlink" Target="https://www.microsave.net/2020/07/20/liquidity-support-for-g2p-agents-in-indonesia-during-the-covid-19-pandemic/" TargetMode="External"/><Relationship Id="rId429" Type="http://schemas.openxmlformats.org/officeDocument/2006/relationships/hyperlink" Target="https://www.microsave.net/author/abhishek-jain/" TargetMode="External"/><Relationship Id="rId636" Type="http://schemas.openxmlformats.org/officeDocument/2006/relationships/hyperlink" Target="https://bit.ly/3IIL3zp" TargetMode="External"/><Relationship Id="rId843" Type="http://schemas.openxmlformats.org/officeDocument/2006/relationships/hyperlink" Target="https://www.microsave.net/2024/05/14/from-just-in-time-to-smart-payments-a-case-for-innovations-in-centrally-sponsored-schemes-in-india/" TargetMode="External"/><Relationship Id="rId275" Type="http://schemas.openxmlformats.org/officeDocument/2006/relationships/hyperlink" Target="https://www.microsave.net/author/manoj-kumar-sharma/" TargetMode="External"/><Relationship Id="rId482" Type="http://schemas.openxmlformats.org/officeDocument/2006/relationships/hyperlink" Target="https://www.microsave.net/2021/08/19/easyplan-easing-the-middle-income-segment-into-a-more-robust-savings-behavior/" TargetMode="External"/><Relationship Id="rId703" Type="http://schemas.openxmlformats.org/officeDocument/2006/relationships/hyperlink" Target="https://www.microsave.net/2023/07/11/kaarigar-mandi-preserving-indias-traditional-handmade-footwear/" TargetMode="External"/><Relationship Id="rId910" Type="http://schemas.openxmlformats.org/officeDocument/2006/relationships/hyperlink" Target="https://www.microsave.net/author/mahima-dixit/" TargetMode="External"/><Relationship Id="rId135" Type="http://schemas.openxmlformats.org/officeDocument/2006/relationships/hyperlink" Target="https://www.microsave.net/2016/04/11/guiding-financial-institution-strategy-working-on-small-data/" TargetMode="External"/><Relationship Id="rId342" Type="http://schemas.openxmlformats.org/officeDocument/2006/relationships/hyperlink" Target="https://www.microsave.net/author/thomas-bariti/" TargetMode="External"/><Relationship Id="rId787" Type="http://schemas.openxmlformats.org/officeDocument/2006/relationships/hyperlink" Target="https://www.microsave.net/author/anant-jayant-natu/" TargetMode="External"/><Relationship Id="rId994" Type="http://schemas.openxmlformats.org/officeDocument/2006/relationships/hyperlink" Target="https://www.microsave.net/2025/11/12/agristack-a-dpi-approach-to-transform-indian-agriculture/" TargetMode="External"/><Relationship Id="rId202" Type="http://schemas.openxmlformats.org/officeDocument/2006/relationships/hyperlink" Target="https://www.microsave.net/2018/08/18/fintechs-for-lmi-segments-tapping-the-untapped/" TargetMode="External"/><Relationship Id="rId647" Type="http://schemas.openxmlformats.org/officeDocument/2006/relationships/hyperlink" Target="https://www.microsave.net/author/manoj-kumar-nayak/" TargetMode="External"/><Relationship Id="rId854" Type="http://schemas.openxmlformats.org/officeDocument/2006/relationships/hyperlink" Target="https://www.microsave.net/author/aarjan-dixit/" TargetMode="External"/><Relationship Id="rId286" Type="http://schemas.openxmlformats.org/officeDocument/2006/relationships/hyperlink" Target="https://www.microsave.net/2020/06/02/cico-agent-training-comic-on-coronavirus/" TargetMode="External"/><Relationship Id="rId493" Type="http://schemas.openxmlformats.org/officeDocument/2006/relationships/hyperlink" Target="https://www.microsave.net/author/diya-chatterjee/" TargetMode="External"/><Relationship Id="rId507" Type="http://schemas.openxmlformats.org/officeDocument/2006/relationships/hyperlink" Target="https://www.microsave.net/2021/11/18/low-awareness-of-fertilizer-subsidy-a-challenge-to-subsidy-reforms/" TargetMode="External"/><Relationship Id="rId714" Type="http://schemas.openxmlformats.org/officeDocument/2006/relationships/hyperlink" Target="https://www.microsave.net/author/tvs-ravi-kumar/" TargetMode="External"/><Relationship Id="rId921" Type="http://schemas.openxmlformats.org/officeDocument/2006/relationships/hyperlink" Target="https://www.microsave.net/2025/03/03/mutual-funds-for-small-investors-a-good-idea-that-needs-the-right-execution/" TargetMode="External"/><Relationship Id="rId50" Type="http://schemas.openxmlformats.org/officeDocument/2006/relationships/hyperlink" Target="https://www.microsave.net/2014/03/19/district-readiness-for-g2p-payments-ready-or-notwell-still-mostly-not-part-i/" TargetMode="External"/><Relationship Id="rId146" Type="http://schemas.openxmlformats.org/officeDocument/2006/relationships/hyperlink" Target="https://www.microsave.net/2016/06/17/offline-payment-acceptance-a-puzzle-and-an-opportunity/" TargetMode="External"/><Relationship Id="rId353" Type="http://schemas.openxmlformats.org/officeDocument/2006/relationships/hyperlink" Target="https://www.microsave.net/2020/11/06/a-phone-can-only-do-so-much-why-mobile-access-isnt-leading-to-digital-financial-service-usage-among-women-in-india/" TargetMode="External"/><Relationship Id="rId560" Type="http://schemas.openxmlformats.org/officeDocument/2006/relationships/hyperlink" Target="https://www.microsave.net/2022/04/28/indias-blanket-approach-to-financial-inclusion-is-leaving-women-behind-here-are-four-ways-to-close-the-gender-gap/" TargetMode="External"/><Relationship Id="rId798" Type="http://schemas.openxmlformats.org/officeDocument/2006/relationships/hyperlink" Target="https://www.microsave.net/author/partha-ghosh/" TargetMode="External"/><Relationship Id="rId213" Type="http://schemas.openxmlformats.org/officeDocument/2006/relationships/hyperlink" Target="https://www.microsave.net/2018/10/01/unhcr-cash-based-intervention-in-meheba-refugee-settlement-in-zambia-the-journey-to-digitization/" TargetMode="External"/><Relationship Id="rId420" Type="http://schemas.openxmlformats.org/officeDocument/2006/relationships/hyperlink" Target="https://www.microsave.net/2021/03/29/use-of-electronic-vouchers-for-distribution-of-relief-part-2/" TargetMode="External"/><Relationship Id="rId658" Type="http://schemas.openxmlformats.org/officeDocument/2006/relationships/hyperlink" Target="https://www.microsave.net/2023/01/27/seven-factors-that-determine-the-resilience-and-adaptive-ability-of-smallholder-farmers-in-bihar/" TargetMode="External"/><Relationship Id="rId865" Type="http://schemas.openxmlformats.org/officeDocument/2006/relationships/hyperlink" Target="https://www.microsave.net/2024/09/02/millets-the-nutritional-powerhouse-for-a-sustainable-india/" TargetMode="External"/><Relationship Id="rId297" Type="http://schemas.openxmlformats.org/officeDocument/2006/relationships/hyperlink" Target="https://www.microsave.net/author/anil-kumar-gupta/" TargetMode="External"/><Relationship Id="rId518" Type="http://schemas.openxmlformats.org/officeDocument/2006/relationships/hyperlink" Target="https://www.microsave.net/2022/01/20/could-2022-be-the-watershed-moment-for-the-cico-networks-in-indonesia/" TargetMode="External"/><Relationship Id="rId725" Type="http://schemas.openxmlformats.org/officeDocument/2006/relationships/hyperlink" Target="https://www.microsave.net/2023/09/27/lessons-from-the-financial-diaries-research-with-women-traders-in-kenyan-open-air-markets-and-cross-border-trades-the-stories-of-janet-and-rebecca/" TargetMode="External"/><Relationship Id="rId932" Type="http://schemas.openxmlformats.org/officeDocument/2006/relationships/hyperlink" Target="https://www.microsave.net/2025/03/20/building-lmi-communities-confidence-in-digital-financial-services-a-behavioral-science-approach/" TargetMode="External"/><Relationship Id="rId157" Type="http://schemas.openxmlformats.org/officeDocument/2006/relationships/hyperlink" Target="https://www.microsave.net/2017/05/16/lessons-from-orality-for-digital-financial-services-development/" TargetMode="External"/><Relationship Id="rId364" Type="http://schemas.openxmlformats.org/officeDocument/2006/relationships/hyperlink" Target="https://www.microsave.net/author/abdoulaye-seck/" TargetMode="External"/><Relationship Id="rId1008" Type="http://schemas.openxmlformats.org/officeDocument/2006/relationships/hyperlink" Target="https://www.microsave.net/2025/12/11/how-development-partners-can-enable-an-inclusive-multi-bureau-future/" TargetMode="External"/><Relationship Id="rId61" Type="http://schemas.openxmlformats.org/officeDocument/2006/relationships/hyperlink" Target="https://www.microsave.net/2014/07/01/financial-inclusion-and-new-product-development-what-should-guide-us/" TargetMode="External"/><Relationship Id="rId571" Type="http://schemas.openxmlformats.org/officeDocument/2006/relationships/hyperlink" Target="https://www.microsave.net/author/devraj-hom-roy/" TargetMode="External"/><Relationship Id="rId669" Type="http://schemas.openxmlformats.org/officeDocument/2006/relationships/hyperlink" Target="https://www.microsave.net/author/parul/" TargetMode="External"/><Relationship Id="rId876" Type="http://schemas.openxmlformats.org/officeDocument/2006/relationships/hyperlink" Target="https://www.microsave.net/author/ias-heera-lal/" TargetMode="External"/><Relationship Id="rId19" Type="http://schemas.openxmlformats.org/officeDocument/2006/relationships/hyperlink" Target="https://www.microsave.net/2013/08/16/how-to-improve-small-business-and-its-very-small-success-rate/" TargetMode="External"/><Relationship Id="rId224" Type="http://schemas.openxmlformats.org/officeDocument/2006/relationships/hyperlink" Target="https://www.microsave.net/2019/07/11/sureclaim-assurance-of-insurance-claims/" TargetMode="External"/><Relationship Id="rId431" Type="http://schemas.openxmlformats.org/officeDocument/2006/relationships/hyperlink" Target="https://www.microsave.net/author/graham-a-n-wright/" TargetMode="External"/><Relationship Id="rId529" Type="http://schemas.openxmlformats.org/officeDocument/2006/relationships/hyperlink" Target="https://www.microsave.net/2022/02/01/jumpstarting-the-savings-journey-for-low-and-moderate-income-people-in-vietnam/" TargetMode="External"/><Relationship Id="rId736" Type="http://schemas.openxmlformats.org/officeDocument/2006/relationships/hyperlink" Target="https://www.microsave.net/2023/10/25/fishing-for-change-how-a-policy-initiative-in-indias-bihar-state-shows-pathways-to-womens-economic-empowerment-and-climate-change-adaptation/" TargetMode="External"/><Relationship Id="rId168" Type="http://schemas.openxmlformats.org/officeDocument/2006/relationships/hyperlink" Target="https://www.microsave.net/2017/08/28/three-areas-dfs-providers-prioritise-to-enhance-agent-networks/" TargetMode="External"/><Relationship Id="rId943" Type="http://schemas.openxmlformats.org/officeDocument/2006/relationships/hyperlink" Target="https://www.microsave.net/2025/04/22/to-fight-climate-change-india-must-tap-into-its-indigenous-roots/" TargetMode="External"/><Relationship Id="rId1019" Type="http://schemas.openxmlformats.org/officeDocument/2006/relationships/hyperlink" Target="https://www.microsave.net/2026/03/11/building-indias-climate-stack-why-agriculture-comes-first/" TargetMode="External"/><Relationship Id="rId72" Type="http://schemas.openxmlformats.org/officeDocument/2006/relationships/hyperlink" Target="https://www.microsave.net/2014/08/07/survival-of-the-fittest-the-evolution-of-frauds-in-ugandas-mobile-money-market-part-i/" TargetMode="External"/><Relationship Id="rId375" Type="http://schemas.openxmlformats.org/officeDocument/2006/relationships/hyperlink" Target="https://www.microsave.net/2020/12/08/making-bank-accounts-work-for-women-lessons-on-designing-gender-centric-financial-services/" TargetMode="External"/><Relationship Id="rId582" Type="http://schemas.openxmlformats.org/officeDocument/2006/relationships/hyperlink" Target="https://www.microsave.net/2022/06/13/what-holds-back-microfinance-institutions-from-adopting-the-depa-framework/" TargetMode="External"/><Relationship Id="rId803" Type="http://schemas.openxmlformats.org/officeDocument/2006/relationships/hyperlink" Target="https://www.microsave.net/2024/02/07/in-a-first-fair-price-shops-on-boards-on-open-network-digital-commerce-ondc/" TargetMode="External"/><Relationship Id="rId3" Type="http://schemas.openxmlformats.org/officeDocument/2006/relationships/hyperlink" Target="https://www.microsave.net/2013/02/13/financial-inclusion-just-became-more-inclusivemaybe/" TargetMode="External"/><Relationship Id="rId235" Type="http://schemas.openxmlformats.org/officeDocument/2006/relationships/hyperlink" Target="http://bit.ly/2ofu9RBhttp:/bit.ly/2ofu9RB" TargetMode="External"/><Relationship Id="rId442" Type="http://schemas.openxmlformats.org/officeDocument/2006/relationships/hyperlink" Target="https://bit.ly/3yRYeGV" TargetMode="External"/><Relationship Id="rId887" Type="http://schemas.openxmlformats.org/officeDocument/2006/relationships/hyperlink" Target="https://www.microsave.net/2024/10/14/can-we-design-affordable-housing-products-for-kenyas-low-and-moderate-income-people/" TargetMode="External"/><Relationship Id="rId302" Type="http://schemas.openxmlformats.org/officeDocument/2006/relationships/hyperlink" Target="https://www.microsave.net/2020/06/18/shg-awareness-and-srlm-employee-training-comic-on-coronavirus/" TargetMode="External"/><Relationship Id="rId747" Type="http://schemas.openxmlformats.org/officeDocument/2006/relationships/hyperlink" Target="https://www.microsave.net/author/arshi-aadil/" TargetMode="External"/><Relationship Id="rId954" Type="http://schemas.openxmlformats.org/officeDocument/2006/relationships/hyperlink" Target="https://www.microsave.net/author/puneet-khanduja/" TargetMode="External"/><Relationship Id="rId83" Type="http://schemas.openxmlformats.org/officeDocument/2006/relationships/hyperlink" Target="https://www.microsave.net/2014/10/09/financial-inclusion-histories/" TargetMode="External"/><Relationship Id="rId179" Type="http://schemas.openxmlformats.org/officeDocument/2006/relationships/hyperlink" Target="https://www.microsave.net/2017/11/10/can-fintech-really-deliver-on-its-promise-for-financial-inclusion/" TargetMode="External"/><Relationship Id="rId386" Type="http://schemas.openxmlformats.org/officeDocument/2006/relationships/hyperlink" Target="https://www.microsave.net/author/anup-singh/" TargetMode="External"/><Relationship Id="rId593" Type="http://schemas.openxmlformats.org/officeDocument/2006/relationships/hyperlink" Target="https://bit.ly/3RqfyLS" TargetMode="External"/><Relationship Id="rId607" Type="http://schemas.openxmlformats.org/officeDocument/2006/relationships/hyperlink" Target="https://www.microsave.net/2022/09/20/postal-banks-a-stepping-stone-to-the-formal-financial-system/" TargetMode="External"/><Relationship Id="rId814" Type="http://schemas.openxmlformats.org/officeDocument/2006/relationships/hyperlink" Target="https://www.microsave.net/author/graham-a-n-wright/" TargetMode="External"/><Relationship Id="rId246" Type="http://schemas.openxmlformats.org/officeDocument/2006/relationships/hyperlink" Target="https://www.microsave.net/2020/04/13/survival-tips-for-start-ups-taking-a-leaf-out-of-bear-grylls-book/" TargetMode="External"/><Relationship Id="rId453" Type="http://schemas.openxmlformats.org/officeDocument/2006/relationships/hyperlink" Target="https://www.microsave.net/author/truong-thi-le-quyen/" TargetMode="External"/><Relationship Id="rId660" Type="http://schemas.openxmlformats.org/officeDocument/2006/relationships/hyperlink" Target="https://www.microsave.net/2023/01/27/the-impact-of-climate-change-on-farmers-in-bihar-and-how-farmer-producer-organizations-can-help-them-adapt/" TargetMode="External"/><Relationship Id="rId898" Type="http://schemas.openxmlformats.org/officeDocument/2006/relationships/hyperlink" Target="https://www.microsave.net/author/ayushi-misra/" TargetMode="External"/><Relationship Id="rId106" Type="http://schemas.openxmlformats.org/officeDocument/2006/relationships/hyperlink" Target="https://www.microsave.net/2015/09/10/designing-an-effective-user-interface-for-ussd-part-1/" TargetMode="External"/><Relationship Id="rId313" Type="http://schemas.openxmlformats.org/officeDocument/2006/relationships/hyperlink" Target="https://www.microsave.net/author/edward-obiko/" TargetMode="External"/><Relationship Id="rId758" Type="http://schemas.openxmlformats.org/officeDocument/2006/relationships/hyperlink" Target="https://www.microsave.net/2013/11/08/more-small-business-loans-and-why-they-matter/" TargetMode="External"/><Relationship Id="rId965" Type="http://schemas.openxmlformats.org/officeDocument/2006/relationships/hyperlink" Target="https://www.microsave.net/author/dipanshi-sood/" TargetMode="External"/><Relationship Id="rId10" Type="http://schemas.openxmlformats.org/officeDocument/2006/relationships/hyperlink" Target="https://www.microsave.net/2013/06/24/understanding-complex-human-financial-behaviour-alternative-approaches/" TargetMode="External"/><Relationship Id="rId94" Type="http://schemas.openxmlformats.org/officeDocument/2006/relationships/hyperlink" Target="http://blog.microsave.net/agriculture-finance-isnt-as-risky/" TargetMode="External"/><Relationship Id="rId397" Type="http://schemas.openxmlformats.org/officeDocument/2006/relationships/hyperlink" Target="https://www.microsave.net/author/puneet-khanduja/" TargetMode="External"/><Relationship Id="rId520" Type="http://schemas.openxmlformats.org/officeDocument/2006/relationships/hyperlink" Target="https://www.microsave.net/2022/01/21/train-me-like-this-lessons-from-the-pilot-on-iibf-bc-bf-certification/" TargetMode="External"/><Relationship Id="rId618" Type="http://schemas.openxmlformats.org/officeDocument/2006/relationships/hyperlink" Target="https://www.microsave.net/author/arshi-aadil/" TargetMode="External"/><Relationship Id="rId825" Type="http://schemas.openxmlformats.org/officeDocument/2006/relationships/hyperlink" Target="https://www.microsave.net/2024/04/15/overcoming-the-roadblocks-in-indias-rural-road-connectivity-program/" TargetMode="External"/><Relationship Id="rId257" Type="http://schemas.openxmlformats.org/officeDocument/2006/relationships/hyperlink" Target="https://www.microsave.net/author/akhand-jyoti-tiwari/" TargetMode="External"/><Relationship Id="rId464" Type="http://schemas.openxmlformats.org/officeDocument/2006/relationships/hyperlink" Target="https://bit.ly/3y4wFZi" TargetMode="External"/><Relationship Id="rId1010" Type="http://schemas.openxmlformats.org/officeDocument/2006/relationships/hyperlink" Target="https://www.microsave.net/2025/12/19/connecting-innovation-institutions-and-the-missing-middle-insights-from-the-2025-nobel-for-building-labs-and-market-creation/"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microsave.net/resource/opportunity_international_bank_of_malawi_part_2" TargetMode="External"/><Relationship Id="rId299" Type="http://schemas.openxmlformats.org/officeDocument/2006/relationships/hyperlink" Target="https://www.microsave.net/author/akhand-jyoti-tiwari/" TargetMode="External"/><Relationship Id="rId21" Type="http://schemas.openxmlformats.org/officeDocument/2006/relationships/hyperlink" Target="http://www.microsave.net/resource/what_makes_a_good_credit_officer" TargetMode="External"/><Relationship Id="rId63" Type="http://schemas.openxmlformats.org/officeDocument/2006/relationships/hyperlink" Target="http://www.microsave.net/resource/client_protection_campaign_the_role_of_providers" TargetMode="External"/><Relationship Id="rId159" Type="http://schemas.openxmlformats.org/officeDocument/2006/relationships/hyperlink" Target="http://www.microsave.net/resource/channel_satisfcation_measurement_and_mangement_csm_in_m_banking" TargetMode="External"/><Relationship Id="rId324" Type="http://schemas.openxmlformats.org/officeDocument/2006/relationships/hyperlink" Target="https://www.microsave.net/author/the-helix-institute-at-msc/" TargetMode="External"/><Relationship Id="rId366" Type="http://schemas.openxmlformats.org/officeDocument/2006/relationships/hyperlink" Target="https://bit.ly/3CDjraT" TargetMode="External"/><Relationship Id="rId170" Type="http://schemas.openxmlformats.org/officeDocument/2006/relationships/hyperlink" Target="http://www.microsave.net/resource/microinsurance_the_indian_dilemma" TargetMode="External"/><Relationship Id="rId226" Type="http://schemas.openxmlformats.org/officeDocument/2006/relationships/hyperlink" Target="http://www.microsave.net/resource/ideas_to_increase_dfs_usage_in_indonesia" TargetMode="External"/><Relationship Id="rId268" Type="http://schemas.openxmlformats.org/officeDocument/2006/relationships/hyperlink" Target="http://www.microsave.net/resource/the_business_case_for_digital_transformation" TargetMode="External"/><Relationship Id="rId32" Type="http://schemas.openxmlformats.org/officeDocument/2006/relationships/hyperlink" Target="http://www.microsave.net/resource/risk_management_credit_scoring_part_3" TargetMode="External"/><Relationship Id="rId74" Type="http://schemas.openxmlformats.org/officeDocument/2006/relationships/hyperlink" Target="http://www.microsave.net/resource/equity_bank_secrets_of_success" TargetMode="External"/><Relationship Id="rId128" Type="http://schemas.openxmlformats.org/officeDocument/2006/relationships/hyperlink" Target="http://www.microsave.net/resource/mobile_banking_why_are_we_evolving_to_mobile_money_marketing" TargetMode="External"/><Relationship Id="rId335" Type="http://schemas.openxmlformats.org/officeDocument/2006/relationships/hyperlink" Target="https://bit.ly/3BZkrnJ" TargetMode="External"/><Relationship Id="rId377" Type="http://schemas.openxmlformats.org/officeDocument/2006/relationships/hyperlink" Target="https://www.microsave.net/2024/01/25/celebrating-25-years-of-msc-international-vision-local-precision-for-real-impact/" TargetMode="External"/><Relationship Id="rId5" Type="http://schemas.openxmlformats.org/officeDocument/2006/relationships/hyperlink" Target="http://www.microsave.net/resource/individual_lending_product_features_equity_bank" TargetMode="External"/><Relationship Id="rId181" Type="http://schemas.openxmlformats.org/officeDocument/2006/relationships/hyperlink" Target="http://www.microsave.net/resource/behavioural_insights_for_digital_financial_inclusion" TargetMode="External"/><Relationship Id="rId237" Type="http://schemas.openxmlformats.org/officeDocument/2006/relationships/hyperlink" Target="http://www.microsave.net/resource/designing_cashless_india_transforming_villages_digitally_4" TargetMode="External"/><Relationship Id="rId279" Type="http://schemas.openxmlformats.org/officeDocument/2006/relationships/hyperlink" Target="https://www.microsave.net/2020/02/06/management-of-savings-groups-through-digitization/" TargetMode="External"/><Relationship Id="rId43" Type="http://schemas.openxmlformats.org/officeDocument/2006/relationships/hyperlink" Target="http://www.microsave.net/resource/jlg_loan_utilisation_check_process_spandana_india" TargetMode="External"/><Relationship Id="rId139" Type="http://schemas.openxmlformats.org/officeDocument/2006/relationships/hyperlink" Target="http://www.microsave.net/resource/bancosol_how_to_become_a_leader_in_deposit_mobilization_part_4" TargetMode="External"/><Relationship Id="rId290" Type="http://schemas.openxmlformats.org/officeDocument/2006/relationships/hyperlink" Target="https://www.microsave.net/2020/09/03/14884/" TargetMode="External"/><Relationship Id="rId304" Type="http://schemas.openxmlformats.org/officeDocument/2006/relationships/hyperlink" Target="https://www.microsave.net/2021/01/20/agriculture-and-food-security-leveraging-pds-to-boost-agriculture-and-ensure-food-security-and-diversity/" TargetMode="External"/><Relationship Id="rId346" Type="http://schemas.openxmlformats.org/officeDocument/2006/relationships/hyperlink" Target="https://www.microsave.net/2022/05/05/building-agent-trust-among-customers/" TargetMode="External"/><Relationship Id="rId388" Type="http://schemas.openxmlformats.org/officeDocument/2006/relationships/vmlDrawing" Target="../drawings/vmlDrawing3.vml"/><Relationship Id="rId85" Type="http://schemas.openxmlformats.org/officeDocument/2006/relationships/hyperlink" Target="http://www.microsave.net/resource/new_trends_in_agriculture_microfinance_focus_on_poverty_part_2" TargetMode="External"/><Relationship Id="rId150" Type="http://schemas.openxmlformats.org/officeDocument/2006/relationships/hyperlink" Target="http://www.microsave.net/resource/making_a_business_case_for_agents_retails_in_india" TargetMode="External"/><Relationship Id="rId192" Type="http://schemas.openxmlformats.org/officeDocument/2006/relationships/hyperlink" Target="http://www.microsave.net/resource/water_and_sanitation_loan_products_for_mfis" TargetMode="External"/><Relationship Id="rId206" Type="http://schemas.openxmlformats.org/officeDocument/2006/relationships/hyperlink" Target="http://www.microsave.net/resource/non_financial_services_for_msmes" TargetMode="External"/><Relationship Id="rId248" Type="http://schemas.openxmlformats.org/officeDocument/2006/relationships/hyperlink" Target="https://bit.ly/2IogT1Y" TargetMode="External"/><Relationship Id="rId12" Type="http://schemas.openxmlformats.org/officeDocument/2006/relationships/hyperlink" Target="http://www.microsave.net/resource/lending_cycle_credit_committee" TargetMode="External"/><Relationship Id="rId108" Type="http://schemas.openxmlformats.org/officeDocument/2006/relationships/hyperlink" Target="http://www.microsave.net/resource/portfolios_of_the_poor_implementing_lessons_learnt" TargetMode="External"/><Relationship Id="rId315" Type="http://schemas.openxmlformats.org/officeDocument/2006/relationships/hyperlink" Target="https://www.microsave.net/2021/03/18/celebrating-women-leaders-at-the-grassroots-parvati-from-singrauli-india/" TargetMode="External"/><Relationship Id="rId357" Type="http://schemas.openxmlformats.org/officeDocument/2006/relationships/hyperlink" Target="https://bit.ly/3EcKIB3" TargetMode="External"/><Relationship Id="rId54" Type="http://schemas.openxmlformats.org/officeDocument/2006/relationships/hyperlink" Target="http://www.microsave.net/resource/creating_a_world_without_poverty_part_2" TargetMode="External"/><Relationship Id="rId96" Type="http://schemas.openxmlformats.org/officeDocument/2006/relationships/hyperlink" Target="http://www.microsave.net/resource/portfolios_of_the_poor_introduction_2" TargetMode="External"/><Relationship Id="rId161" Type="http://schemas.openxmlformats.org/officeDocument/2006/relationships/hyperlink" Target="http://www.microsave.net/resource/learnings_on_customer_behaviour_product_uptake_and_agent_management" TargetMode="External"/><Relationship Id="rId217" Type="http://schemas.openxmlformats.org/officeDocument/2006/relationships/hyperlink" Target="http://www.microsave.net/resource/over_the_counter_otc_transaction_in_whose_interest_part_3" TargetMode="External"/><Relationship Id="rId259" Type="http://schemas.openxmlformats.org/officeDocument/2006/relationships/hyperlink" Target="http://www.microsave.net/resource/digital_credit_market_analysis_in_kenya" TargetMode="External"/><Relationship Id="rId23" Type="http://schemas.openxmlformats.org/officeDocument/2006/relationships/hyperlink" Target="http://www.microsave.net/resource/safety_net_for_the_poor_brac_bangladesh" TargetMode="External"/><Relationship Id="rId119" Type="http://schemas.openxmlformats.org/officeDocument/2006/relationships/hyperlink" Target="http://www.microsave.net/resource/delinquency_management_lessons_from_bangladesh" TargetMode="External"/><Relationship Id="rId270" Type="http://schemas.openxmlformats.org/officeDocument/2006/relationships/hyperlink" Target="http://www.microsave.net/resource/business_case_for_digital_transformation" TargetMode="External"/><Relationship Id="rId326" Type="http://schemas.openxmlformats.org/officeDocument/2006/relationships/hyperlink" Target="https://bit.ly/3ACYuKT" TargetMode="External"/><Relationship Id="rId65" Type="http://schemas.openxmlformats.org/officeDocument/2006/relationships/hyperlink" Target="http://www.microsave.net/resource/m_pesa_kenya" TargetMode="External"/><Relationship Id="rId130" Type="http://schemas.openxmlformats.org/officeDocument/2006/relationships/hyperlink" Target="http://www.microsave.net/resource/mobile_money_in_the_pacific_islands_part_1" TargetMode="External"/><Relationship Id="rId368" Type="http://schemas.openxmlformats.org/officeDocument/2006/relationships/hyperlink" Target="https://www.microsave.net/2023/04/13/what-lessons-can-we-learn-from-community-based-adaptation-approaches-using-ag-techs-to-enhance-smallholder-farmers-adaptive-capacity/" TargetMode="External"/><Relationship Id="rId172" Type="http://schemas.openxmlformats.org/officeDocument/2006/relationships/hyperlink" Target="http://www.microsave.net/resource/the_state_of_bank_led_initiatives_for_e_m_banking_and_its_potential" TargetMode="External"/><Relationship Id="rId228" Type="http://schemas.openxmlformats.org/officeDocument/2006/relationships/hyperlink" Target="http://www.microsave.net/resource/are_good_banking_systems_and_processes_enough_to_entice_customers" TargetMode="External"/><Relationship Id="rId281" Type="http://schemas.openxmlformats.org/officeDocument/2006/relationships/hyperlink" Target="https://www.microsave.net/2020/02/09/management-of-savings-groups-through-digitization-part-2/" TargetMode="External"/><Relationship Id="rId337" Type="http://schemas.openxmlformats.org/officeDocument/2006/relationships/hyperlink" Target="https://bit.ly/3lV9he2" TargetMode="External"/><Relationship Id="rId34" Type="http://schemas.openxmlformats.org/officeDocument/2006/relationships/hyperlink" Target="http://www.microsave.net/resource/institutional_risks" TargetMode="External"/><Relationship Id="rId76" Type="http://schemas.openxmlformats.org/officeDocument/2006/relationships/hyperlink" Target="http://www.microsave.net/resource/branchless_banking_and_technology_role_of_regulators" TargetMode="External"/><Relationship Id="rId141" Type="http://schemas.openxmlformats.org/officeDocument/2006/relationships/hyperlink" Target="http://www.microsave.net/resource/insights_from_a_microfinance_pioneer_bancosol_2" TargetMode="External"/><Relationship Id="rId379" Type="http://schemas.openxmlformats.org/officeDocument/2006/relationships/hyperlink" Target="https://www.microsave.net/2024/04/23/the-financial-needs-of-smallholder-farmers-in-uganda/" TargetMode="External"/><Relationship Id="rId7" Type="http://schemas.openxmlformats.org/officeDocument/2006/relationships/hyperlink" Target="http://www.microsave.net/resource/loan_appraisal_visiting_client_s_business" TargetMode="External"/><Relationship Id="rId183" Type="http://schemas.openxmlformats.org/officeDocument/2006/relationships/hyperlink" Target="http://www.microsave.net/resource/client_protection_in_digital_financial_services_sector_1" TargetMode="External"/><Relationship Id="rId239" Type="http://schemas.openxmlformats.org/officeDocument/2006/relationships/hyperlink" Target="http://www.microsave.net/resource/finclusion_to_fintech_video" TargetMode="External"/><Relationship Id="rId250" Type="http://schemas.openxmlformats.org/officeDocument/2006/relationships/hyperlink" Target="http://www.microsave.net/resource/experience_of_a_woman_business_correspondent_in_india" TargetMode="External"/><Relationship Id="rId292" Type="http://schemas.openxmlformats.org/officeDocument/2006/relationships/hyperlink" Target="https://www.microsave.net/2020/09/17/digital-transformation-for-financial-institutions-opportunity-and-impact/" TargetMode="External"/><Relationship Id="rId306" Type="http://schemas.openxmlformats.org/officeDocument/2006/relationships/hyperlink" Target="https://www.microsave.net/2021/01/29/launch-of-new-reports-on-the-impact-of-the-covid-19-on-the-low-and-moderate-income-populations-and-msmes-in-asia-and-africa/" TargetMode="External"/><Relationship Id="rId45" Type="http://schemas.openxmlformats.org/officeDocument/2006/relationships/hyperlink" Target="http://www.microsave.net/resource/jlg_delinquency_management_process_spandana_india" TargetMode="External"/><Relationship Id="rId87" Type="http://schemas.openxmlformats.org/officeDocument/2006/relationships/hyperlink" Target="http://www.microsave.net/resource/m_banking_for_sustainable_financial_inclusion" TargetMode="External"/><Relationship Id="rId110" Type="http://schemas.openxmlformats.org/officeDocument/2006/relationships/hyperlink" Target="http://www.microsave.net/resource/mechanisms_of_implementing_microinsurance_part_1" TargetMode="External"/><Relationship Id="rId348" Type="http://schemas.openxmlformats.org/officeDocument/2006/relationships/hyperlink" Target="https://www.microsave.net/2022/05/16/course-for-business-correspondents-bc-in-the-indian-banking-scenario/" TargetMode="External"/><Relationship Id="rId152" Type="http://schemas.openxmlformats.org/officeDocument/2006/relationships/hyperlink" Target="http://www.microsave.net/resource/role_of_central_bank_and_regulatory_environment_in_india" TargetMode="External"/><Relationship Id="rId194" Type="http://schemas.openxmlformats.org/officeDocument/2006/relationships/hyperlink" Target="http://www.microsave.net/resource/emerging_trends_for_agent_networks_in_2014" TargetMode="External"/><Relationship Id="rId208" Type="http://schemas.openxmlformats.org/officeDocument/2006/relationships/hyperlink" Target="http://www.microsave.net/resource/is_there_a_magic_stick_to_manage_delinquencies" TargetMode="External"/><Relationship Id="rId261" Type="http://schemas.openxmlformats.org/officeDocument/2006/relationships/hyperlink" Target="http://www.microsave.net/resource/digital_consumer_credit_verses_microcredit" TargetMode="External"/><Relationship Id="rId14" Type="http://schemas.openxmlformats.org/officeDocument/2006/relationships/hyperlink" Target="http://www.microsave.net/resource/lending_cycle_processing_the_documents_and_disbursement" TargetMode="External"/><Relationship Id="rId56" Type="http://schemas.openxmlformats.org/officeDocument/2006/relationships/hyperlink" Target="http://www.microsave.net/resource/creating_a_world_without_poverty_social_business_part_4" TargetMode="External"/><Relationship Id="rId317" Type="http://schemas.openxmlformats.org/officeDocument/2006/relationships/hyperlink" Target="https://bit.ly/3srjLlc" TargetMode="External"/><Relationship Id="rId359" Type="http://schemas.openxmlformats.org/officeDocument/2006/relationships/hyperlink" Target="https://bit.ly/3gaUXhr" TargetMode="External"/><Relationship Id="rId98" Type="http://schemas.openxmlformats.org/officeDocument/2006/relationships/hyperlink" Target="http://www.microsave.net/resource/portfolios_of_the_poor_financial_products" TargetMode="External"/><Relationship Id="rId121" Type="http://schemas.openxmlformats.org/officeDocument/2006/relationships/hyperlink" Target="http://www.microsave.net/resource/mobile_banking_efforts_by_banks_part_2" TargetMode="External"/><Relationship Id="rId163" Type="http://schemas.openxmlformats.org/officeDocument/2006/relationships/hyperlink" Target="http://www.microsave.net/resource/customer_adoption_for_mobile_banking_solutions" TargetMode="External"/><Relationship Id="rId219" Type="http://schemas.openxmlformats.org/officeDocument/2006/relationships/hyperlink" Target="https://www.youtube.com/watch?v=Gvbk8LwIHXs" TargetMode="External"/><Relationship Id="rId370" Type="http://schemas.openxmlformats.org/officeDocument/2006/relationships/hyperlink" Target="https://www.microsave.net/2023/06/13/indian-post-payments-bank-building-an-inclusive-world/" TargetMode="External"/><Relationship Id="rId230" Type="http://schemas.openxmlformats.org/officeDocument/2006/relationships/hyperlink" Target="http://microsave.net/resource/cashlite_ramnagar_a_pilot_on_creating_less_cash_ecosystems" TargetMode="External"/><Relationship Id="rId25" Type="http://schemas.openxmlformats.org/officeDocument/2006/relationships/hyperlink" Target="http://www.microsave.net/resource/shorecap_exchange_leveraging_human_capital_for_performance_and_growth" TargetMode="External"/><Relationship Id="rId67" Type="http://schemas.openxmlformats.org/officeDocument/2006/relationships/hyperlink" Target="http://www.microsave.net/resource/financial_crisis_impact_on_mfis_and_their_clients_part_2" TargetMode="External"/><Relationship Id="rId272" Type="http://schemas.openxmlformats.org/officeDocument/2006/relationships/hyperlink" Target="https://www.microsave.net/2019/07/05/a-glimpse-into-the-progress-of-the-first-cohort-of-the-fi-lab/" TargetMode="External"/><Relationship Id="rId328" Type="http://schemas.openxmlformats.org/officeDocument/2006/relationships/hyperlink" Target="https://bit.ly/3kftGZg" TargetMode="External"/><Relationship Id="rId132" Type="http://schemas.openxmlformats.org/officeDocument/2006/relationships/hyperlink" Target="http://www.microsave.net/resource/microfinance_in_a_dynamic_market_financiera_crear_peru_part_1" TargetMode="External"/><Relationship Id="rId174" Type="http://schemas.openxmlformats.org/officeDocument/2006/relationships/hyperlink" Target="http://www.microsave.net/resource/e_m_banking_for_financial_inclusion_in_india_opportunities_and_challenges" TargetMode="External"/><Relationship Id="rId381" Type="http://schemas.openxmlformats.org/officeDocument/2006/relationships/hyperlink" Target="https://www.microsave.net/2024/04/26/addressing-indias-public-financial-management-challenges-insights-and-advocacy-by-anupam-kulshrestha/" TargetMode="External"/><Relationship Id="rId241" Type="http://schemas.openxmlformats.org/officeDocument/2006/relationships/hyperlink" Target="http://www.microsave.net/resource/how_india_has_progressed_on_no_poverty_and_reduced_inequalities" TargetMode="External"/><Relationship Id="rId36" Type="http://schemas.openxmlformats.org/officeDocument/2006/relationships/hyperlink" Target="http://www.microsave.net/resource/mobile_banking_part_2" TargetMode="External"/><Relationship Id="rId283" Type="http://schemas.openxmlformats.org/officeDocument/2006/relationships/hyperlink" Target="https://www.microsave.net/2020/05/20/developing-formal-financial-services-for-informal-gig-workers/" TargetMode="External"/><Relationship Id="rId339" Type="http://schemas.openxmlformats.org/officeDocument/2006/relationships/hyperlink" Target="https://bit.ly/3nboM0L" TargetMode="External"/><Relationship Id="rId78" Type="http://schemas.openxmlformats.org/officeDocument/2006/relationships/hyperlink" Target="http://www.microsave.net/resource/community_managed_microfinance_part_2" TargetMode="External"/><Relationship Id="rId101" Type="http://schemas.openxmlformats.org/officeDocument/2006/relationships/hyperlink" Target="http://www.microsave.net/resource/portfolios_of_the_poor_expert_review_2" TargetMode="External"/><Relationship Id="rId143" Type="http://schemas.openxmlformats.org/officeDocument/2006/relationships/hyperlink" Target="http://www.microsave.net/resource/failures_in_microfinance_lessons_learned_part_2" TargetMode="External"/><Relationship Id="rId185" Type="http://schemas.openxmlformats.org/officeDocument/2006/relationships/hyperlink" Target="http://www.microsave.net/resource/mfis_and_digital_financial_services_why_mfis" TargetMode="External"/><Relationship Id="rId350" Type="http://schemas.openxmlformats.org/officeDocument/2006/relationships/hyperlink" Target="https://www.microsave.net/2022/07/13/building-state-capacity/" TargetMode="External"/><Relationship Id="rId9" Type="http://schemas.openxmlformats.org/officeDocument/2006/relationships/hyperlink" Target="http://www.microsave.net/resource/loan_analysis_tricks_of_the_trade_part_1" TargetMode="External"/><Relationship Id="rId210" Type="http://schemas.openxmlformats.org/officeDocument/2006/relationships/hyperlink" Target="http://www.microsave.net/resource/what_interventions_small_and_marginal_farmers_need" TargetMode="External"/><Relationship Id="rId252" Type="http://schemas.openxmlformats.org/officeDocument/2006/relationships/hyperlink" Target="http://www.microsave.net/resource/credit_risk_management_1" TargetMode="External"/><Relationship Id="rId294" Type="http://schemas.openxmlformats.org/officeDocument/2006/relationships/hyperlink" Target="https://www.microsave.net/2020/09/23/digital-transformation-for-financial-institutions-four-opportunities-and-threats/" TargetMode="External"/><Relationship Id="rId308" Type="http://schemas.openxmlformats.org/officeDocument/2006/relationships/hyperlink" Target="https://www.microsave.net/2021/02/03/fertilizer-subsidy-reforms-and-the-way-forward/" TargetMode="External"/><Relationship Id="rId47" Type="http://schemas.openxmlformats.org/officeDocument/2006/relationships/hyperlink" Target="http://www.microsave.net/resource/wizzit_mobile_banking" TargetMode="External"/><Relationship Id="rId89" Type="http://schemas.openxmlformats.org/officeDocument/2006/relationships/hyperlink" Target="http://www.microsave.net/resource/compartamos_controversy_leadership_and_responsibilities_part_3" TargetMode="External"/><Relationship Id="rId112" Type="http://schemas.openxmlformats.org/officeDocument/2006/relationships/hyperlink" Target="http://www.microsave.net/resource/evolution_of_products_biggest_challenge_in_microinsurance_part_3" TargetMode="External"/><Relationship Id="rId154" Type="http://schemas.openxmlformats.org/officeDocument/2006/relationships/hyperlink" Target="http://www.microsave.net/resource/bkash_in_bangladesh_and_mobile_wallet" TargetMode="External"/><Relationship Id="rId361" Type="http://schemas.openxmlformats.org/officeDocument/2006/relationships/hyperlink" Target="https://bit.ly/3EDv4jx" TargetMode="External"/><Relationship Id="rId196" Type="http://schemas.openxmlformats.org/officeDocument/2006/relationships/hyperlink" Target="http://www.microsave.net/resource/risk_management_in_digital_financial_services_1" TargetMode="External"/><Relationship Id="rId200" Type="http://schemas.openxmlformats.org/officeDocument/2006/relationships/hyperlink" Target="http://www.microsave.net/resource/sustainable_microfinance_what_does_it_take" TargetMode="External"/><Relationship Id="rId382" Type="http://schemas.openxmlformats.org/officeDocument/2006/relationships/hyperlink" Target="https://www.microsave.net/2024/04/26/enhancing-state-execution-capacity-insights-and-strategies-by-iqbal-dhaliwal/" TargetMode="External"/><Relationship Id="rId16" Type="http://schemas.openxmlformats.org/officeDocument/2006/relationships/hyperlink" Target="http://www.microsave.net/resource/an_effective_monitoring_visit_part_1" TargetMode="External"/><Relationship Id="rId221" Type="http://schemas.openxmlformats.org/officeDocument/2006/relationships/hyperlink" Target="http://www.microsave.net/resource/punnet_chopra_in_conversation_with_ndtv_profit_on_kyc_harmonisation" TargetMode="External"/><Relationship Id="rId242" Type="http://schemas.openxmlformats.org/officeDocument/2006/relationships/hyperlink" Target="http://www.microsave.net/pages/home/mi4id_market_insights_for_innovation_and_design" TargetMode="External"/><Relationship Id="rId263" Type="http://schemas.openxmlformats.org/officeDocument/2006/relationships/hyperlink" Target="http://www.microsave.net/resource/water_supply_sanitation_finance_and_lending" TargetMode="External"/><Relationship Id="rId284" Type="http://schemas.openxmlformats.org/officeDocument/2006/relationships/hyperlink" Target="https://www.microsave.net/2020/05/20/the-role-of-digital-financial-services-in-the-gig-economy/" TargetMode="External"/><Relationship Id="rId319" Type="http://schemas.openxmlformats.org/officeDocument/2006/relationships/hyperlink" Target="https://www.microsave.net/2021/04/13/helix-institute-of-digital-finance-inaugural-master-class-series-with-tamara-cook-ceo-fsd-kenya/" TargetMode="External"/><Relationship Id="rId37" Type="http://schemas.openxmlformats.org/officeDocument/2006/relationships/hyperlink" Target="http://www.microsave.net/resource/mobile_banking_part_3" TargetMode="External"/><Relationship Id="rId58" Type="http://schemas.openxmlformats.org/officeDocument/2006/relationships/hyperlink" Target="http://www.microsave.net/resource/creating_a_world_without_poverty_q_a_part_6" TargetMode="External"/><Relationship Id="rId79" Type="http://schemas.openxmlformats.org/officeDocument/2006/relationships/hyperlink" Target="http://www.microsave.net/resource/reaching_cients_and_mobilising_deposits" TargetMode="External"/><Relationship Id="rId102" Type="http://schemas.openxmlformats.org/officeDocument/2006/relationships/hyperlink" Target="http://www.microsave.net/resource/portfolios_of_the_poor_expert_review_3" TargetMode="External"/><Relationship Id="rId123" Type="http://schemas.openxmlformats.org/officeDocument/2006/relationships/hyperlink" Target="http://www.microsave.net/resource/mobile_banking_speed_to_scale_part_1" TargetMode="External"/><Relationship Id="rId144" Type="http://schemas.openxmlformats.org/officeDocument/2006/relationships/hyperlink" Target="http://www.microsave.net/resource/failures_in_microfinance_lessons_learned_part_3" TargetMode="External"/><Relationship Id="rId330" Type="http://schemas.openxmlformats.org/officeDocument/2006/relationships/hyperlink" Target="https://www.microsave.net/author/rahul-chatterjee/" TargetMode="External"/><Relationship Id="rId90" Type="http://schemas.openxmlformats.org/officeDocument/2006/relationships/hyperlink" Target="http://www.microsave.net/resource/compartamos_achievements_outreach_and_financial_sustainability_part_1" TargetMode="External"/><Relationship Id="rId165" Type="http://schemas.openxmlformats.org/officeDocument/2006/relationships/hyperlink" Target="http://www.microsave.net/resource/mobile_money_webinar_improving_the_efficiency_of_agent_networks" TargetMode="External"/><Relationship Id="rId186" Type="http://schemas.openxmlformats.org/officeDocument/2006/relationships/hyperlink" Target="http://www.microsave.net/authors/profile/47" TargetMode="External"/><Relationship Id="rId351" Type="http://schemas.openxmlformats.org/officeDocument/2006/relationships/hyperlink" Target="https://bit.ly/3ew2Fl6" TargetMode="External"/><Relationship Id="rId372" Type="http://schemas.openxmlformats.org/officeDocument/2006/relationships/hyperlink" Target="https://www.microsave.net/2023/06/21/lending-saas-how-to-build-business-and-gain-partners-trust/" TargetMode="External"/><Relationship Id="rId211" Type="http://schemas.openxmlformats.org/officeDocument/2006/relationships/hyperlink" Target="http://www.microsave.net/resource/strengthening_sacco_societies_in_kenya" TargetMode="External"/><Relationship Id="rId232" Type="http://schemas.openxmlformats.org/officeDocument/2006/relationships/hyperlink" Target="http://www.microsave.net/resource/microsave_group_managing_director_graham_a_n_wright_live_debate_from_luxembourg_digital_finance" TargetMode="External"/><Relationship Id="rId253" Type="http://schemas.openxmlformats.org/officeDocument/2006/relationships/hyperlink" Target="http://www.microsave.net/resource/agribusiness_in_east_africa_1" TargetMode="External"/><Relationship Id="rId274" Type="http://schemas.openxmlformats.org/officeDocument/2006/relationships/hyperlink" Target="http://bit.ly/2r4kxur" TargetMode="External"/><Relationship Id="rId295" Type="http://schemas.openxmlformats.org/officeDocument/2006/relationships/hyperlink" Target="https://www.microsave.net/2020/09/27/free-virtual-training-on-digital-transformation-for-financial-institutions/" TargetMode="External"/><Relationship Id="rId309" Type="http://schemas.openxmlformats.org/officeDocument/2006/relationships/hyperlink" Target="https://www.microsave.net/2021/02/03/public-distribution-system-spending-by-the-indian-government/" TargetMode="External"/><Relationship Id="rId27" Type="http://schemas.openxmlformats.org/officeDocument/2006/relationships/hyperlink" Target="http://www.microsave.net/resource/staff_incentive_schemes_2" TargetMode="External"/><Relationship Id="rId48" Type="http://schemas.openxmlformats.org/officeDocument/2006/relationships/hyperlink" Target="http://www.microsave.net/resource/m_banking_xacbank_mongolia" TargetMode="External"/><Relationship Id="rId69" Type="http://schemas.openxmlformats.org/officeDocument/2006/relationships/hyperlink" Target="http://www.microsave.net/resource/financial_crisis_and_the_role_of_savings" TargetMode="External"/><Relationship Id="rId113" Type="http://schemas.openxmlformats.org/officeDocument/2006/relationships/hyperlink" Target="http://www.microsave.net/resource/risk_management_poverty_scoring_part_1" TargetMode="External"/><Relationship Id="rId134" Type="http://schemas.openxmlformats.org/officeDocument/2006/relationships/hyperlink" Target="http://www.microsave.net/resource/procredit_an_international_network_bank_in_bolivia_the_procredit_experience_part_1" TargetMode="External"/><Relationship Id="rId320" Type="http://schemas.openxmlformats.org/officeDocument/2006/relationships/hyperlink" Target="https://www.microsave.net/author/the-helix-institute-at-msc/" TargetMode="External"/><Relationship Id="rId80" Type="http://schemas.openxmlformats.org/officeDocument/2006/relationships/hyperlink" Target="http://www.microsave.net/resource/using_technology_for_better_client_service_and_deposits_mobilisation" TargetMode="External"/><Relationship Id="rId155" Type="http://schemas.openxmlformats.org/officeDocument/2006/relationships/hyperlink" Target="http://www.microsave.net/resource/tagpay_technology_and_its_appropriateness_for_money" TargetMode="External"/><Relationship Id="rId176" Type="http://schemas.openxmlformats.org/officeDocument/2006/relationships/hyperlink" Target="http://www.microsave.net/resource/replicating_behaviours_of_planning_physical_money_through_digital_money" TargetMode="External"/><Relationship Id="rId197" Type="http://schemas.openxmlformats.org/officeDocument/2006/relationships/hyperlink" Target="http://www.microsave.net/resource/g2p_payment_delivery_in_india" TargetMode="External"/><Relationship Id="rId341" Type="http://schemas.openxmlformats.org/officeDocument/2006/relationships/hyperlink" Target="https://www.microsave.net/2022/01/25/how-have-nano-and-micro-entrepreneurs-transformed-during-and-after-the-most-extensive-lockdown-in-vietnam/" TargetMode="External"/><Relationship Id="rId362" Type="http://schemas.openxmlformats.org/officeDocument/2006/relationships/hyperlink" Target="https://bit.ly/3XmxkTZ" TargetMode="External"/><Relationship Id="rId383" Type="http://schemas.openxmlformats.org/officeDocument/2006/relationships/hyperlink" Target="https://www.microsave.net/2024/04/26/strategies-for-inclusive-governance-by-nandan-nilekani/" TargetMode="External"/><Relationship Id="rId201" Type="http://schemas.openxmlformats.org/officeDocument/2006/relationships/hyperlink" Target="http://www.microsave.net/resource/cash_transfers_impact_and_new_trends" TargetMode="External"/><Relationship Id="rId222" Type="http://schemas.openxmlformats.org/officeDocument/2006/relationships/hyperlink" Target="http://www.microsave.net/resource/know_more_about_the_pmjdy_account_from_chavvani_our_financially_literate_parrot" TargetMode="External"/><Relationship Id="rId243" Type="http://schemas.openxmlformats.org/officeDocument/2006/relationships/hyperlink" Target="http://www.microsave.net/resource/dbt_footprints_in_india" TargetMode="External"/><Relationship Id="rId264" Type="http://schemas.openxmlformats.org/officeDocument/2006/relationships/hyperlink" Target="http://www.microsave.net/resource/is_blending_finance_the_answer" TargetMode="External"/><Relationship Id="rId285" Type="http://schemas.openxmlformats.org/officeDocument/2006/relationships/hyperlink" Target="https://www.microsave.net/2020/05/28/the-role-of-entrepreneurship-in-creating-job-opportunities-for-the-youth/" TargetMode="External"/><Relationship Id="rId17" Type="http://schemas.openxmlformats.org/officeDocument/2006/relationships/hyperlink" Target="http://www.microsave.net/resource/an_effective_monitoring_visit_part_2" TargetMode="External"/><Relationship Id="rId38" Type="http://schemas.openxmlformats.org/officeDocument/2006/relationships/hyperlink" Target="http://www.microsave.net/resource/future_of_m_banking" TargetMode="External"/><Relationship Id="rId59" Type="http://schemas.openxmlformats.org/officeDocument/2006/relationships/hyperlink" Target="http://www.microsave.net/resource/internal_audit_and_risk_management_in_mfis" TargetMode="External"/><Relationship Id="rId103" Type="http://schemas.openxmlformats.org/officeDocument/2006/relationships/hyperlink" Target="http://www.microsave.net/resource/portfolios_of_the_poor_expert_review_4" TargetMode="External"/><Relationship Id="rId124" Type="http://schemas.openxmlformats.org/officeDocument/2006/relationships/hyperlink" Target="http://www.microsave.net/resource/mobile_banking_speed_to_scale_part_2" TargetMode="External"/><Relationship Id="rId310" Type="http://schemas.openxmlformats.org/officeDocument/2006/relationships/hyperlink" Target="https://bit.ly/3qu6cAF" TargetMode="External"/><Relationship Id="rId70" Type="http://schemas.openxmlformats.org/officeDocument/2006/relationships/hyperlink" Target="http://www.microsave.net/resource/client_protection_youth_programmes_future_of_equity_bank" TargetMode="External"/><Relationship Id="rId91" Type="http://schemas.openxmlformats.org/officeDocument/2006/relationships/hyperlink" Target="http://www.microsave.net/resource/compartamos_achievements_outreach_and_financial_sustainability_part_2" TargetMode="External"/><Relationship Id="rId145" Type="http://schemas.openxmlformats.org/officeDocument/2006/relationships/hyperlink" Target="http://www.microsave.net/resource/credit_unions_as_world_class_microfinance_providers_part_1" TargetMode="External"/><Relationship Id="rId166" Type="http://schemas.openxmlformats.org/officeDocument/2006/relationships/hyperlink" Target="http://www.microsave.net/resource/coping_with_dormancy" TargetMode="External"/><Relationship Id="rId187" Type="http://schemas.openxmlformats.org/officeDocument/2006/relationships/hyperlink" Target="http://www.microsave.net/resource/sme_financing_an_opportunity_for_banks_and_mfis" TargetMode="External"/><Relationship Id="rId331" Type="http://schemas.openxmlformats.org/officeDocument/2006/relationships/hyperlink" Target="https://bit.ly/2UJvKQu" TargetMode="External"/><Relationship Id="rId352" Type="http://schemas.openxmlformats.org/officeDocument/2006/relationships/hyperlink" Target="https://bit.ly/3UHRSo8" TargetMode="External"/><Relationship Id="rId373" Type="http://schemas.openxmlformats.org/officeDocument/2006/relationships/hyperlink" Target="https://www.microsave.net/2023/06/22/promoting-inclusive-climate-adaptation-finance-for-smallholder-farmers-the-role-of-catalytic-financing/" TargetMode="External"/><Relationship Id="rId1" Type="http://schemas.openxmlformats.org/officeDocument/2006/relationships/hyperlink" Target="http://www.microsave.net/resource/microfinance_in_bangladesh_grameen_bank" TargetMode="External"/><Relationship Id="rId212" Type="http://schemas.openxmlformats.org/officeDocument/2006/relationships/hyperlink" Target="http://www.microsave.net/resource/branchless_banking_regulatory_environment_in_indonesia" TargetMode="External"/><Relationship Id="rId233" Type="http://schemas.openxmlformats.org/officeDocument/2006/relationships/hyperlink" Target="http://www.microsave.net/resource/designing_cashless_india_transforming_villages_digitally" TargetMode="External"/><Relationship Id="rId254" Type="http://schemas.openxmlformats.org/officeDocument/2006/relationships/hyperlink" Target="http://www.microsave.net/resource/agri_business_in_east_africa_2" TargetMode="External"/><Relationship Id="rId28" Type="http://schemas.openxmlformats.org/officeDocument/2006/relationships/hyperlink" Target="http://www.microsave.net/resource/mis_in_mfis" TargetMode="External"/><Relationship Id="rId49" Type="http://schemas.openxmlformats.org/officeDocument/2006/relationships/hyperlink" Target="http://www.microsave.net/resource/m_banking_globe_telecom_philippines" TargetMode="External"/><Relationship Id="rId114" Type="http://schemas.openxmlformats.org/officeDocument/2006/relationships/hyperlink" Target="http://www.microsave.net/resource/risk_management_poverty_scoring_part_2" TargetMode="External"/><Relationship Id="rId275" Type="http://schemas.openxmlformats.org/officeDocument/2006/relationships/hyperlink" Target="https://bit.ly/2SY7rcG" TargetMode="External"/><Relationship Id="rId296" Type="http://schemas.openxmlformats.org/officeDocument/2006/relationships/hyperlink" Target="https://www.microsave.net/2020/10/02/digitizing-savings-groups-operations/" TargetMode="External"/><Relationship Id="rId300" Type="http://schemas.openxmlformats.org/officeDocument/2006/relationships/hyperlink" Target="https://www.microsave.net/2020/12/03/the-rise-of-digital-payments-and-online-shopping-in-vietnam-amid-covid-19-pandemic/" TargetMode="External"/><Relationship Id="rId60" Type="http://schemas.openxmlformats.org/officeDocument/2006/relationships/hyperlink" Target="http://www.microsave.net/resource/process_mapping_1" TargetMode="External"/><Relationship Id="rId81" Type="http://schemas.openxmlformats.org/officeDocument/2006/relationships/hyperlink" Target="http://www.microsave.net/resource/external_framework_and_the_impact_of_the_financial_crisis" TargetMode="External"/><Relationship Id="rId135" Type="http://schemas.openxmlformats.org/officeDocument/2006/relationships/hyperlink" Target="http://www.microsave.net/resource/procredit_an_international_network_bank_in_bolivia_the_procredit_experience_part_2" TargetMode="External"/><Relationship Id="rId156" Type="http://schemas.openxmlformats.org/officeDocument/2006/relationships/hyperlink" Target="http://www.microsave.net/resource/mobile_money_and_partnership_models" TargetMode="External"/><Relationship Id="rId177" Type="http://schemas.openxmlformats.org/officeDocument/2006/relationships/hyperlink" Target="http://www.microsave.net/resource/product_development_key_constraints_why_mfis_fail_to_focus_on_it" TargetMode="External"/><Relationship Id="rId198" Type="http://schemas.openxmlformats.org/officeDocument/2006/relationships/hyperlink" Target="http://www.microsave.net/resource/dairy_value_chain_financing_opportunities" TargetMode="External"/><Relationship Id="rId321" Type="http://schemas.openxmlformats.org/officeDocument/2006/relationships/hyperlink" Target="https://bit.ly/3y4pEch" TargetMode="External"/><Relationship Id="rId342" Type="http://schemas.openxmlformats.org/officeDocument/2006/relationships/hyperlink" Target="https://www.microsave.net/2022/01/28/the-resilience-of-bank-agents-in-bangladesh-through-the-covid-19-pandemic/" TargetMode="External"/><Relationship Id="rId363" Type="http://schemas.openxmlformats.org/officeDocument/2006/relationships/hyperlink" Target="https://bit.ly/3tDMTJe" TargetMode="External"/><Relationship Id="rId384" Type="http://schemas.openxmlformats.org/officeDocument/2006/relationships/hyperlink" Target="https://www.microsave.net/2024/05/28/sathi-network-a-pathway-to-womens-economic-empowerment-through-financial-inclusion/" TargetMode="External"/><Relationship Id="rId202" Type="http://schemas.openxmlformats.org/officeDocument/2006/relationships/hyperlink" Target="http://www.microsave.net/resource/product_needs_for_enterprises" TargetMode="External"/><Relationship Id="rId223" Type="http://schemas.openxmlformats.org/officeDocument/2006/relationships/hyperlink" Target="http://microsave.net/resource/public_distribution_system_reforms_and_microsave" TargetMode="External"/><Relationship Id="rId244" Type="http://schemas.openxmlformats.org/officeDocument/2006/relationships/hyperlink" Target="http://www.microsave.net/resource/david_cracknell_in_conversation_with_cgtn_on_mobile_money_and_digital_credit_in_africa" TargetMode="External"/><Relationship Id="rId18" Type="http://schemas.openxmlformats.org/officeDocument/2006/relationships/hyperlink" Target="http://www.microsave.net/resource/steps_of_managing_loan_delinquency_1" TargetMode="External"/><Relationship Id="rId39" Type="http://schemas.openxmlformats.org/officeDocument/2006/relationships/hyperlink" Target="http://www.microsave.net/resource/future_of_m_banking" TargetMode="External"/><Relationship Id="rId265" Type="http://schemas.openxmlformats.org/officeDocument/2006/relationships/hyperlink" Target="http://www.microsave.net/resource/digital_transformation_of_financial_institutions" TargetMode="External"/><Relationship Id="rId286" Type="http://schemas.openxmlformats.org/officeDocument/2006/relationships/hyperlink" Target="https://bit.ly/3iLqjYj" TargetMode="External"/><Relationship Id="rId50" Type="http://schemas.openxmlformats.org/officeDocument/2006/relationships/hyperlink" Target="http://www.microsave.net/resource/m_banking_tameer_pakistan" TargetMode="External"/><Relationship Id="rId104" Type="http://schemas.openxmlformats.org/officeDocument/2006/relationships/hyperlink" Target="http://www.microsave.net/resource/portfolios_of_the_poor_expert_review_5" TargetMode="External"/><Relationship Id="rId125" Type="http://schemas.openxmlformats.org/officeDocument/2006/relationships/hyperlink" Target="http://www.microsave.net/resource/liquidity_management_mobile_money" TargetMode="External"/><Relationship Id="rId146" Type="http://schemas.openxmlformats.org/officeDocument/2006/relationships/hyperlink" Target="http://www.microsave.net/resource/credit_unions_as_world_class_microfinance_providers_part_2" TargetMode="External"/><Relationship Id="rId167" Type="http://schemas.openxmlformats.org/officeDocument/2006/relationships/hyperlink" Target="http://www.microsave.net/resource/banks_not_telcos_are_at_the_centre_of_india_s_mobile_payment_infrastructure" TargetMode="External"/><Relationship Id="rId188" Type="http://schemas.openxmlformats.org/officeDocument/2006/relationships/hyperlink" Target="http://www.microsave.net/resource/pitfall_for_sme_lending" TargetMode="External"/><Relationship Id="rId311" Type="http://schemas.openxmlformats.org/officeDocument/2006/relationships/hyperlink" Target="https://bit.ly/3rqnnnX" TargetMode="External"/><Relationship Id="rId332" Type="http://schemas.openxmlformats.org/officeDocument/2006/relationships/hyperlink" Target="https://www.microsave.net/2021/08/11/role-of-fintechs-in-transforming-the-future-of-work/" TargetMode="External"/><Relationship Id="rId353" Type="http://schemas.openxmlformats.org/officeDocument/2006/relationships/hyperlink" Target="https://bit.ly/3g9kwj1" TargetMode="External"/><Relationship Id="rId374" Type="http://schemas.openxmlformats.org/officeDocument/2006/relationships/hyperlink" Target="https://www.microsave.net/2023/07/07/digital-agriculture-solutions-for-climate-resilient-smallholder-agriculture-lessons-from-the-gsma/" TargetMode="External"/><Relationship Id="rId71" Type="http://schemas.openxmlformats.org/officeDocument/2006/relationships/hyperlink" Target="http://www.microsave.net/resource/the_role_of_savings_in_microfinance" TargetMode="External"/><Relationship Id="rId92" Type="http://schemas.openxmlformats.org/officeDocument/2006/relationships/hyperlink" Target="http://www.microsave.net/resource/compartamos_leadership_during_times_of_crisis_part_3" TargetMode="External"/><Relationship Id="rId213" Type="http://schemas.openxmlformats.org/officeDocument/2006/relationships/hyperlink" Target="http://www.microsave.net/resource/how_mobile_money_can_act_as_an_enabler_for_g2p_payments_in_india" TargetMode="External"/><Relationship Id="rId234" Type="http://schemas.openxmlformats.org/officeDocument/2006/relationships/hyperlink" Target="http://www.microsave.net/resource/designing_cashless_india_transforming_villages_digitally_1" TargetMode="External"/><Relationship Id="rId2" Type="http://schemas.openxmlformats.org/officeDocument/2006/relationships/hyperlink" Target="http://www.microsave.net/resource/microfinance_in_bangladesh_brac" TargetMode="External"/><Relationship Id="rId29" Type="http://schemas.openxmlformats.org/officeDocument/2006/relationships/hyperlink" Target="http://www.microsave.net/resource/corporation_credit_risk_management" TargetMode="External"/><Relationship Id="rId255" Type="http://schemas.openxmlformats.org/officeDocument/2006/relationships/hyperlink" Target="http://www.microsave.net/resource/drones_providing_confidence_in_smallholder_agriculture_finance_1" TargetMode="External"/><Relationship Id="rId276" Type="http://schemas.openxmlformats.org/officeDocument/2006/relationships/hyperlink" Target="https://www.microsave.net/2020/02/10/social-safety-net-ssn-finds-a-new-highway-to-reach-beneficiaries-in-bangladesh/" TargetMode="External"/><Relationship Id="rId297" Type="http://schemas.openxmlformats.org/officeDocument/2006/relationships/hyperlink" Target="https://www.microsave.net/author/thomas-bariti/" TargetMode="External"/><Relationship Id="rId40" Type="http://schemas.openxmlformats.org/officeDocument/2006/relationships/hyperlink" Target="http://www.microsave.net/resource/jlg_lending_training_spandana_india" TargetMode="External"/><Relationship Id="rId115" Type="http://schemas.openxmlformats.org/officeDocument/2006/relationships/hyperlink" Target="http://www.microsave.net/resource/risk_management_poverty_scoring_part_2" TargetMode="External"/><Relationship Id="rId136" Type="http://schemas.openxmlformats.org/officeDocument/2006/relationships/hyperlink" Target="http://www.microsave.net/resource/bancosol_latin_america_s_first_commercial_microfinance_bank_part_1" TargetMode="External"/><Relationship Id="rId157" Type="http://schemas.openxmlformats.org/officeDocument/2006/relationships/hyperlink" Target="http://www.microsave.net/resource/role_of_agent_network_manager_and_newer_partnerships" TargetMode="External"/><Relationship Id="rId178" Type="http://schemas.openxmlformats.org/officeDocument/2006/relationships/hyperlink" Target="http://www.microsave.net/resource/principles_and_models_of_an_effective_credit_scoring_tool_design" TargetMode="External"/><Relationship Id="rId301" Type="http://schemas.openxmlformats.org/officeDocument/2006/relationships/hyperlink" Target="https://www.microsave.net/2020/12/07/non-cash-payment-helps-promote-financial-inclusion-in-vietnam/" TargetMode="External"/><Relationship Id="rId322" Type="http://schemas.openxmlformats.org/officeDocument/2006/relationships/hyperlink" Target="https://www.microsave.net/author/the-helix-institute-at-msc/" TargetMode="External"/><Relationship Id="rId343" Type="http://schemas.openxmlformats.org/officeDocument/2006/relationships/hyperlink" Target="https://www.microsave.net/2022/01/31/how-has-the-pandemic-changed-the-way-lmi-people-in-vietnam-save/" TargetMode="External"/><Relationship Id="rId364" Type="http://schemas.openxmlformats.org/officeDocument/2006/relationships/hyperlink" Target="https://bit.ly/3CHbL7C" TargetMode="External"/><Relationship Id="rId61" Type="http://schemas.openxmlformats.org/officeDocument/2006/relationships/hyperlink" Target="http://www.microsave.net/resource/responsible_finance_why_it_is_timely_now" TargetMode="External"/><Relationship Id="rId82" Type="http://schemas.openxmlformats.org/officeDocument/2006/relationships/hyperlink" Target="http://www.microsave.net/resource/agriculture_microfinance_overview_part_1" TargetMode="External"/><Relationship Id="rId199" Type="http://schemas.openxmlformats.org/officeDocument/2006/relationships/hyperlink" Target="http://www.microsave.net/resource/microinsurance_regulation_what_drives_the_sector" TargetMode="External"/><Relationship Id="rId203" Type="http://schemas.openxmlformats.org/officeDocument/2006/relationships/hyperlink" Target="http://www.microsave.net/resource/interoperability" TargetMode="External"/><Relationship Id="rId385" Type="http://schemas.openxmlformats.org/officeDocument/2006/relationships/hyperlink" Target="https://www.microsave.net/2024/11/11/tracking-success-the-women-business-diaries-project/" TargetMode="External"/><Relationship Id="rId19" Type="http://schemas.openxmlformats.org/officeDocument/2006/relationships/hyperlink" Target="http://www.microsave.net/resource/problem_loans_part_1" TargetMode="External"/><Relationship Id="rId224" Type="http://schemas.openxmlformats.org/officeDocument/2006/relationships/hyperlink" Target="http://microsave.net/resource/ncaer_and_microsave_dbt_readiness_index" TargetMode="External"/><Relationship Id="rId245" Type="http://schemas.openxmlformats.org/officeDocument/2006/relationships/hyperlink" Target="http://www.microsave.net/pages/home/mi4id_market_insights_for_innovation_and_design" TargetMode="External"/><Relationship Id="rId266" Type="http://schemas.openxmlformats.org/officeDocument/2006/relationships/hyperlink" Target="http://www.microsave.net/resource/the_existential_threat_facing_traditional_financial_services" TargetMode="External"/><Relationship Id="rId287" Type="http://schemas.openxmlformats.org/officeDocument/2006/relationships/hyperlink" Target="https://www.microsave.net/author/peter-charagu/" TargetMode="External"/><Relationship Id="rId30" Type="http://schemas.openxmlformats.org/officeDocument/2006/relationships/hyperlink" Target="http://www.microsave.net/resource/risk_management_credit_scoring_part_1" TargetMode="External"/><Relationship Id="rId105" Type="http://schemas.openxmlformats.org/officeDocument/2006/relationships/hyperlink" Target="http://www.microsave.net/resource/portfolios_of_the_poor_expert_review_6" TargetMode="External"/><Relationship Id="rId126" Type="http://schemas.openxmlformats.org/officeDocument/2006/relationships/hyperlink" Target="http://www.microsave.net/resource/mobile_banking_agent_networks_part_1" TargetMode="External"/><Relationship Id="rId147" Type="http://schemas.openxmlformats.org/officeDocument/2006/relationships/hyperlink" Target="http://www.microsave.net/resource/credit_unions_as_world_class_microfinance_providers_part_3" TargetMode="External"/><Relationship Id="rId168" Type="http://schemas.openxmlformats.org/officeDocument/2006/relationships/hyperlink" Target="http://www.microsave.net/resource/pricing_of_mobile_money_services" TargetMode="External"/><Relationship Id="rId312" Type="http://schemas.openxmlformats.org/officeDocument/2006/relationships/hyperlink" Target="https://bit.ly/2OdomJG" TargetMode="External"/><Relationship Id="rId333" Type="http://schemas.openxmlformats.org/officeDocument/2006/relationships/hyperlink" Target="https://bit.ly/3j7Pbvr" TargetMode="External"/><Relationship Id="rId354" Type="http://schemas.openxmlformats.org/officeDocument/2006/relationships/hyperlink" Target="https://bit.ly/3EAx6Rz" TargetMode="External"/><Relationship Id="rId51" Type="http://schemas.openxmlformats.org/officeDocument/2006/relationships/hyperlink" Target="http://www.microsave.net/resource/equity_bank_mobile_banking" TargetMode="External"/><Relationship Id="rId72" Type="http://schemas.openxmlformats.org/officeDocument/2006/relationships/hyperlink" Target="http://www.microsave.net/resource/advising_start_up_mfis_in_india" TargetMode="External"/><Relationship Id="rId93" Type="http://schemas.openxmlformats.org/officeDocument/2006/relationships/hyperlink" Target="http://www.microsave.net/resource/moving_towards_savings_and_lessons_from_the_ipo_story_part_4" TargetMode="External"/><Relationship Id="rId189" Type="http://schemas.openxmlformats.org/officeDocument/2006/relationships/hyperlink" Target="http://www.microsave.net/resource/white_labelled_mobile_financial_services" TargetMode="External"/><Relationship Id="rId375" Type="http://schemas.openxmlformats.org/officeDocument/2006/relationships/hyperlink" Target="https://www.microsave.net/2023/11/16/leveraging-ai-for-climate-resilient/" TargetMode="External"/><Relationship Id="rId3" Type="http://schemas.openxmlformats.org/officeDocument/2006/relationships/hyperlink" Target="http://www.microsave.net/resource/equity_bank_employees_market_led_success_equity_bank_kenya" TargetMode="External"/><Relationship Id="rId214" Type="http://schemas.openxmlformats.org/officeDocument/2006/relationships/hyperlink" Target="http://www.microsave.net/resource/over_the_counter_otc_transaction_in_whose_interest_part_1" TargetMode="External"/><Relationship Id="rId235" Type="http://schemas.openxmlformats.org/officeDocument/2006/relationships/hyperlink" Target="http://www.microsave.net/resource/designing_cashless_india_transforming_villages_digitally_2" TargetMode="External"/><Relationship Id="rId256" Type="http://schemas.openxmlformats.org/officeDocument/2006/relationships/hyperlink" Target="http://www.microsave.net/resource/drones_providing_confidence_in_smallholder_agriculture_finance_2" TargetMode="External"/><Relationship Id="rId277" Type="http://schemas.openxmlformats.org/officeDocument/2006/relationships/hyperlink" Target="https://www.microsave.net/2020/02/10/merchants-and-digital-payments-in-bangladesh/" TargetMode="External"/><Relationship Id="rId298" Type="http://schemas.openxmlformats.org/officeDocument/2006/relationships/hyperlink" Target="https://www.microsave.net/2020/11/10/response-to-covid-19-pandemic-needs-to-be-gender-transformative-so-that-fundamental-gender-issues-like-social-norms-access-to-resources-etc-are-addressed-can-digital-solutions-help/" TargetMode="External"/><Relationship Id="rId116" Type="http://schemas.openxmlformats.org/officeDocument/2006/relationships/hyperlink" Target="http://www.microsave.net/resource/opportunity_international_bank_of_malawi_part_1" TargetMode="External"/><Relationship Id="rId137" Type="http://schemas.openxmlformats.org/officeDocument/2006/relationships/hyperlink" Target="http://www.microsave.net/resource/bancosol_latin_america_s_first_commercial_microfinance_bank_part_2" TargetMode="External"/><Relationship Id="rId158" Type="http://schemas.openxmlformats.org/officeDocument/2006/relationships/hyperlink" Target="http://www.microsave.net/resource/customer_focused_product_development" TargetMode="External"/><Relationship Id="rId302" Type="http://schemas.openxmlformats.org/officeDocument/2006/relationships/hyperlink" Target="https://www.microsave.net/2021/01/11/reforms-to-the-indian-public-distribution-system-pds-current-context-and-the-way-forward/" TargetMode="External"/><Relationship Id="rId323" Type="http://schemas.openxmlformats.org/officeDocument/2006/relationships/hyperlink" Target="https://www.microsave.net/2021/05/18/master-class-session-with-betty-wilkinson-ceo-fsd-zambia/" TargetMode="External"/><Relationship Id="rId344" Type="http://schemas.openxmlformats.org/officeDocument/2006/relationships/hyperlink" Target="https://www.microsave.net/2022/02/01/journey-of-social-safety-net-ssn-beneficiaries-during-the-covid-19-pandemic-period/" TargetMode="External"/><Relationship Id="rId20" Type="http://schemas.openxmlformats.org/officeDocument/2006/relationships/hyperlink" Target="http://www.microsave.net/resource/problem_loans_part_2" TargetMode="External"/><Relationship Id="rId41" Type="http://schemas.openxmlformats.org/officeDocument/2006/relationships/hyperlink" Target="http://www.microsave.net/resource/jlg_loan_origination_process_and_group_recognition_test_process_spandana_india" TargetMode="External"/><Relationship Id="rId62" Type="http://schemas.openxmlformats.org/officeDocument/2006/relationships/hyperlink" Target="http://www.microsave.net/resource/six_core_principles_of_client_protection" TargetMode="External"/><Relationship Id="rId83" Type="http://schemas.openxmlformats.org/officeDocument/2006/relationships/hyperlink" Target="http://www.microsave.net/resource/agriculture_microfinance_overview_part_2_baac_thailand" TargetMode="External"/><Relationship Id="rId179" Type="http://schemas.openxmlformats.org/officeDocument/2006/relationships/hyperlink" Target="http://www.microsave.net/resource/five_critical_decisions_for_developing_effective_staff_incentive_schemes" TargetMode="External"/><Relationship Id="rId365" Type="http://schemas.openxmlformats.org/officeDocument/2006/relationships/hyperlink" Target="https://bit.ly/3W7s7gN" TargetMode="External"/><Relationship Id="rId386" Type="http://schemas.openxmlformats.org/officeDocument/2006/relationships/hyperlink" Target="https://www.microsave.net/2025/08/19/design-that-works-the-mi4id-approach/" TargetMode="External"/><Relationship Id="rId190" Type="http://schemas.openxmlformats.org/officeDocument/2006/relationships/hyperlink" Target="http://www.microsave.net/resource/mfis_and_digital_financial_services_why_should_mfis_be_interested" TargetMode="External"/><Relationship Id="rId204" Type="http://schemas.openxmlformats.org/officeDocument/2006/relationships/hyperlink" Target="http://www.microsave.net/resource/product_development_for_youth" TargetMode="External"/><Relationship Id="rId225" Type="http://schemas.openxmlformats.org/officeDocument/2006/relationships/hyperlink" Target="http://microsave.net/resource/digital_financial_services_in_bangladesh" TargetMode="External"/><Relationship Id="rId246" Type="http://schemas.openxmlformats.org/officeDocument/2006/relationships/hyperlink" Target="https://bit.ly/2q1eLWp" TargetMode="External"/><Relationship Id="rId267" Type="http://schemas.openxmlformats.org/officeDocument/2006/relationships/hyperlink" Target="http://www.microsave.net/resource/digital_transformation_of_financial_institutions_1" TargetMode="External"/><Relationship Id="rId288" Type="http://schemas.openxmlformats.org/officeDocument/2006/relationships/hyperlink" Target="https://www.microsave.net/2020/07/28/revitalizing-agriculture-market-systems/" TargetMode="External"/><Relationship Id="rId106" Type="http://schemas.openxmlformats.org/officeDocument/2006/relationships/hyperlink" Target="http://www.microsave.net/resource/portfolios_of_the_poor_expert_review_7" TargetMode="External"/><Relationship Id="rId127" Type="http://schemas.openxmlformats.org/officeDocument/2006/relationships/hyperlink" Target="http://www.microsave.net/resource/mobile_banking_agent_networks_part_2" TargetMode="External"/><Relationship Id="rId313" Type="http://schemas.openxmlformats.org/officeDocument/2006/relationships/hyperlink" Target="https://bit.ly/3elKjRs" TargetMode="External"/><Relationship Id="rId10" Type="http://schemas.openxmlformats.org/officeDocument/2006/relationships/hyperlink" Target="http://www.microsave.net/resource/loan_analysis_tricks_of_the_trade_part_2" TargetMode="External"/><Relationship Id="rId31" Type="http://schemas.openxmlformats.org/officeDocument/2006/relationships/hyperlink" Target="http://www.microsave.net/resource/risk_management_credit_scoring_part_2" TargetMode="External"/><Relationship Id="rId52" Type="http://schemas.openxmlformats.org/officeDocument/2006/relationships/hyperlink" Target="http://www.microsave.net/resource/creating_a_world_without_poverty_an_excerpt" TargetMode="External"/><Relationship Id="rId73" Type="http://schemas.openxmlformats.org/officeDocument/2006/relationships/hyperlink" Target="http://www.microsave.net/resource/technology_and_microfinance_the_challenge_of_integration" TargetMode="External"/><Relationship Id="rId94" Type="http://schemas.openxmlformats.org/officeDocument/2006/relationships/hyperlink" Target="http://www.microsave.net/resource/compartamos_controversy_leadership_and_responsibilities_1" TargetMode="External"/><Relationship Id="rId148" Type="http://schemas.openxmlformats.org/officeDocument/2006/relationships/hyperlink" Target="http://www.microsave.net/resource/mobile_money_in_afghanistan" TargetMode="External"/><Relationship Id="rId169" Type="http://schemas.openxmlformats.org/officeDocument/2006/relationships/hyperlink" Target="http://www.microsave.net/resource/can_mobile_banking_deliver_on_the_promise_of_financial_inclusion" TargetMode="External"/><Relationship Id="rId334" Type="http://schemas.openxmlformats.org/officeDocument/2006/relationships/hyperlink" Target="https://bit.ly/3sGO5dt" TargetMode="External"/><Relationship Id="rId355" Type="http://schemas.openxmlformats.org/officeDocument/2006/relationships/hyperlink" Target="https://bit.ly/3tH9nsw" TargetMode="External"/><Relationship Id="rId376" Type="http://schemas.openxmlformats.org/officeDocument/2006/relationships/hyperlink" Target="https://www.microsave.net/2023/11/16/leveraging-ai-for-climate-resilient-agriculture-2023-financial-inclusion-week/" TargetMode="External"/><Relationship Id="rId4" Type="http://schemas.openxmlformats.org/officeDocument/2006/relationships/hyperlink" Target="http://www.microsave.net/resource/individual_lending_il_biashara_imara_flagship_microfinance_product_of_equity_bank_kenya" TargetMode="External"/><Relationship Id="rId180" Type="http://schemas.openxmlformats.org/officeDocument/2006/relationships/hyperlink" Target="http://www.microsave.net/resource/going_beyond_a_single_use_of_no_frills_account_the_concept_of_deferred_payments" TargetMode="External"/><Relationship Id="rId215" Type="http://schemas.openxmlformats.org/officeDocument/2006/relationships/hyperlink" Target="http://www.microsave.net/resource/over_the_counter_otc_transactions_in_whose_interest_part_2" TargetMode="External"/><Relationship Id="rId236" Type="http://schemas.openxmlformats.org/officeDocument/2006/relationships/hyperlink" Target="http://www.microsave.net/resource/designing_cashless_india_transforming_villages_digitally_3" TargetMode="External"/><Relationship Id="rId257" Type="http://schemas.openxmlformats.org/officeDocument/2006/relationships/hyperlink" Target="http://www.microsave.net/resource/can_disruptive_innovation_respond_to_the_daily_needs_of_poor_people" TargetMode="External"/><Relationship Id="rId278" Type="http://schemas.openxmlformats.org/officeDocument/2006/relationships/hyperlink" Target="https://www.microsave.net/2020/02/10/digital-financial-inclusion-for-rural-women-of-bangladesh/" TargetMode="External"/><Relationship Id="rId303" Type="http://schemas.openxmlformats.org/officeDocument/2006/relationships/hyperlink" Target="https://www.microsave.net/2021/01/20/public-distribution-system-pds-from-food-security-to-nutrition-security/" TargetMode="External"/><Relationship Id="rId42" Type="http://schemas.openxmlformats.org/officeDocument/2006/relationships/hyperlink" Target="http://www.microsave.net/resource/jlg_disbursement_process_spandana_india" TargetMode="External"/><Relationship Id="rId84" Type="http://schemas.openxmlformats.org/officeDocument/2006/relationships/hyperlink" Target="http://www.microsave.net/resource/new_trends_in_agriculture_microfinance_focus_on_poverty_part_1" TargetMode="External"/><Relationship Id="rId138" Type="http://schemas.openxmlformats.org/officeDocument/2006/relationships/hyperlink" Target="http://www.microsave.net/resource/bancosol_latin_america_s_first_commercial_microfinance_bank_part_3" TargetMode="External"/><Relationship Id="rId345" Type="http://schemas.openxmlformats.org/officeDocument/2006/relationships/hyperlink" Target="https://www.microsave.net/2022/04/21/banking-correspondent-bc-agent-incentives-eko-india-financial-services/" TargetMode="External"/><Relationship Id="rId387" Type="http://schemas.openxmlformats.org/officeDocument/2006/relationships/hyperlink" Target="https://www.microsave.net/2025/08/26/microfinance-for-climate-resilience-voices-from-the-field/" TargetMode="External"/><Relationship Id="rId191" Type="http://schemas.openxmlformats.org/officeDocument/2006/relationships/hyperlink" Target="http://www.microsave.net/resource/mobile_insurance_the_need_for_value_alignment" TargetMode="External"/><Relationship Id="rId205" Type="http://schemas.openxmlformats.org/officeDocument/2006/relationships/hyperlink" Target="http://www.microsave.net/resource/g2p_for_financial_inclusion_job_half_done" TargetMode="External"/><Relationship Id="rId247" Type="http://schemas.openxmlformats.org/officeDocument/2006/relationships/hyperlink" Target="https://bit.ly/2GulyPl" TargetMode="External"/><Relationship Id="rId107" Type="http://schemas.openxmlformats.org/officeDocument/2006/relationships/hyperlink" Target="http://www.microsave.net/resource/portfolios_of_the_poor_research_methodology_adopted" TargetMode="External"/><Relationship Id="rId289" Type="http://schemas.openxmlformats.org/officeDocument/2006/relationships/hyperlink" Target="https://www.microsave.net/author/justus-njeru/" TargetMode="External"/><Relationship Id="rId11" Type="http://schemas.openxmlformats.org/officeDocument/2006/relationships/hyperlink" Target="http://www.microsave.net/resource/loan_appraisal_tricks_of_the_trade_part_3" TargetMode="External"/><Relationship Id="rId53" Type="http://schemas.openxmlformats.org/officeDocument/2006/relationships/hyperlink" Target="http://www.microsave.net/resource/creating_a_world_without_poverty_part_1" TargetMode="External"/><Relationship Id="rId149" Type="http://schemas.openxmlformats.org/officeDocument/2006/relationships/hyperlink" Target="http://www.microsave.net/resource/regulations_challenges_and_next_steps_in_m_banking_in_india" TargetMode="External"/><Relationship Id="rId314" Type="http://schemas.openxmlformats.org/officeDocument/2006/relationships/hyperlink" Target="https://bit.ly/3v1nGaW" TargetMode="External"/><Relationship Id="rId356" Type="http://schemas.openxmlformats.org/officeDocument/2006/relationships/hyperlink" Target="https://bit.ly/3EfY4fX" TargetMode="External"/><Relationship Id="rId95" Type="http://schemas.openxmlformats.org/officeDocument/2006/relationships/hyperlink" Target="http://www.microsave.net/resource/portfolios_of_the_poor_introduction_1" TargetMode="External"/><Relationship Id="rId160" Type="http://schemas.openxmlformats.org/officeDocument/2006/relationships/hyperlink" Target="http://www.microsave.net/resource/agent_and_customer_service_a_key_to_m_banking_distribution_network" TargetMode="External"/><Relationship Id="rId216" Type="http://schemas.openxmlformats.org/officeDocument/2006/relationships/hyperlink" Target="http://www.microsave.net/resource/toilets_on_credit" TargetMode="External"/><Relationship Id="rId258" Type="http://schemas.openxmlformats.org/officeDocument/2006/relationships/hyperlink" Target="http://www.microsave.net/resource/disruptive_innovations_in_fintech_can_deliver_value_to_poor" TargetMode="External"/><Relationship Id="rId22" Type="http://schemas.openxmlformats.org/officeDocument/2006/relationships/hyperlink" Target="http://www.microsave.net/resource/who_is_a_good_client" TargetMode="External"/><Relationship Id="rId64" Type="http://schemas.openxmlformats.org/officeDocument/2006/relationships/hyperlink" Target="http://www.microsave.net/resource/client_protection_campaign_the_role_of_funders_and_governments" TargetMode="External"/><Relationship Id="rId118" Type="http://schemas.openxmlformats.org/officeDocument/2006/relationships/hyperlink" Target="http://www.microsave.net/resource/listening_to_clients_a_market_led_approach" TargetMode="External"/><Relationship Id="rId325" Type="http://schemas.openxmlformats.org/officeDocument/2006/relationships/hyperlink" Target="https://bit.ly/3qYkXNV" TargetMode="External"/><Relationship Id="rId367" Type="http://schemas.openxmlformats.org/officeDocument/2006/relationships/hyperlink" Target="https://www.microsave.net/2023/02/07/advancing-climate-resilient-agriculture-in-india-key-lessons-and-challenges/" TargetMode="External"/><Relationship Id="rId171" Type="http://schemas.openxmlformats.org/officeDocument/2006/relationships/hyperlink" Target="http://www.microsave.net/resource/microinsurance_market_research" TargetMode="External"/><Relationship Id="rId227" Type="http://schemas.openxmlformats.org/officeDocument/2006/relationships/hyperlink" Target="http://www.microsave.net/resource/how_do_mfi_clients_spend_remittance_money_in_the_philippines" TargetMode="External"/><Relationship Id="rId269" Type="http://schemas.openxmlformats.org/officeDocument/2006/relationships/hyperlink" Target="http://www.microsave.net/resource/implementing_digital_transformation" TargetMode="External"/><Relationship Id="rId33" Type="http://schemas.openxmlformats.org/officeDocument/2006/relationships/hyperlink" Target="http://www.microsave.net/resource/credit_administration_and_credit_controls" TargetMode="External"/><Relationship Id="rId129" Type="http://schemas.openxmlformats.org/officeDocument/2006/relationships/hyperlink" Target="http://www.microsave.net/resource/mobile_banking_focus_on_savings" TargetMode="External"/><Relationship Id="rId280" Type="http://schemas.openxmlformats.org/officeDocument/2006/relationships/hyperlink" Target="https://www.microsave.net/2020/02/09/management-of-savings-groups-through-digitization-part-1/" TargetMode="External"/><Relationship Id="rId336" Type="http://schemas.openxmlformats.org/officeDocument/2006/relationships/hyperlink" Target="https://bit.ly/3n4h6NO" TargetMode="External"/><Relationship Id="rId75" Type="http://schemas.openxmlformats.org/officeDocument/2006/relationships/hyperlink" Target="http://www.microsave.net/resource/bri_why_it_became_a_leader" TargetMode="External"/><Relationship Id="rId140" Type="http://schemas.openxmlformats.org/officeDocument/2006/relationships/hyperlink" Target="http://www.microsave.net/resource/insights_from_a_microfinance_pioneer_bancosol_1" TargetMode="External"/><Relationship Id="rId182" Type="http://schemas.openxmlformats.org/officeDocument/2006/relationships/hyperlink" Target="http://www.microsave.net/resource/understanding_over_indebtedness" TargetMode="External"/><Relationship Id="rId378" Type="http://schemas.openxmlformats.org/officeDocument/2006/relationships/hyperlink" Target="https://www.microsave.net/2024/01/29/enabling-and-financing-locally-led-adaptation/" TargetMode="External"/><Relationship Id="rId6" Type="http://schemas.openxmlformats.org/officeDocument/2006/relationships/hyperlink" Target="http://www.microsave.net/resource/lending_cycle_new_customer_identification_filter" TargetMode="External"/><Relationship Id="rId238" Type="http://schemas.openxmlformats.org/officeDocument/2006/relationships/hyperlink" Target="http://www.microsave.net/resource/why_is_digit_credit_sch_a_huge_opportunity_and_challenge" TargetMode="External"/><Relationship Id="rId291" Type="http://schemas.openxmlformats.org/officeDocument/2006/relationships/hyperlink" Target="https://www.microsave.net/author/olivia-obiero/" TargetMode="External"/><Relationship Id="rId305" Type="http://schemas.openxmlformats.org/officeDocument/2006/relationships/hyperlink" Target="http://microsave.net/2021/01/25/webinar-launch-of-reports-on-the-impact-of-the-covid-19-pandemic-on-cash-in-cash-out-cico-agents-farmers-and-micro-small-and-medium-enterprises-msmes-in-kenya/" TargetMode="External"/><Relationship Id="rId347" Type="http://schemas.openxmlformats.org/officeDocument/2006/relationships/hyperlink" Target="https://www.microsave.net/2022/05/16/behavior-change-communication-to-encourage-the-use-of-agent-banking-among-rural-lmi-women-airtel-payments-bank/" TargetMode="External"/><Relationship Id="rId44" Type="http://schemas.openxmlformats.org/officeDocument/2006/relationships/hyperlink" Target="http://www.microsave.net/resource/jlg_collection_process_spandana_india" TargetMode="External"/><Relationship Id="rId86" Type="http://schemas.openxmlformats.org/officeDocument/2006/relationships/hyperlink" Target="http://www.microsave.net/resource/compartamos_controversy_leadership_and_responsibilities_part_1" TargetMode="External"/><Relationship Id="rId151" Type="http://schemas.openxmlformats.org/officeDocument/2006/relationships/hyperlink" Target="http://www.microsave.net/resource/vodafone_in_india_and_its_strategy_to_offer_value_proposition_to_all_stakeholders" TargetMode="External"/><Relationship Id="rId389" Type="http://schemas.openxmlformats.org/officeDocument/2006/relationships/comments" Target="../comments3.xml"/><Relationship Id="rId193" Type="http://schemas.openxmlformats.org/officeDocument/2006/relationships/hyperlink" Target="http://www.microsave.net/resource/mfis_and_digital_financial_services_what_route_should_mfis_take" TargetMode="External"/><Relationship Id="rId207" Type="http://schemas.openxmlformats.org/officeDocument/2006/relationships/hyperlink" Target="http://www.microsave.net/resource/remittance_market_in_the_philippines" TargetMode="External"/><Relationship Id="rId249" Type="http://schemas.openxmlformats.org/officeDocument/2006/relationships/hyperlink" Target="http://www.microsave.net/resource/microsave_s_government_and_social_impact_domain_aiding_governance_bettering_lives" TargetMode="External"/><Relationship Id="rId13" Type="http://schemas.openxmlformats.org/officeDocument/2006/relationships/hyperlink" Target="http://www.microsave.net/resource/loan_approval_larger_loans" TargetMode="External"/><Relationship Id="rId109" Type="http://schemas.openxmlformats.org/officeDocument/2006/relationships/hyperlink" Target="http://www.microsave.net/resource/portfolios_of_the_poor_measuring_impact_study_of_new_initiatives" TargetMode="External"/><Relationship Id="rId260" Type="http://schemas.openxmlformats.org/officeDocument/2006/relationships/hyperlink" Target="http://www.microsave.net/resource/digital_enterprise_credit_the_potential_and_way_forward" TargetMode="External"/><Relationship Id="rId316" Type="http://schemas.openxmlformats.org/officeDocument/2006/relationships/hyperlink" Target="https://www.microsave.net/2021/03/31/electronic-know-your-customer-e-kyc-quick-fixes-for-onboarding-customers/" TargetMode="External"/><Relationship Id="rId55" Type="http://schemas.openxmlformats.org/officeDocument/2006/relationships/hyperlink" Target="http://www.microsave.net/resource/creating_a_world_without_poverty_part_3" TargetMode="External"/><Relationship Id="rId97" Type="http://schemas.openxmlformats.org/officeDocument/2006/relationships/hyperlink" Target="http://www.microsave.net/resource/portfolios_of_the_poor_key_lessons" TargetMode="External"/><Relationship Id="rId120" Type="http://schemas.openxmlformats.org/officeDocument/2006/relationships/hyperlink" Target="http://www.microsave.net/resource/mobile_banking_efforts_by_banks_part_1" TargetMode="External"/><Relationship Id="rId358" Type="http://schemas.openxmlformats.org/officeDocument/2006/relationships/hyperlink" Target="https://bit.ly/3g7f1RX" TargetMode="External"/><Relationship Id="rId162" Type="http://schemas.openxmlformats.org/officeDocument/2006/relationships/hyperlink" Target="http://www.microsave.net/resource/agent_network_for_remittances_and_mobile_wallets" TargetMode="External"/><Relationship Id="rId218" Type="http://schemas.openxmlformats.org/officeDocument/2006/relationships/hyperlink" Target="http://../Admin/AppData/Local/Microsoft/Windows/INetCache/AppData/Local/Microsoft/Windows/INetCache/Content.Outlook/76EZN0LD/Managing%20Risks%20in%20Digital%20Financial%20Services" TargetMode="External"/><Relationship Id="rId271" Type="http://schemas.openxmlformats.org/officeDocument/2006/relationships/hyperlink" Target="https://www.microsave.net/2019/07/04/boost-to-financial-inclusion-initiatives-for-lmi-segments-in-india/" TargetMode="External"/><Relationship Id="rId24" Type="http://schemas.openxmlformats.org/officeDocument/2006/relationships/hyperlink" Target="http://www.microsave.net/resource/mobile_banking_1" TargetMode="External"/><Relationship Id="rId66" Type="http://schemas.openxmlformats.org/officeDocument/2006/relationships/hyperlink" Target="http://www.microsave.net/resource/financial_crisis_impact_on_mfis_and_their_clients_part_1" TargetMode="External"/><Relationship Id="rId131" Type="http://schemas.openxmlformats.org/officeDocument/2006/relationships/hyperlink" Target="http://www.microsave.net/resource/mobile_money_in_the_pacific_islands_part_2" TargetMode="External"/><Relationship Id="rId327" Type="http://schemas.openxmlformats.org/officeDocument/2006/relationships/hyperlink" Target="https://www.microsave.net/author/the-helix-institute-at-msc/" TargetMode="External"/><Relationship Id="rId369" Type="http://schemas.openxmlformats.org/officeDocument/2006/relationships/hyperlink" Target="https://www.microsave.net/team/anup-singh/" TargetMode="External"/><Relationship Id="rId173" Type="http://schemas.openxmlformats.org/officeDocument/2006/relationships/hyperlink" Target="http://www.microsave.net/resource/msv_client_awareness" TargetMode="External"/><Relationship Id="rId229" Type="http://schemas.openxmlformats.org/officeDocument/2006/relationships/hyperlink" Target="http://www.microsave.net/resource/microsave_s_approach_to_product_development" TargetMode="External"/><Relationship Id="rId380" Type="http://schemas.openxmlformats.org/officeDocument/2006/relationships/hyperlink" Target="https://www.microsave.net/2024/04/26/ajay-shah-on-reinventing-governance-accountability-and-organizational-reform/" TargetMode="External"/><Relationship Id="rId240" Type="http://schemas.openxmlformats.org/officeDocument/2006/relationships/hyperlink" Target="http://www.microsave.net/resource/designing_mobile_wallet_for_the_poor" TargetMode="External"/><Relationship Id="rId35" Type="http://schemas.openxmlformats.org/officeDocument/2006/relationships/hyperlink" Target="http://www.microsave.net/resource/mobile_banking_part_1" TargetMode="External"/><Relationship Id="rId77" Type="http://schemas.openxmlformats.org/officeDocument/2006/relationships/hyperlink" Target="http://www.microsave.net/resource/community_managed_microfinance_part_1" TargetMode="External"/><Relationship Id="rId100" Type="http://schemas.openxmlformats.org/officeDocument/2006/relationships/hyperlink" Target="http://www.microsave.net/resource/portfolios_of_the_poor_expert_review_1" TargetMode="External"/><Relationship Id="rId282" Type="http://schemas.openxmlformats.org/officeDocument/2006/relationships/hyperlink" Target="https://www.microsave.net/2020/05/19/development-of-insurance-and-microinsurance-product-concepts-for-lynk/" TargetMode="External"/><Relationship Id="rId338" Type="http://schemas.openxmlformats.org/officeDocument/2006/relationships/hyperlink" Target="https://www.microsave.net/2021/10/08/how-can-the-government-improve-the-uptake-of-lpg-refills-issued-under-pradhan-mantri-ujjwala-yojana-and-facilitate-a-complete-shift-to-clean-fuel/" TargetMode="External"/><Relationship Id="rId8" Type="http://schemas.openxmlformats.org/officeDocument/2006/relationships/hyperlink" Target="http://www.microsave.net/resource/loan_appraisal_home_visit" TargetMode="External"/><Relationship Id="rId142" Type="http://schemas.openxmlformats.org/officeDocument/2006/relationships/hyperlink" Target="http://www.microsave.net/resource/failures_in_microfinance_lessons_learned_part_1" TargetMode="External"/><Relationship Id="rId184" Type="http://schemas.openxmlformats.org/officeDocument/2006/relationships/hyperlink" Target="http://www.microsave.net/resource/agriculture_value_chain_financing_role_of_mfis" TargetMode="External"/><Relationship Id="rId251" Type="http://schemas.openxmlformats.org/officeDocument/2006/relationships/hyperlink" Target="http://www.microsave.net/resource/leveraging_technology_for_meaningful_financial_inclusion_1" TargetMode="External"/><Relationship Id="rId46" Type="http://schemas.openxmlformats.org/officeDocument/2006/relationships/hyperlink" Target="http://www.microsave.net/resource/jlg_center_meeting_process_spandana_india" TargetMode="External"/><Relationship Id="rId293" Type="http://schemas.openxmlformats.org/officeDocument/2006/relationships/hyperlink" Target="https://www.microsave.net/author/ravi-kant/" TargetMode="External"/><Relationship Id="rId307" Type="http://schemas.openxmlformats.org/officeDocument/2006/relationships/hyperlink" Target="https://www.microsave.net/2021/02/01/the-impact-of-covid-19-on-msmes-and-low-income-populations-in-asia-and-africa-with-akhand-tiwari/" TargetMode="External"/><Relationship Id="rId349" Type="http://schemas.openxmlformats.org/officeDocument/2006/relationships/hyperlink" Target="https://www.microsave.net/2022/06/02/highlights-of-the-webinar-on-catalytic-interventions-for-better-cico-management/" TargetMode="External"/><Relationship Id="rId88" Type="http://schemas.openxmlformats.org/officeDocument/2006/relationships/hyperlink" Target="http://www.microsave.net/resource/compartamos_controversy_leadership_and_responsibilities_part_2" TargetMode="External"/><Relationship Id="rId111" Type="http://schemas.openxmlformats.org/officeDocument/2006/relationships/hyperlink" Target="http://www.microsave.net/resource/best_potential_delivery_channels_for_microinsurance_part_2" TargetMode="External"/><Relationship Id="rId153" Type="http://schemas.openxmlformats.org/officeDocument/2006/relationships/hyperlink" Target="http://www.microsave.net/resource/importance_issues_regulations_in_rolling_out_mobile_banking_in_pakistan" TargetMode="External"/><Relationship Id="rId195" Type="http://schemas.openxmlformats.org/officeDocument/2006/relationships/hyperlink" Target="http://www.microsave.net/resource/index_based_microinsurance_for_disaster_risk_reduction" TargetMode="External"/><Relationship Id="rId209" Type="http://schemas.openxmlformats.org/officeDocument/2006/relationships/hyperlink" Target="http://www.microsave.net/resource/upscaling_mfis_into_msme_financing" TargetMode="External"/><Relationship Id="rId360" Type="http://schemas.openxmlformats.org/officeDocument/2006/relationships/hyperlink" Target="https://bit.ly/3EDuRNh" TargetMode="External"/><Relationship Id="rId220" Type="http://schemas.openxmlformats.org/officeDocument/2006/relationships/hyperlink" Target="http://www.microsave.net/resource/microsave_director_manoj_sharma_in_talks_with_ndtv_profit_on_pmjdy" TargetMode="External"/><Relationship Id="rId15" Type="http://schemas.openxmlformats.org/officeDocument/2006/relationships/hyperlink" Target="http://www.microsave.net/resource/individual_lending_effective_monitoring_practices" TargetMode="External"/><Relationship Id="rId57" Type="http://schemas.openxmlformats.org/officeDocument/2006/relationships/hyperlink" Target="http://www.microsave.net/resource/creating_a_world_without_poverty_q_a_part_5" TargetMode="External"/><Relationship Id="rId262" Type="http://schemas.openxmlformats.org/officeDocument/2006/relationships/hyperlink" Target="http://www.microsave.net/resource/overview_of_digital_credit" TargetMode="External"/><Relationship Id="rId318" Type="http://schemas.openxmlformats.org/officeDocument/2006/relationships/hyperlink" Target="https://www.microsave.net/2021/04/05/in-kind-to-cash-transfers-the-story-of-social-welfare-distribution-in-india/" TargetMode="External"/><Relationship Id="rId99" Type="http://schemas.openxmlformats.org/officeDocument/2006/relationships/hyperlink" Target="http://www.microsave.net/resource/portfolios_of_the_poor_grameen_2_a_success_story" TargetMode="External"/><Relationship Id="rId122" Type="http://schemas.openxmlformats.org/officeDocument/2006/relationships/hyperlink" Target="http://www.microsave.net/resource/kenya_experience_beyond_m_pesa" TargetMode="External"/><Relationship Id="rId164" Type="http://schemas.openxmlformats.org/officeDocument/2006/relationships/hyperlink" Target="http://www.microsave.net/resource/creating_an_effective_marketing_strategy" TargetMode="External"/><Relationship Id="rId371" Type="http://schemas.openxmlformats.org/officeDocument/2006/relationships/hyperlink" Target="https://www.microsave.net/2023/06/21/climate-resilient-agriculture-can-digital-technology-make-a-real-difference/" TargetMode="External"/><Relationship Id="rId26" Type="http://schemas.openxmlformats.org/officeDocument/2006/relationships/hyperlink" Target="http://www.microsave.net/resource/brac_approach_to_microfinance_1" TargetMode="External"/><Relationship Id="rId231" Type="http://schemas.openxmlformats.org/officeDocument/2006/relationships/hyperlink" Target="http://microsave.net/resource/cashlite_ramnagar_a_pilot_on_creating_less_cash_ecosystems" TargetMode="External"/><Relationship Id="rId273" Type="http://schemas.openxmlformats.org/officeDocument/2006/relationships/hyperlink" Target="http://bit.ly/35vBEoV" TargetMode="External"/><Relationship Id="rId329" Type="http://schemas.openxmlformats.org/officeDocument/2006/relationships/hyperlink" Target="https://bit.ly/3jboIgw" TargetMode="External"/><Relationship Id="rId68" Type="http://schemas.openxmlformats.org/officeDocument/2006/relationships/hyperlink" Target="http://www.microsave.net/resource/the_drivers_and_challenges_of_rapid_growth" TargetMode="External"/><Relationship Id="rId133" Type="http://schemas.openxmlformats.org/officeDocument/2006/relationships/hyperlink" Target="http://www.microsave.net/resource/microfinance_in_a_dynamic_market_financiera_crear_peru_part_2" TargetMode="External"/><Relationship Id="rId175" Type="http://schemas.openxmlformats.org/officeDocument/2006/relationships/hyperlink" Target="http://www.microsave.net/resource/why_tech_based_banking_cannot_replace_agents" TargetMode="External"/><Relationship Id="rId340" Type="http://schemas.openxmlformats.org/officeDocument/2006/relationships/hyperlink" Target="https://www.microsave.net/2021/10/14/indias-gender-responsive-policies-during-covid-19/"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icrosave.net/2022/06/12/embedding-finance-for-inclusion/" TargetMode="External"/><Relationship Id="rId18" Type="http://schemas.openxmlformats.org/officeDocument/2006/relationships/hyperlink" Target="https://www.microsave.net/2022/11/01/investing-in-the-agents-of-change/" TargetMode="External"/><Relationship Id="rId26" Type="http://schemas.openxmlformats.org/officeDocument/2006/relationships/hyperlink" Target="https://www.microsave.net/2024/03/20/digital-transformation-strategies-in-ugandan-banking/" TargetMode="External"/><Relationship Id="rId39" Type="http://schemas.openxmlformats.org/officeDocument/2006/relationships/hyperlink" Target="https://www.microsave.net/2025/10/16/enhancing-financial-inclusion-for-forcibly-displaced-persons-fdps-to-foster-resilience-and-stability/" TargetMode="External"/><Relationship Id="rId21" Type="http://schemas.openxmlformats.org/officeDocument/2006/relationships/hyperlink" Target="https://www.microsave.net/2023/07/06/digital-technologies-impact-on-womens-financial-inclusion/" TargetMode="External"/><Relationship Id="rId34" Type="http://schemas.openxmlformats.org/officeDocument/2006/relationships/hyperlink" Target="https://www.microsave.net/2025/01/29/strengthening-opportunities-for-women-owned-microenterprises-in-south-africa-through-partnerships-and-digital-solutions-with-mel-mosime-director-pic-a-biz-consulting/" TargetMode="External"/><Relationship Id="rId7" Type="http://schemas.openxmlformats.org/officeDocument/2006/relationships/hyperlink" Target="https://www.microsave.net/2022/05/16/episode-10-from-a-digital-lender-to-a-microfinance-bank-what-does-this-mean-for-mfis-in-africa/" TargetMode="External"/><Relationship Id="rId12" Type="http://schemas.openxmlformats.org/officeDocument/2006/relationships/hyperlink" Target="https://www.microsave.net/2022/06/10/account-aggregator-aa-framework-changing-indias-financial-ecosystem/" TargetMode="External"/><Relationship Id="rId17" Type="http://schemas.openxmlformats.org/officeDocument/2006/relationships/hyperlink" Target="https://bit.ly/3x2ZrvM" TargetMode="External"/><Relationship Id="rId25" Type="http://schemas.openxmlformats.org/officeDocument/2006/relationships/hyperlink" Target="https://www.microsave.net/2024/03/12/bridging-the-digital-divide-strategies-to-enhance-womens-entrepreneurial-success-in-home-based-enterprises/" TargetMode="External"/><Relationship Id="rId33" Type="http://schemas.openxmlformats.org/officeDocument/2006/relationships/hyperlink" Target="https://www.microsave.net/2025/01/28/strengthening-opportunities-for-women-owned-microenterprises-in-south-africa-through-partnerships-and-digital-solutions-with-mpumi-maesela-ceo-servicios-empresaviales-se-holdings/" TargetMode="External"/><Relationship Id="rId38" Type="http://schemas.openxmlformats.org/officeDocument/2006/relationships/hyperlink" Target="https://www.microsave.net/2025/09/19/financing-growth-in-tough-times-climate-resilience-for-msmes-in-kenya/" TargetMode="External"/><Relationship Id="rId2" Type="http://schemas.openxmlformats.org/officeDocument/2006/relationships/hyperlink" Target="https://www.microsave.net/2021/09/03/bridging-the-digital-divide-using-innovative-approaches-to-financial-and-digital-education/" TargetMode="External"/><Relationship Id="rId16" Type="http://schemas.openxmlformats.org/officeDocument/2006/relationships/hyperlink" Target="https://bit.ly/3qhApoN" TargetMode="External"/><Relationship Id="rId20" Type="http://schemas.openxmlformats.org/officeDocument/2006/relationships/hyperlink" Target="https://www.microsave.net/2023/03/07/drivers-of-womens-digital-exclusion/" TargetMode="External"/><Relationship Id="rId29" Type="http://schemas.openxmlformats.org/officeDocument/2006/relationships/hyperlink" Target="https://www.microsave.net/2024/08/22/challenges-faced-by-market-women-in-accessing-finance-part-1/" TargetMode="External"/><Relationship Id="rId1" Type="http://schemas.openxmlformats.org/officeDocument/2006/relationships/hyperlink" Target="https://www.microsave.net/2021/08/09/the-many-aspects-of-financial-inclusion/" TargetMode="External"/><Relationship Id="rId6" Type="http://schemas.openxmlformats.org/officeDocument/2006/relationships/hyperlink" Target="https://www.microsave.net/2022/04/28/episode-9-youth-agri-entrepreneurship-in-africa/" TargetMode="External"/><Relationship Id="rId11" Type="http://schemas.openxmlformats.org/officeDocument/2006/relationships/hyperlink" Target="https://www.microsave.net/2022/06/07/the-mool-mantra-a-neobank-for-everyone/" TargetMode="External"/><Relationship Id="rId24" Type="http://schemas.openxmlformats.org/officeDocument/2006/relationships/hyperlink" Target="https://www.microsave.net/2023/11/29/designing-financial-products-for-youth/" TargetMode="External"/><Relationship Id="rId32" Type="http://schemas.openxmlformats.org/officeDocument/2006/relationships/hyperlink" Target="https://www.microsave.net/2024/10/08/scaling-up-affordable-housing-finance-in-kenya/" TargetMode="External"/><Relationship Id="rId37" Type="http://schemas.openxmlformats.org/officeDocument/2006/relationships/hyperlink" Target="https://www.microsave.net/2025/06/20/youth-focused-agri-finance/" TargetMode="External"/><Relationship Id="rId40" Type="http://schemas.openxmlformats.org/officeDocument/2006/relationships/hyperlink" Target="https://www.microsave.net/2026/03/06/empowering-africas-blue-economy-fish-production-and-sustainable-fisheries-in-africa/" TargetMode="External"/><Relationship Id="rId5" Type="http://schemas.openxmlformats.org/officeDocument/2006/relationships/hyperlink" Target="https://open.spotify.com/episode/3vc3J2qzZzQ2MXrtyPiwVZ?si=QMiD5QO0QYuSI7CyuWeIVQ" TargetMode="External"/><Relationship Id="rId15" Type="http://schemas.openxmlformats.org/officeDocument/2006/relationships/hyperlink" Target="https://bit.ly/3cT0zew" TargetMode="External"/><Relationship Id="rId23" Type="http://schemas.openxmlformats.org/officeDocument/2006/relationships/hyperlink" Target="https://www.microsave.net/2023/11/09/the-role-locally-led-adaptation-plays-to-build-climate-resilience-part-1/" TargetMode="External"/><Relationship Id="rId28" Type="http://schemas.openxmlformats.org/officeDocument/2006/relationships/hyperlink" Target="https://www.microsave.net/2024/06/24/role-of-digital-financial-services-in-locally-led-adaptation-initiatives/" TargetMode="External"/><Relationship Id="rId36" Type="http://schemas.openxmlformats.org/officeDocument/2006/relationships/hyperlink" Target="https://www.microsave.net/2025/05/20/how-can-insurance-transform-how-communities-build-climate-resilience/" TargetMode="External"/><Relationship Id="rId10" Type="http://schemas.openxmlformats.org/officeDocument/2006/relationships/hyperlink" Target="https://www.microsave.net/2022/06/02/role-of-data-in-micro-credit/" TargetMode="External"/><Relationship Id="rId19" Type="http://schemas.openxmlformats.org/officeDocument/2006/relationships/hyperlink" Target="https://bit.ly/3kcWGnS" TargetMode="External"/><Relationship Id="rId31" Type="http://schemas.openxmlformats.org/officeDocument/2006/relationships/hyperlink" Target="https://www.microsave.net/2024/08/27/the-role-of-market-women-and-digital-financial-services-in-agriculture/" TargetMode="External"/><Relationship Id="rId4" Type="http://schemas.openxmlformats.org/officeDocument/2006/relationships/hyperlink" Target="https://open.spotify.com/episode/7pTECEBrB5RbFzLoe9Qhmw?si=XbOetLMNT0ymp2k5_UbcHg" TargetMode="External"/><Relationship Id="rId9" Type="http://schemas.openxmlformats.org/officeDocument/2006/relationships/hyperlink" Target="https://www.microsave.net/2022/05/18/transforming-cash-in-cash-out-leveraging-the-potential-of-female-agents/" TargetMode="External"/><Relationship Id="rId14" Type="http://schemas.openxmlformats.org/officeDocument/2006/relationships/hyperlink" Target="https://www.microsave.net/2022/06/24/the-role-of-financial-service-providers-in-supporting-msmes-in-kenya/" TargetMode="External"/><Relationship Id="rId22" Type="http://schemas.openxmlformats.org/officeDocument/2006/relationships/hyperlink" Target="https://www.microsave.net/2023/08/04/the-role-of-capital-in-unlocking-growth-for-mses-through-group-based-informal-financial-services-in-africa/" TargetMode="External"/><Relationship Id="rId27" Type="http://schemas.openxmlformats.org/officeDocument/2006/relationships/hyperlink" Target="https://www.microsave.net/2024/05/23/accelerating-e-mobility-adoption-in-kenya/" TargetMode="External"/><Relationship Id="rId30" Type="http://schemas.openxmlformats.org/officeDocument/2006/relationships/hyperlink" Target="https://www.microsave.net/2024/08/22/challenges-faced-by-market-women-in-accessing-finance-part-2/" TargetMode="External"/><Relationship Id="rId35" Type="http://schemas.openxmlformats.org/officeDocument/2006/relationships/hyperlink" Target="https://www.microsave.net/2025/03/26/the-role-cico-agents-play-in-ethiopias-social-payments/" TargetMode="External"/><Relationship Id="rId8" Type="http://schemas.openxmlformats.org/officeDocument/2006/relationships/hyperlink" Target="https://www.microsave.net/2022/05/17/future-of-agent-networks-what-do-we-envision-agent-networks-to-look-like-in-the-future/" TargetMode="External"/><Relationship Id="rId3" Type="http://schemas.openxmlformats.org/officeDocument/2006/relationships/hyperlink" Target="https://open.spotify.com/episode/7A8YxygPTQbruV30LRWLIW?si=8vydjVBhQHy2KiCUI0hf9w"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www.microsave.net/files/pdf/State_of_Sector_CAB_MicroSave.pdf" TargetMode="External"/><Relationship Id="rId18" Type="http://schemas.openxmlformats.org/officeDocument/2006/relationships/hyperlink" Target="http://www.microsave.net/files/pdf/MicroSave_DFS_for_the_Under_Banked.pdf" TargetMode="External"/><Relationship Id="rId26" Type="http://schemas.openxmlformats.org/officeDocument/2006/relationships/hyperlink" Target="http://www.microsave.net/resource/state_of_business_correspondent_industry_in_india_the_supply_side_story_1" TargetMode="External"/><Relationship Id="rId39" Type="http://schemas.openxmlformats.org/officeDocument/2006/relationships/hyperlink" Target="http://microsave.net/resource/re_imagining_agent_network_management_what_have_we_learnt" TargetMode="External"/><Relationship Id="rId21" Type="http://schemas.openxmlformats.org/officeDocument/2006/relationships/hyperlink" Target="http://www.microsave.net/files/pdf/Using_Mobile_Agent_Channel_for_Insurance_Pension_MicroSave.pdf" TargetMode="External"/><Relationship Id="rId34" Type="http://schemas.openxmlformats.org/officeDocument/2006/relationships/hyperlink" Target="http://microsave.net/resource/digital_financial_services_and_financial_stability_perspective_from_indonesia" TargetMode="External"/><Relationship Id="rId42" Type="http://schemas.openxmlformats.org/officeDocument/2006/relationships/hyperlink" Target="http://www.microsave.net/resource/technical_assistance_for_mobile_wallets_for_the_oral_segment_mowo" TargetMode="External"/><Relationship Id="rId47" Type="http://schemas.openxmlformats.org/officeDocument/2006/relationships/hyperlink" Target="https://www.microsave.net/2022/05/19/cico-agent-lifecycle-interactive-digital-flipbook/" TargetMode="External"/><Relationship Id="rId50" Type="http://schemas.openxmlformats.org/officeDocument/2006/relationships/hyperlink" Target="https://www.microsave.net/2022/12/19/how-are-mobile-money-agents-protecting-customers-data-in-uganda/" TargetMode="External"/><Relationship Id="rId7" Type="http://schemas.openxmlformats.org/officeDocument/2006/relationships/hyperlink" Target="http://www.microsave.net/files/pdf/1367585756_Financial_Inclusion_Through_E_M_Banking.pdf" TargetMode="External"/><Relationship Id="rId2" Type="http://schemas.openxmlformats.org/officeDocument/2006/relationships/hyperlink" Target="http://www.microsave.net/files/pdf/Brief_Intro_to_MR4MF_Tools.pdf" TargetMode="External"/><Relationship Id="rId16" Type="http://schemas.openxmlformats.org/officeDocument/2006/relationships/hyperlink" Target="http://www.microsave.net/files/pdf/Agent_Network_Accelerator_Programme_Summary.pdf" TargetMode="External"/><Relationship Id="rId29" Type="http://schemas.openxmlformats.org/officeDocument/2006/relationships/hyperlink" Target="http://www.microsave.net/files/pdf/A_Banking_Agent_in_Every_Village_The_Last_Mile_Challenges.pdf" TargetMode="External"/><Relationship Id="rId11" Type="http://schemas.openxmlformats.org/officeDocument/2006/relationships/hyperlink" Target="http://www.microsave.net/files/pdf/ASKI_CPP_Report.pdf" TargetMode="External"/><Relationship Id="rId24" Type="http://schemas.openxmlformats.org/officeDocument/2006/relationships/hyperlink" Target="http://www.microsave.net/files/pdf/150528_SME_Finance_Opportunities_for_Banks.pdf" TargetMode="External"/><Relationship Id="rId32" Type="http://schemas.openxmlformats.org/officeDocument/2006/relationships/hyperlink" Target="http://www.microsave.net/resource/private_sector_engagement_in_financial_inclusion" TargetMode="External"/><Relationship Id="rId37" Type="http://schemas.openxmlformats.org/officeDocument/2006/relationships/hyperlink" Target="http://microsave.net/authors/profile/302" TargetMode="External"/><Relationship Id="rId40" Type="http://schemas.openxmlformats.org/officeDocument/2006/relationships/hyperlink" Target="http://www.microsave.net/resource/agency_banking_at_the_frontier" TargetMode="External"/><Relationship Id="rId45" Type="http://schemas.openxmlformats.org/officeDocument/2006/relationships/hyperlink" Target="https://www.microsave.net/author/surbhi-sood/" TargetMode="External"/><Relationship Id="rId5" Type="http://schemas.openxmlformats.org/officeDocument/2006/relationships/hyperlink" Target="http://www.microsave.net/files/pdf/Global_India_Issues.pdf" TargetMode="External"/><Relationship Id="rId15" Type="http://schemas.openxmlformats.org/officeDocument/2006/relationships/hyperlink" Target="http://www.microsave.net/files/pdf/Transaction_Economics_for_Technology_enabled_Branchless_Banking.pdf" TargetMode="External"/><Relationship Id="rId23" Type="http://schemas.openxmlformats.org/officeDocument/2006/relationships/hyperlink" Target="http://www.microsave.net/files/pdf/150506_DBT_Commission_Press_Presentation_Final.pdf" TargetMode="External"/><Relationship Id="rId28" Type="http://schemas.openxmlformats.org/officeDocument/2006/relationships/hyperlink" Target="http://www.microsave.net/files/pdf/151208_Design_Principles_for_Successful_Payment_Banks_Lessons_from_International_Experience.pdf" TargetMode="External"/><Relationship Id="rId36" Type="http://schemas.openxmlformats.org/officeDocument/2006/relationships/hyperlink" Target="http://microsave.net/resource/mitigation_of_consumer_risks_in_digital_financial_services_perspective_from_indonesia_beyond" TargetMode="External"/><Relationship Id="rId49" Type="http://schemas.openxmlformats.org/officeDocument/2006/relationships/hyperlink" Target="https://bit.ly/3GBTolE" TargetMode="External"/><Relationship Id="rId10" Type="http://schemas.openxmlformats.org/officeDocument/2006/relationships/hyperlink" Target="http://www.microsave.net/files/pdf/Remittances_through_M_Banking_Customer_Perspectives_MicroSave.pdf" TargetMode="External"/><Relationship Id="rId19" Type="http://schemas.openxmlformats.org/officeDocument/2006/relationships/hyperlink" Target="http://www.microsave.net/files/pdf/MicroSave_Sustaibale_Non_Banking_Financial_Institutions.pdf" TargetMode="External"/><Relationship Id="rId31" Type="http://schemas.openxmlformats.org/officeDocument/2006/relationships/hyperlink" Target="http://www.microsave.net/resource/emergence_of_mobile_insurance_models_1" TargetMode="External"/><Relationship Id="rId44" Type="http://schemas.openxmlformats.org/officeDocument/2006/relationships/hyperlink" Target="https://www.microsave.net/2022/01/28/is-access-to-smartphones-essential-to-bridge-the-digital-divide/" TargetMode="External"/><Relationship Id="rId4" Type="http://schemas.openxmlformats.org/officeDocument/2006/relationships/hyperlink" Target="http://www.microsave.net/files/pdf/Listening_to_Clients_Innovation.pdf" TargetMode="External"/><Relationship Id="rId9" Type="http://schemas.openxmlformats.org/officeDocument/2006/relationships/hyperlink" Target="http://www.microsave.net/files/pdf/Future_of_Microfinance_by_Graham_Wright.pdf" TargetMode="External"/><Relationship Id="rId14" Type="http://schemas.openxmlformats.org/officeDocument/2006/relationships/hyperlink" Target="http://www.microsave.net/files/pdf/AP_MFI_Crisis_Report_MicroSave_CMF_Ghiyazuddin_Gupta.pdf" TargetMode="External"/><Relationship Id="rId22" Type="http://schemas.openxmlformats.org/officeDocument/2006/relationships/hyperlink" Target="http://www.microsave.net/files/pdf/141112_mInsurance_alternative_distributon_IMC.pdf" TargetMode="External"/><Relationship Id="rId27" Type="http://schemas.openxmlformats.org/officeDocument/2006/relationships/hyperlink" Target="http://www.microsave.net/resource/direct_readiness_assessment_assessing_readiness_for_direct_transfers" TargetMode="External"/><Relationship Id="rId30" Type="http://schemas.openxmlformats.org/officeDocument/2006/relationships/hyperlink" Target="http://www.microsave.net/resource/connecting_the_dots_putting_risk_customer_protection_and_financial_capability_in_perspective_1" TargetMode="External"/><Relationship Id="rId35" Type="http://schemas.openxmlformats.org/officeDocument/2006/relationships/hyperlink" Target="http://microsave.net/authors/profile/302" TargetMode="External"/><Relationship Id="rId43" Type="http://schemas.openxmlformats.org/officeDocument/2006/relationships/hyperlink" Target="https://www.microsave.net/2020/10/07/awareness-communication-and-outreach-for-social-protection-schemes-during-covid-19-presentation/" TargetMode="External"/><Relationship Id="rId48" Type="http://schemas.openxmlformats.org/officeDocument/2006/relationships/hyperlink" Target="https://www.microsave.net/2022/06/15/how-well-do-indians-use-cash-in-cash-out-cico-agents-and-can-this-usage-increase/" TargetMode="External"/><Relationship Id="rId8" Type="http://schemas.openxmlformats.org/officeDocument/2006/relationships/hyperlink" Target="http://www.microsave.net/files/pdf/Eko_Asha_Review.pdf" TargetMode="External"/><Relationship Id="rId51" Type="http://schemas.openxmlformats.org/officeDocument/2006/relationships/hyperlink" Target="https://www.microsave.net/author/akhand-jyoti-tiwari/" TargetMode="External"/><Relationship Id="rId3" Type="http://schemas.openxmlformats.org/officeDocument/2006/relationships/hyperlink" Target="http://www.microsave.net/files/pdf/SPM_PG_Presentation_2.pdf" TargetMode="External"/><Relationship Id="rId12" Type="http://schemas.openxmlformats.org/officeDocument/2006/relationships/hyperlink" Target="http://www.microsave.net/files/pdf/Report_on_Client_Protection_Research_in_India_Philippines_and_Bangladesh.pdf" TargetMode="External"/><Relationship Id="rId17" Type="http://schemas.openxmlformats.org/officeDocument/2006/relationships/hyperlink" Target="http://www.microsave.net/files/pdf/1381741892_Defining_and_Measuring_Financial_Education_MicroSave_s_Perspective.pdf" TargetMode="External"/><Relationship Id="rId25" Type="http://schemas.openxmlformats.org/officeDocument/2006/relationships/hyperlink" Target="http://www.microsave.net/resource/business_correspondent_channel_cost_assessment" TargetMode="External"/><Relationship Id="rId33" Type="http://schemas.openxmlformats.org/officeDocument/2006/relationships/hyperlink" Target="http://www.microsave.net/resource/why_do_you_need_behavioural_design_for_financial_services" TargetMode="External"/><Relationship Id="rId38" Type="http://schemas.openxmlformats.org/officeDocument/2006/relationships/hyperlink" Target="http://microsave.net/resource/tara_akshar_financial_literacy_programme_impact_assessment" TargetMode="External"/><Relationship Id="rId46" Type="http://schemas.openxmlformats.org/officeDocument/2006/relationships/hyperlink" Target="https://www.microsave.net/2022/04/27/predominant-cash-in-cash-out-cico-models-in-india/" TargetMode="External"/><Relationship Id="rId20" Type="http://schemas.openxmlformats.org/officeDocument/2006/relationships/hyperlink" Target="http://www.microsave.net/files/pdf/Building_Viable_Agent_Networks_Presentation_MicroSave.pdf" TargetMode="External"/><Relationship Id="rId41" Type="http://schemas.openxmlformats.org/officeDocument/2006/relationships/hyperlink" Target="http://www.microsave.net/resource/is_digital_credit_a_silver_bullet" TargetMode="External"/><Relationship Id="rId1" Type="http://schemas.openxmlformats.org/officeDocument/2006/relationships/hyperlink" Target="http://www.microsave.net/files/pdf/AP_Crisis.pdf" TargetMode="External"/><Relationship Id="rId6" Type="http://schemas.openxmlformats.org/officeDocument/2006/relationships/hyperlink" Target="http://www.microsave.net/files/pdf/Future_of_Financial_Inclusion.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microsave.net/files/pdf/PB_8_Getting_Direct_Benefit_Transfers_Off_the_Ground.pdf" TargetMode="External"/><Relationship Id="rId13" Type="http://schemas.openxmlformats.org/officeDocument/2006/relationships/hyperlink" Target="http://www.microsave.net/files/pdf/PB_13_Jansuraksha_India_s_New_Tryst_with_Mass_Insurance.pdf" TargetMode="External"/><Relationship Id="rId18" Type="http://schemas.openxmlformats.org/officeDocument/2006/relationships/hyperlink" Target="http://www.microsave.net/resource/designing_beneficiary_centric_direct_benefit_transfer_programmes_lessons_from_india_part_ii" TargetMode="External"/><Relationship Id="rId26" Type="http://schemas.openxmlformats.org/officeDocument/2006/relationships/hyperlink" Target="https://www.microsave.net/2023/01/17/g2p-next-in-india-choice-resilience-and-inclusivity/" TargetMode="External"/><Relationship Id="rId3" Type="http://schemas.openxmlformats.org/officeDocument/2006/relationships/hyperlink" Target="http://www.microsave.net/files/pdf/PB_3_Business_Correspondence_Evolving_Competitive_Environment.pdf" TargetMode="External"/><Relationship Id="rId21" Type="http://schemas.openxmlformats.org/officeDocument/2006/relationships/hyperlink" Target="http://www.microsave.net/resource/pradhan_mantri_ujjwala_yojana_a_demand_side_diagnostic_study_of_lpg_refills" TargetMode="External"/><Relationship Id="rId7" Type="http://schemas.openxmlformats.org/officeDocument/2006/relationships/hyperlink" Target="http://www.microsave.net/files/pdf/is_the_business_correspondent_model_in_policy_paralysis_UeUW0tIyaSo.pdf" TargetMode="External"/><Relationship Id="rId12" Type="http://schemas.openxmlformats.org/officeDocument/2006/relationships/hyperlink" Target="http://../Admin/AppData/Local/Microsoft/Windows/INetCache/AppData/Local/Microsoft/Windows/INetCache/Content.Outlook/76EZN0LD/How%20a%201%25%20DBT%20Commission%20Could%20Undermine%20India%E2%80%99s%20Financial%20Inclusion%20Efforts" TargetMode="External"/><Relationship Id="rId17" Type="http://schemas.openxmlformats.org/officeDocument/2006/relationships/hyperlink" Target="http://www.microsave.net/resource/designing_beneficiary_centric_direct_benefit_transfer_programmes_lessons_from_india_part_i" TargetMode="External"/><Relationship Id="rId25" Type="http://schemas.openxmlformats.org/officeDocument/2006/relationships/hyperlink" Target="https://www.microsave.net/2022/02/21/womens-agent-network-the-missing-link-in-indias-financial-inclusion-story-a-supply-side-perspective/" TargetMode="External"/><Relationship Id="rId2" Type="http://schemas.openxmlformats.org/officeDocument/2006/relationships/hyperlink" Target="http://www.microsave.net/files/pdf/1370951943_PB_2_The_State_of_Business_Correspondence_Agent_Networks_in_India.pdf" TargetMode="External"/><Relationship Id="rId16" Type="http://schemas.openxmlformats.org/officeDocument/2006/relationships/hyperlink" Target="http://www.microsave.net/resource/unleashing_international_remittances_technology_driven_solutions_for_indonesia" TargetMode="External"/><Relationship Id="rId20" Type="http://schemas.openxmlformats.org/officeDocument/2006/relationships/hyperlink" Target="http://microsave.net/resource/securing_the_masses_an_assessment_of_jan_suraksha_schemes" TargetMode="External"/><Relationship Id="rId29" Type="http://schemas.openxmlformats.org/officeDocument/2006/relationships/hyperlink" Target="https://www.microsave.net/author/mayank-sharma/" TargetMode="External"/><Relationship Id="rId1" Type="http://schemas.openxmlformats.org/officeDocument/2006/relationships/hyperlink" Target="http://www.microsave.net/files/pdf/1370952673_PB_1_Electronic_and_Mobile_Banking_in_India_Gearing_Up_for_Growth.pdf" TargetMode="External"/><Relationship Id="rId6" Type="http://schemas.openxmlformats.org/officeDocument/2006/relationships/hyperlink" Target="http://www.microsave.net/files/pdf/PB_6_Agent_Journals_The_Agent_Business_Case_In_India.pdf" TargetMode="External"/><Relationship Id="rId11" Type="http://schemas.openxmlformats.org/officeDocument/2006/relationships/hyperlink" Target="http://www.microsave.net/files/pdf/PB_11_Optimising_Commissions_and_Payout_Mechanism_For_G2P_Payments_Under_Electronic_and_Direct_Benefit_Transfer.pdf" TargetMode="External"/><Relationship Id="rId24" Type="http://schemas.openxmlformats.org/officeDocument/2006/relationships/hyperlink" Target="https://www.microsave.net/2022/07/13/gauging-the-readiness-of-indian-states-to-adopt-dbt-in-electricity/" TargetMode="External"/><Relationship Id="rId5" Type="http://schemas.openxmlformats.org/officeDocument/2006/relationships/hyperlink" Target="http://www.microsave.net/files/pdf/what_are_clients_doing_post_the_ap_mfi_crisis_1_UeUWm9IyaSo.pdf" TargetMode="External"/><Relationship Id="rId15" Type="http://schemas.openxmlformats.org/officeDocument/2006/relationships/hyperlink" Target="http://www.microsave.net/resource/re_imagining_the_last_mile_agent_networks" TargetMode="External"/><Relationship Id="rId23" Type="http://schemas.openxmlformats.org/officeDocument/2006/relationships/hyperlink" Target="https://bit.ly/3iHCcDk" TargetMode="External"/><Relationship Id="rId28" Type="http://schemas.openxmlformats.org/officeDocument/2006/relationships/hyperlink" Target="https://www.microsave.net/2026/03/12/bridging-the-digital-divide-for-low-income-entrepreneurs-in-bangladesh/" TargetMode="External"/><Relationship Id="rId10" Type="http://schemas.openxmlformats.org/officeDocument/2006/relationships/hyperlink" Target="http://www.microsave.net/files/pdf/1380869896_PB_10_Access_to_Credit_Post_Microfinance_Crisis.pdf" TargetMode="External"/><Relationship Id="rId19" Type="http://schemas.openxmlformats.org/officeDocument/2006/relationships/hyperlink" Target="http://www.microsave.net/resource/pradhan_mantri_mudra_yojana_behind_the_numbers" TargetMode="External"/><Relationship Id="rId4" Type="http://schemas.openxmlformats.org/officeDocument/2006/relationships/hyperlink" Target="http://www.microsave.net/files/pdf/the_answer_is_yes_cost_and_willingness_to_pay_in_india_2_UeUWcdIyaSo.pdf" TargetMode="External"/><Relationship Id="rId9" Type="http://schemas.openxmlformats.org/officeDocument/2006/relationships/hyperlink" Target="http://www.microsave.net/files/pdf/1377583661_PB_9_Behind_the_Big_Numbers.pdf" TargetMode="External"/><Relationship Id="rId14" Type="http://schemas.openxmlformats.org/officeDocument/2006/relationships/hyperlink" Target="http://www.microsave.net/resource/feeding_india_s_poor_plugging_leakages_without_doing_any_harm" TargetMode="External"/><Relationship Id="rId22" Type="http://schemas.openxmlformats.org/officeDocument/2006/relationships/hyperlink" Target="https://www.microsave.net/2018/12/12/aligning-regulations-to-enhance-digital-financial-inclusion-in-indonesia/" TargetMode="External"/><Relationship Id="rId27" Type="http://schemas.openxmlformats.org/officeDocument/2006/relationships/hyperlink" Target="https://www.microsave.net/2025/10/27/strengthening-womens-financial-inclusion-indonesias-policy-note-for-the-g20-empowerment-of-women-working-group-ewwg/"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www.microsave.net/files/pdf/IFN_117_Setting_Public_Distribution_System_Right_Touchstone_Case_for_Direct_Benefit_Transfers_Part_II_2.pdf" TargetMode="External"/><Relationship Id="rId21" Type="http://schemas.openxmlformats.org/officeDocument/2006/relationships/hyperlink" Target="http://microsave.net/files/pdf/IFN_21_ASCAs_in_NE_India.pdf" TargetMode="External"/><Relationship Id="rId42" Type="http://schemas.openxmlformats.org/officeDocument/2006/relationships/hyperlink" Target="http://microsave.net/files/pdf/IFN_42_Microfinance_in_India_Built_on_Sales_Targets_or_Loyal_Clients.pdf" TargetMode="External"/><Relationship Id="rId63" Type="http://schemas.openxmlformats.org/officeDocument/2006/relationships/hyperlink" Target="http://microsave.net/files/pdf/IFN_63_Why_People_Do_Not_Use_Present_Banking_Systems_A_Case_For_BCs.pdf" TargetMode="External"/><Relationship Id="rId84" Type="http://schemas.openxmlformats.org/officeDocument/2006/relationships/hyperlink" Target="http://microsave.net/files/pdf/IFN_84_When_You_Cannot_Save_Up_Saving_Down_and_Saving_Through.pdf" TargetMode="External"/><Relationship Id="rId138" Type="http://schemas.openxmlformats.org/officeDocument/2006/relationships/hyperlink" Target="http://www.microsave.net/resource/governance_is_the_weight_around_mgnregs_s_neck_technology_may_offer_a_way_out" TargetMode="External"/><Relationship Id="rId107" Type="http://schemas.openxmlformats.org/officeDocument/2006/relationships/hyperlink" Target="http://www.microsave.net/resource/district_readiness_assessment_dra_tool_expediting_g2p_payments" TargetMode="External"/><Relationship Id="rId11" Type="http://schemas.openxmlformats.org/officeDocument/2006/relationships/hyperlink" Target="http://www.microsave.net/files/pdf/IFN_11_Capacity_Building_Needs_and_Challenges_in_India.pdf" TargetMode="External"/><Relationship Id="rId32" Type="http://schemas.openxmlformats.org/officeDocument/2006/relationships/hyperlink" Target="http://microsave.net/files/pdf/IFN_32_Making_BC_Work_Crossing_the_Second_Break_Even.pdf" TargetMode="External"/><Relationship Id="rId53" Type="http://schemas.openxmlformats.org/officeDocument/2006/relationships/hyperlink" Target="http://www.microsave.net/files/pdf/1375866182_IFN_53_Tapping_the_Underserved_Formal_and_Semi_Formal_Financial_Institution_Partnerships.pdf" TargetMode="External"/><Relationship Id="rId74" Type="http://schemas.openxmlformats.org/officeDocument/2006/relationships/hyperlink" Target="http://www.microsave.net/files/pdf/1375869469_IFN_74_Relevance_of_Customer_Service_Post_the_Andhra_Crisis.pdf" TargetMode="External"/><Relationship Id="rId128" Type="http://schemas.openxmlformats.org/officeDocument/2006/relationships/hyperlink" Target="http://www.microsave.net/resource/baseline_assessment_for_dbt_in_tpds_will_this_small_step_become_a_giant_leap" TargetMode="External"/><Relationship Id="rId149" Type="http://schemas.openxmlformats.org/officeDocument/2006/relationships/hyperlink" Target="http://www.microsave.net/resource/between_literacy_and_learning_community_engagement_in_public_education_part_1" TargetMode="External"/><Relationship Id="rId5" Type="http://schemas.openxmlformats.org/officeDocument/2006/relationships/hyperlink" Target="http://microsave.net/files/pdf/IFN_5_Microfinance_Is_Not_An_Easy_Business.pdf" TargetMode="External"/><Relationship Id="rId95" Type="http://schemas.openxmlformats.org/officeDocument/2006/relationships/hyperlink" Target="http://www.microsave.net/files/pdf/1375874621_IFN_95_Saddling_up_a_Dead_Horse_Financial_Inclusion_in_India.pdf" TargetMode="External"/><Relationship Id="rId22" Type="http://schemas.openxmlformats.org/officeDocument/2006/relationships/hyperlink" Target="http://microsave.net/files/pdf/IFN_22_Provisioning_for_Loan_Impairment_in_MFIs.pdf" TargetMode="External"/><Relationship Id="rId43" Type="http://schemas.openxmlformats.org/officeDocument/2006/relationships/hyperlink" Target="http://microsave.net/files/pdf/IFN_43_Commercialisation_of_Microfinance_in_India_Is_It_All_Bad.pdf" TargetMode="External"/><Relationship Id="rId64" Type="http://schemas.openxmlformats.org/officeDocument/2006/relationships/hyperlink" Target="http://microsave.net/files/pdf/IFN_64_Comparing_Business_Correspondent_With_Informal_Saving_Avenues.pdf" TargetMode="External"/><Relationship Id="rId118" Type="http://schemas.openxmlformats.org/officeDocument/2006/relationships/hyperlink" Target="http://www.microsave.net/files/pdf/IFN_118_Mobile_Insurance_Trends_The_Curious_Case_of_India.pdf" TargetMode="External"/><Relationship Id="rId139" Type="http://schemas.openxmlformats.org/officeDocument/2006/relationships/hyperlink" Target="http://www.microsave.net/resource/fair_price_shop_sustainability_in_automated_tpds_a_mirage_or_possibility" TargetMode="External"/><Relationship Id="rId80" Type="http://schemas.openxmlformats.org/officeDocument/2006/relationships/hyperlink" Target="http://microsave.net/files/pdf/IFN_80_Driving_Viability_for_Banks_and_BCs.pdf" TargetMode="External"/><Relationship Id="rId85" Type="http://schemas.openxmlformats.org/officeDocument/2006/relationships/hyperlink" Target="http://microsave.net/files/pdf/IFN_85_The_Collection_Methodologies_in_Group_Lending.pdf" TargetMode="External"/><Relationship Id="rId150" Type="http://schemas.openxmlformats.org/officeDocument/2006/relationships/hyperlink" Target="http://www.microsave.net/resource/between_literacy_and_learning_community_engagement_in_public_education_part_2" TargetMode="External"/><Relationship Id="rId155" Type="http://schemas.openxmlformats.org/officeDocument/2006/relationships/hyperlink" Target="https://www.microsave.net/author/nikita-dhingra/" TargetMode="External"/><Relationship Id="rId12" Type="http://schemas.openxmlformats.org/officeDocument/2006/relationships/hyperlink" Target="http://microsave.net/files/pdf/IFN_12_Are_There_Lessons_for_India_from_Bangladesh.pdf" TargetMode="External"/><Relationship Id="rId17" Type="http://schemas.openxmlformats.org/officeDocument/2006/relationships/hyperlink" Target="http://www.microsave.net/files/pdf/IFN_17_Market_Conditions_for_Microfinance_in_India_May_2009.pdf" TargetMode="External"/><Relationship Id="rId33" Type="http://schemas.openxmlformats.org/officeDocument/2006/relationships/hyperlink" Target="http://www.microsave.net/files/pdf/IFN_33_Why_Do_Microfinance_Clients_Take_Multiple_Loans.pdf" TargetMode="External"/><Relationship Id="rId38" Type="http://schemas.openxmlformats.org/officeDocument/2006/relationships/hyperlink" Target="http://microsave.net/files/pdf/IFN_38_Listening_to_Agents_of_M_Banking.pdf" TargetMode="External"/><Relationship Id="rId59" Type="http://schemas.openxmlformats.org/officeDocument/2006/relationships/hyperlink" Target="http://microsave.net/files/pdf/IFN_59_The_AP_Crisis_Clients_Perspective.pdf" TargetMode="External"/><Relationship Id="rId103" Type="http://schemas.openxmlformats.org/officeDocument/2006/relationships/hyperlink" Target="http://microsave.net/files/pdf/IFN_103_Implementing_A_Bank_Supervised_Agent_Network.pdf" TargetMode="External"/><Relationship Id="rId108" Type="http://schemas.openxmlformats.org/officeDocument/2006/relationships/hyperlink" Target="http://www.microsave.net/files/pdf/IFN_108_How_Can_BC_MFIs_Tap_Household_Savings.pdf" TargetMode="External"/><Relationship Id="rId124" Type="http://schemas.openxmlformats.org/officeDocument/2006/relationships/hyperlink" Target="http://www.microsave.net/resource/g2p_payments_concerted_efforts_will_be_the_key" TargetMode="External"/><Relationship Id="rId129" Type="http://schemas.openxmlformats.org/officeDocument/2006/relationships/hyperlink" Target="http://www.microsave.net/resource/dbt_in_tpds_a_mid_line_assessment_the_road_ahead_seems_to_be_long" TargetMode="External"/><Relationship Id="rId54" Type="http://schemas.openxmlformats.org/officeDocument/2006/relationships/hyperlink" Target="http://microsave.net/files/pdf/IFN_54_SHG_Audit_A_Field_Balancing_Approach.pdf" TargetMode="External"/><Relationship Id="rId70" Type="http://schemas.openxmlformats.org/officeDocument/2006/relationships/hyperlink" Target="http://microsave.net/files/pdf/IFN_70_Leveraging_Unique_Identification_UID_for_M_banking_in_India.pdf" TargetMode="External"/><Relationship Id="rId75" Type="http://schemas.openxmlformats.org/officeDocument/2006/relationships/hyperlink" Target="http://microsave.net/files/pdf/IFN_75_Microfinance_in_India_Is_BC_the_Way_Forward.pdf" TargetMode="External"/><Relationship Id="rId91" Type="http://schemas.openxmlformats.org/officeDocument/2006/relationships/hyperlink" Target="http://www.microsave.net/files/pdf/IFN_91_Banks_The_Preferred_Remittance_Services.pdf" TargetMode="External"/><Relationship Id="rId96" Type="http://schemas.openxmlformats.org/officeDocument/2006/relationships/hyperlink" Target="http://microsave.net/files/pdf/IFN_96_Poverty_Measurement_Challenges_and_Benefits.pdf" TargetMode="External"/><Relationship Id="rId140" Type="http://schemas.openxmlformats.org/officeDocument/2006/relationships/hyperlink" Target="http://www.microsave.net/resource/is_soil_health_card_the_magic_pill_for_agricultural_woes" TargetMode="External"/><Relationship Id="rId145" Type="http://schemas.openxmlformats.org/officeDocument/2006/relationships/hyperlink" Target="http://www.microsave.net/resource/land_record_digitisation_exploring_new_horizons_in_digital_financial_services_for_farmers_part_i_1" TargetMode="External"/><Relationship Id="rId1" Type="http://schemas.openxmlformats.org/officeDocument/2006/relationships/hyperlink" Target="http://microsave.net/files/pdf/IFN_1_The_MicroSave_India_Market_led_Financial_Services_Programme.pdf" TargetMode="External"/><Relationship Id="rId6" Type="http://schemas.openxmlformats.org/officeDocument/2006/relationships/hyperlink" Target="http://www.microsave.net/files/pdf/IFN_6_Savings_Services_for_the_Poor_An_Old_Need_and_A_New_Opportunity_for_MFIs_in_India.pdf" TargetMode="External"/><Relationship Id="rId23" Type="http://schemas.openxmlformats.org/officeDocument/2006/relationships/hyperlink" Target="http://www.microsave.net/files/pdf/IFN_23_Global_Financial_Crisis_and_Indian_Microfinance.pdf" TargetMode="External"/><Relationship Id="rId28" Type="http://schemas.openxmlformats.org/officeDocument/2006/relationships/hyperlink" Target="http://www.microsave.net/files/pdf/IFN_28_Exploring_Domestic_Remittances_as_New_Line_of_Business_for_Indian_MFIs.pdf" TargetMode="External"/><Relationship Id="rId49" Type="http://schemas.openxmlformats.org/officeDocument/2006/relationships/hyperlink" Target="http://microsave.net/files/pdf/IFN_49_Trends_of_Microinsurance_in_India.pdf" TargetMode="External"/><Relationship Id="rId114" Type="http://schemas.openxmlformats.org/officeDocument/2006/relationships/hyperlink" Target="http://www.microsave.net/files/pdf/IFN_114_Assessment_of_Bank_Mitrs_under_PMJDY.pdf" TargetMode="External"/><Relationship Id="rId119" Type="http://schemas.openxmlformats.org/officeDocument/2006/relationships/hyperlink" Target="http://www.microsave.net/files/pdf/IFN_119_Behavioural_Sciences_to_Make_Customers_Give_up_LPG_Subsidy.pdf" TargetMode="External"/><Relationship Id="rId44" Type="http://schemas.openxmlformats.org/officeDocument/2006/relationships/hyperlink" Target="http://www.microsave.net/files/pdf/IFN_44_Savings_Mobilisation_in_SHGs_Opportunities_and_Challenges.pdf" TargetMode="External"/><Relationship Id="rId60" Type="http://schemas.openxmlformats.org/officeDocument/2006/relationships/hyperlink" Target="http://microsave.net/files/pdf/IFN_60_Speculation_on_the_Future_of_Financial_Services_for_the_Poor_in_India.pdf" TargetMode="External"/><Relationship Id="rId65" Type="http://schemas.openxmlformats.org/officeDocument/2006/relationships/hyperlink" Target="http://microsave.net/files/pdf/IFN_65_Successful_Banking_Correspondents_Need_a_Compelling_Product_Mix.pdf" TargetMode="External"/><Relationship Id="rId81" Type="http://schemas.openxmlformats.org/officeDocument/2006/relationships/hyperlink" Target="http://microsave.net/files/pdf/IFN_81_Lessons_from_CSMs_Agent_Perspectives.pdf" TargetMode="External"/><Relationship Id="rId86" Type="http://schemas.openxmlformats.org/officeDocument/2006/relationships/hyperlink" Target="http://microsave.net/files/pdf/IFN_86_Microinsurance_Products_Types_in_India.pdf" TargetMode="External"/><Relationship Id="rId130" Type="http://schemas.openxmlformats.org/officeDocument/2006/relationships/hyperlink" Target="http://www.microsave.net/resource/savings_achieved_through_fps_automation_step_for_greater_efficiencies" TargetMode="External"/><Relationship Id="rId135" Type="http://schemas.openxmlformats.org/officeDocument/2006/relationships/hyperlink" Target="http://www.microsave.net/resource/agent_dormancy_impact_on_customers" TargetMode="External"/><Relationship Id="rId151" Type="http://schemas.openxmlformats.org/officeDocument/2006/relationships/hyperlink" Target="http://www.microsave.net/resource/where_is_my_teacher" TargetMode="External"/><Relationship Id="rId156" Type="http://schemas.openxmlformats.org/officeDocument/2006/relationships/vmlDrawing" Target="../drawings/vmlDrawing4.vml"/><Relationship Id="rId13" Type="http://schemas.openxmlformats.org/officeDocument/2006/relationships/hyperlink" Target="http://microsave.net/files/pdf/IFN_13_Savings_Behaviour_of_Poor_People_in_the_North_East_of_India.pdf" TargetMode="External"/><Relationship Id="rId18" Type="http://schemas.openxmlformats.org/officeDocument/2006/relationships/hyperlink" Target="http://microsave.net/files/pdf/IFN_18_BC_2B_or_not_2B.pdf" TargetMode="External"/><Relationship Id="rId39" Type="http://schemas.openxmlformats.org/officeDocument/2006/relationships/hyperlink" Target="http://microsave.net/files/pdf/IFN_39_Diagnosing_Financial_Stress_in_Group_Methodology.pdf" TargetMode="External"/><Relationship Id="rId109" Type="http://schemas.openxmlformats.org/officeDocument/2006/relationships/hyperlink" Target="http://www.microsave.net/files/pdf/IFN_109_Insurance_for_Contractual_Workers_of_Micro_and_Small_Enterprises_in_India.pdf" TargetMode="External"/><Relationship Id="rId34" Type="http://schemas.openxmlformats.org/officeDocument/2006/relationships/hyperlink" Target="http://www.microsave.net/files/pdf/IFN_34_Risks_and_Challenges_in_Micro_and_Small_Enterprises_Lending.pdf" TargetMode="External"/><Relationship Id="rId50" Type="http://schemas.openxmlformats.org/officeDocument/2006/relationships/hyperlink" Target="http://microsave.net/files/pdf/IFN_50_Characteristics_of_Mumbai_Microfinance_Market.pdf" TargetMode="External"/><Relationship Id="rId55" Type="http://schemas.openxmlformats.org/officeDocument/2006/relationships/hyperlink" Target="http://www.microsave.net/files/pdf/IFN_55_The_Andhra_Pradesh_Crisis_3_dress_rehearsals_and_then_the_Full_Drama.pdf" TargetMode="External"/><Relationship Id="rId76" Type="http://schemas.openxmlformats.org/officeDocument/2006/relationships/hyperlink" Target="http://microsave.net/files/pdf/IFN_76_Individual_or_Institutional_BCs_Clients_Perspective.pdf" TargetMode="External"/><Relationship Id="rId97" Type="http://schemas.openxmlformats.org/officeDocument/2006/relationships/hyperlink" Target="http://microsave.net/files/pdf/IFN_97_How_To_Make_Optimum_Use_of_Agent_Networks_I.pdf" TargetMode="External"/><Relationship Id="rId104" Type="http://schemas.openxmlformats.org/officeDocument/2006/relationships/hyperlink" Target="http://www.microsave.net/files/pdf/IFN_104_Can_UIDAI_Be_A_Saviour_Of_Financial_Inclusion.pdf" TargetMode="External"/><Relationship Id="rId120" Type="http://schemas.openxmlformats.org/officeDocument/2006/relationships/hyperlink" Target="http://www.microsave.net/files/pdf/IFN_120_PAHAL_from_Discard_to_Cherished_Success.pdf" TargetMode="External"/><Relationship Id="rId125" Type="http://schemas.openxmlformats.org/officeDocument/2006/relationships/hyperlink" Target="http://www.microsave.net/files/pdf/IFN_125_PMJDY_Assessment_Round_2_Well_Begun_is_Job_Half_Done.pdf" TargetMode="External"/><Relationship Id="rId141" Type="http://schemas.openxmlformats.org/officeDocument/2006/relationships/hyperlink" Target="http://microsave.net/files/pdf/IFN_141_Understanding_Karnataka_s_Food_Coupon_System_3.pdf" TargetMode="External"/><Relationship Id="rId146" Type="http://schemas.openxmlformats.org/officeDocument/2006/relationships/hyperlink" Target="http://www.microsave.net/resource/land_record_digitisation_exploring_new_horizons_in_digital_financial_services_for_farmers_part_ii" TargetMode="External"/><Relationship Id="rId7" Type="http://schemas.openxmlformats.org/officeDocument/2006/relationships/hyperlink" Target="http://microsave.net/files/pdf/IFN_7_Are_Loan_Utilisation_Checks_Necessary.pdf" TargetMode="External"/><Relationship Id="rId71" Type="http://schemas.openxmlformats.org/officeDocument/2006/relationships/hyperlink" Target="http://microsave.net/files/pdf/IFN_71_Sustainability_of_BCNMs_in_India_How_Are_BCNMs_Paid.pdf" TargetMode="External"/><Relationship Id="rId92" Type="http://schemas.openxmlformats.org/officeDocument/2006/relationships/hyperlink" Target="http://microsave.net/files/pdf/IFN_92_Are_Banks_All_Set_To_Dominate_Domestic_Remittance_Market_In_India.pdf" TargetMode="External"/><Relationship Id="rId2" Type="http://schemas.openxmlformats.org/officeDocument/2006/relationships/hyperlink" Target="http://microsave.net/files/pdf/IFN_2_Microfinance_Meeting_the_Challenges_To_Realise_The_Potential.pdf" TargetMode="External"/><Relationship Id="rId29" Type="http://schemas.openxmlformats.org/officeDocument/2006/relationships/hyperlink" Target="http://microsave.net/files/pdf/IFN_29_Potential_for_E_M_Banking_Enabled_Migrant_Remittances.pdf" TargetMode="External"/><Relationship Id="rId24" Type="http://schemas.openxmlformats.org/officeDocument/2006/relationships/hyperlink" Target="http://microsave.net/files/pdf/IFN_24_BC_for_Savings_in_India.pdf" TargetMode="External"/><Relationship Id="rId40" Type="http://schemas.openxmlformats.org/officeDocument/2006/relationships/hyperlink" Target="http://microsave.net/files/pdf/IFN_40_State_of_Microfinance_in_India_2010.pdf" TargetMode="External"/><Relationship Id="rId45" Type="http://schemas.openxmlformats.org/officeDocument/2006/relationships/hyperlink" Target="http://microsave.net/files/pdf/IFN_45_Who_Says_You_Can_t_Do_MicroSavings_in_India_Part_1_Community_Based_or_Owned.pdf" TargetMode="External"/><Relationship Id="rId66" Type="http://schemas.openxmlformats.org/officeDocument/2006/relationships/hyperlink" Target="http://microsave.net/files/pdf/IFN_66_What_Do_Clients_Want_in_EM_Banking_Agents_PC.pdf" TargetMode="External"/><Relationship Id="rId87" Type="http://schemas.openxmlformats.org/officeDocument/2006/relationships/hyperlink" Target="http://microsave.net/files/pdf/IFN_87_MI_in_India_The_Evolution_of_Market_Trends.pdf" TargetMode="External"/><Relationship Id="rId110" Type="http://schemas.openxmlformats.org/officeDocument/2006/relationships/hyperlink" Target="http://www.microsave.net/files/pdf/IFN_110_Insurance_Product_for_Contractual_MSE_Workers_of_India.pdf" TargetMode="External"/><Relationship Id="rId115" Type="http://schemas.openxmlformats.org/officeDocument/2006/relationships/hyperlink" Target="http://www.microsave.net/files/pdf/IFN_115_Lessons_from_BC_Costing_Study.pdf" TargetMode="External"/><Relationship Id="rId131" Type="http://schemas.openxmlformats.org/officeDocument/2006/relationships/hyperlink" Target="http://www.microsave.net/resource/fair_price_shop_ownership_how_viable_is_it" TargetMode="External"/><Relationship Id="rId136" Type="http://schemas.openxmlformats.org/officeDocument/2006/relationships/hyperlink" Target="http://www.microsave.net/resource/agent_dormancy_reasons_and_remedial_measures" TargetMode="External"/><Relationship Id="rId157" Type="http://schemas.openxmlformats.org/officeDocument/2006/relationships/comments" Target="../comments4.xml"/><Relationship Id="rId61" Type="http://schemas.openxmlformats.org/officeDocument/2006/relationships/hyperlink" Target="http://microsave.net/files/pdf/IFN_61_Interbank_Mobile_Payment_System_Will_It_Catalyse_Financial_Inclusion.pdf" TargetMode="External"/><Relationship Id="rId82" Type="http://schemas.openxmlformats.org/officeDocument/2006/relationships/hyperlink" Target="http://microsave.net/files/pdf/IFN_82_Lessons_from_CSMs_Customer_Perspectives.pdf" TargetMode="External"/><Relationship Id="rId152" Type="http://schemas.openxmlformats.org/officeDocument/2006/relationships/hyperlink" Target="https://www.microsave.net/2021/04/08/are-pensions-reaching-the-last-mile-insights-into-the-digitization-of-payments-part-i/" TargetMode="External"/><Relationship Id="rId19" Type="http://schemas.openxmlformats.org/officeDocument/2006/relationships/hyperlink" Target="http://www.microsave.net/files/pdf/IFN_19_SHGs_Should_Balance_or_Break.pdf" TargetMode="External"/><Relationship Id="rId14" Type="http://schemas.openxmlformats.org/officeDocument/2006/relationships/hyperlink" Target="http://www.microsave.net/files/pdf/IFN_14_Challenges_of_Introducing_MSEL_in_India.pdf" TargetMode="External"/><Relationship Id="rId30" Type="http://schemas.openxmlformats.org/officeDocument/2006/relationships/hyperlink" Target="http://www.microsave.net/files/pdf/IFN_30_Alternative_Financing.pdf" TargetMode="External"/><Relationship Id="rId35" Type="http://schemas.openxmlformats.org/officeDocument/2006/relationships/hyperlink" Target="http://www.microsave.net/files/pdf/IFN_35_Social_Performance_Management_in_India_Seeking_a_Marketled_Approach.pdf" TargetMode="External"/><Relationship Id="rId56" Type="http://schemas.openxmlformats.org/officeDocument/2006/relationships/hyperlink" Target="http://www.microsave.net/files/pdf/1375866862_IFN_56_The_AP_Crisis_So_What_Next.pdf" TargetMode="External"/><Relationship Id="rId77" Type="http://schemas.openxmlformats.org/officeDocument/2006/relationships/hyperlink" Target="http://microsave.net/files/pdf/IFN_77_Individual_or_Institutional_BCs_The_Bankers_Perspective.pdf" TargetMode="External"/><Relationship Id="rId100" Type="http://schemas.openxmlformats.org/officeDocument/2006/relationships/hyperlink" Target="http://microsave.net/files/pdf/IFN_100_Can_MNOs_lead_the_way_2_of_2.pdf" TargetMode="External"/><Relationship Id="rId105" Type="http://schemas.openxmlformats.org/officeDocument/2006/relationships/hyperlink" Target="http://www.microsave.net/files/pdf/IFN_105_The_Curious_Case_of_Missing_Agents_in_Rural_India_MicroSave.pdf" TargetMode="External"/><Relationship Id="rId126" Type="http://schemas.openxmlformats.org/officeDocument/2006/relationships/hyperlink" Target="http://www.microsave.net/resource/let_there_be_light_direct_benefit_transfer_in_kerosene" TargetMode="External"/><Relationship Id="rId147" Type="http://schemas.openxmlformats.org/officeDocument/2006/relationships/hyperlink" Target="http://www.microsave.net/resource/barriers_to_direct_benefit_transfers_for_fertiliser_subsidy" TargetMode="External"/><Relationship Id="rId8" Type="http://schemas.openxmlformats.org/officeDocument/2006/relationships/hyperlink" Target="http://microsave.net/files/pdf/IFN_8_What_Does_Competition_Mean_for_Indian_MFIs.pdf" TargetMode="External"/><Relationship Id="rId51" Type="http://schemas.openxmlformats.org/officeDocument/2006/relationships/hyperlink" Target="http://microsave.net/files/pdf/IFN_51_Understanding_the_Cost_of_Cash_for_Low_Income_Clients_Why_and_How.pdf" TargetMode="External"/><Relationship Id="rId72" Type="http://schemas.openxmlformats.org/officeDocument/2006/relationships/hyperlink" Target="http://microsave.net/files/pdf/IFN_72_Sustainability_of_BCNMs_in_India_Review_of_Commission_Structures.pdf" TargetMode="External"/><Relationship Id="rId93" Type="http://schemas.openxmlformats.org/officeDocument/2006/relationships/hyperlink" Target="http://microsave.net/files/pdf/IFN_93_Health_Emergencies_How_The_Poor_Pay.pdf" TargetMode="External"/><Relationship Id="rId98" Type="http://schemas.openxmlformats.org/officeDocument/2006/relationships/hyperlink" Target="http://microsave.net/files/pdf/IFN_98_How_To_Make_Optimum_Use_of_Agent_Networks_II.pdf" TargetMode="External"/><Relationship Id="rId121" Type="http://schemas.openxmlformats.org/officeDocument/2006/relationships/hyperlink" Target="http://www.microsave.net/resource/transformation_of_microfinance_institutions_into_small_finance_banks_will_it_be_a_roller_coaster" TargetMode="External"/><Relationship Id="rId142" Type="http://schemas.openxmlformats.org/officeDocument/2006/relationships/hyperlink" Target="http://microsave.net/resource/cash_coupons_a_viable_alternativehttp:/microsave.net/resource/cash_coupons_a_viable_alternative" TargetMode="External"/><Relationship Id="rId3" Type="http://schemas.openxmlformats.org/officeDocument/2006/relationships/hyperlink" Target="http://microsave.net/files/pdf/IFN_3_The_Credit_Deposit_Ratio.pdf" TargetMode="External"/><Relationship Id="rId25" Type="http://schemas.openxmlformats.org/officeDocument/2006/relationships/hyperlink" Target="http://www.microsave.net/files/pdf/IFN_25_Dinosaurs_and_Rabbits_Indian_Microfinance_Market_Evolution.pdf" TargetMode="External"/><Relationship Id="rId46" Type="http://schemas.openxmlformats.org/officeDocument/2006/relationships/hyperlink" Target="http://microsave.net/files/pdf/IFN_46_Microsavings_in_India_2_Conventional_Finance.pdf" TargetMode="External"/><Relationship Id="rId67" Type="http://schemas.openxmlformats.org/officeDocument/2006/relationships/hyperlink" Target="http://microsave.net/files/pdf/IFN_67_Clients_Willingness_to_Pay_Reasonable_Fee_for_BC_Services.pdf" TargetMode="External"/><Relationship Id="rId116" Type="http://schemas.openxmlformats.org/officeDocument/2006/relationships/hyperlink" Target="http://www.microsave.net/files/pdf/IFN_116_Setting_Public_Distribution_System_Right_The_Case_for_Direct_Benefit_Transfers_Part_I.pdf" TargetMode="External"/><Relationship Id="rId137" Type="http://schemas.openxmlformats.org/officeDocument/2006/relationships/hyperlink" Target="http://www.microsave.net/resource/are_mobile_money_wallets_really_customer_centric" TargetMode="External"/><Relationship Id="rId20" Type="http://schemas.openxmlformats.org/officeDocument/2006/relationships/hyperlink" Target="http://microsave.net/files/pdf/IFN_20_Instit_Culture_Transformation.pdf" TargetMode="External"/><Relationship Id="rId41" Type="http://schemas.openxmlformats.org/officeDocument/2006/relationships/hyperlink" Target="http://microsave.net/files/pdf/IFN_41_Microfinance_Time_To_Get_Back_to_Basics.pdf" TargetMode="External"/><Relationship Id="rId62" Type="http://schemas.openxmlformats.org/officeDocument/2006/relationships/hyperlink" Target="http://www.microsave.net/files/pdf/IFN_62_Revival_Responding_to_High_Dormancy_Levels_in_No_Frills_Accounts.pdf" TargetMode="External"/><Relationship Id="rId83" Type="http://schemas.openxmlformats.org/officeDocument/2006/relationships/hyperlink" Target="http://microsave.net/files/pdf/IFN_83_Financial_Inclusion_through_EM_Banking_The_Regulatory_Landscape_in_India.pdf" TargetMode="External"/><Relationship Id="rId88" Type="http://schemas.openxmlformats.org/officeDocument/2006/relationships/hyperlink" Target="http://microsave.net/files/pdf/IFN_88_Challenges_of_Microinsurance_in_India.pdf" TargetMode="External"/><Relationship Id="rId111" Type="http://schemas.openxmlformats.org/officeDocument/2006/relationships/hyperlink" Target="http://www.microsave.net/files/pdf/IFN_111_Can_You_Really_Use_Mobile_Money_for_Microfinance.pdf" TargetMode="External"/><Relationship Id="rId132" Type="http://schemas.openxmlformats.org/officeDocument/2006/relationships/hyperlink" Target="http://www.microsave.net/resource/endline_assessment_of_dbt_pilots_in_tpds_some_success_and_few_issues" TargetMode="External"/><Relationship Id="rId153" Type="http://schemas.openxmlformats.org/officeDocument/2006/relationships/hyperlink" Target="https://www.microsave.net/author/nikita-dhingra/" TargetMode="External"/><Relationship Id="rId15" Type="http://schemas.openxmlformats.org/officeDocument/2006/relationships/hyperlink" Target="http://microsave.net/files/pdf/IFN_15_Delinquency_in_SHGs.pdf" TargetMode="External"/><Relationship Id="rId36" Type="http://schemas.openxmlformats.org/officeDocument/2006/relationships/hyperlink" Target="http://microsave.net/files/pdf/IFN_36_Consolidation_of_MFIs.pdf" TargetMode="External"/><Relationship Id="rId57" Type="http://schemas.openxmlformats.org/officeDocument/2006/relationships/hyperlink" Target="http://www.microsave.net/files/pdf/1375866981_IFN_57_The_AP_Crisis_What_Should_MFIs_Do.pdf" TargetMode="External"/><Relationship Id="rId106" Type="http://schemas.openxmlformats.org/officeDocument/2006/relationships/hyperlink" Target="http://www.microsave.net/files/pdf/IFN_106_Don_t_throw_the_baby_out_with_bathwater.pdf" TargetMode="External"/><Relationship Id="rId127" Type="http://schemas.openxmlformats.org/officeDocument/2006/relationships/hyperlink" Target="http://www.microsave.net/resource/behavioural_biases_affecting_buying_behaviour_of_kerosene_consumers_for_alternate_fuels" TargetMode="External"/><Relationship Id="rId10" Type="http://schemas.openxmlformats.org/officeDocument/2006/relationships/hyperlink" Target="http://www.microsave.net/files/pdf/IFN_10_Microfinance_Challenge_and_Response.pdf" TargetMode="External"/><Relationship Id="rId31" Type="http://schemas.openxmlformats.org/officeDocument/2006/relationships/hyperlink" Target="http://microsave.net/files/pdf/IFN_31_Nascent_Indian_MFIs_and_Their_Fund_Raising_Challenges.pdf" TargetMode="External"/><Relationship Id="rId52" Type="http://schemas.openxmlformats.org/officeDocument/2006/relationships/hyperlink" Target="http://microsave.net/files/pdf/IFN_52_Removing_the_Pain_from_Using_Cash_An_M_Banking_Solution.pdf" TargetMode="External"/><Relationship Id="rId73" Type="http://schemas.openxmlformats.org/officeDocument/2006/relationships/hyperlink" Target="http://microsave.net/files/pdf/1352092722_IFN_73_Sustainability_of_BCNMs_in_India_Business_Scenarios_and_its_Effects.pdf" TargetMode="External"/><Relationship Id="rId78" Type="http://schemas.openxmlformats.org/officeDocument/2006/relationships/hyperlink" Target="http://microsave.net/files/pdf/IFN_78_Marketing_Lessons_for_the_EM_Banking_Sector_from_India_s_Corporate_Giants.pdf" TargetMode="External"/><Relationship Id="rId94" Type="http://schemas.openxmlformats.org/officeDocument/2006/relationships/hyperlink" Target="http://microsave.net/files/pdf/IFN_94_Micropension_Scope_and_Progress_to_Date.pdf" TargetMode="External"/><Relationship Id="rId99" Type="http://schemas.openxmlformats.org/officeDocument/2006/relationships/hyperlink" Target="http://www.microsave.net/files/pdf/IFN_99_Can_MNOs_lead_the_way_1_of_2_2.pdf" TargetMode="External"/><Relationship Id="rId101" Type="http://schemas.openxmlformats.org/officeDocument/2006/relationships/hyperlink" Target="http://microsave.net/files/pdf/IFN_101_Is_There_A_Case_For_A_Bank_Controlled_Agent_Network.pdf" TargetMode="External"/><Relationship Id="rId122" Type="http://schemas.openxmlformats.org/officeDocument/2006/relationships/hyperlink" Target="http://www.microsave.net/resource/transformation_of_microfinance_institutions_to_small_finance_banks_differentiating_men_from_the_boys" TargetMode="External"/><Relationship Id="rId143" Type="http://schemas.openxmlformats.org/officeDocument/2006/relationships/hyperlink" Target="http://www.microsave.net/resource/learnings_from_transforming_villages_into_less_cash_villages_part_one" TargetMode="External"/><Relationship Id="rId148" Type="http://schemas.openxmlformats.org/officeDocument/2006/relationships/hyperlink" Target="http://www.microsave.net/resource/enablers_for_direct_benefit_transfers_of_fertiliser_subsidy" TargetMode="External"/><Relationship Id="rId4" Type="http://schemas.openxmlformats.org/officeDocument/2006/relationships/hyperlink" Target="http://www.microsave.net/files/pdf/IFN_4_Electronic_Banking_The_Next_Revolution_in_Financial_Access.pdf" TargetMode="External"/><Relationship Id="rId9" Type="http://schemas.openxmlformats.org/officeDocument/2006/relationships/hyperlink" Target="http://www.microsave.net/files/pdf/IFN_9_Reaching_Remote_Areas_A_Case_For_North_East_India.pdf" TargetMode="External"/><Relationship Id="rId26" Type="http://schemas.openxmlformats.org/officeDocument/2006/relationships/hyperlink" Target="http://www.microsave.net/files/pdf/IFN_26_Market_Strategy_Development_and_3rd_Gen_Microfinance_in_India.pdf" TargetMode="External"/><Relationship Id="rId47" Type="http://schemas.openxmlformats.org/officeDocument/2006/relationships/hyperlink" Target="http://www.microsave.net/files/pdf/IFN_47_Who_Says_You_Can_t_Do_MicroSavings_in_India_Part_3_So_Where_to_Go_from_Here.pdf" TargetMode="External"/><Relationship Id="rId68" Type="http://schemas.openxmlformats.org/officeDocument/2006/relationships/hyperlink" Target="http://microsave.net/files/pdf/IFN_68_SBI_Tatkal_From_Cash_to_Cash_Cow.pdf" TargetMode="External"/><Relationship Id="rId89" Type="http://schemas.openxmlformats.org/officeDocument/2006/relationships/hyperlink" Target="http://microsave.net/files/pdf/IFN_89_Governance_inMOIs_Community_MF.pdf" TargetMode="External"/><Relationship Id="rId112" Type="http://schemas.openxmlformats.org/officeDocument/2006/relationships/hyperlink" Target="http://www.microsave.net/files/pdf/IFN_112_Small_Banks_Opportunity_for_MFIs_and_NBFCs.pdf" TargetMode="External"/><Relationship Id="rId133" Type="http://schemas.openxmlformats.org/officeDocument/2006/relationships/hyperlink" Target="http://www.microsave.net/resource/andhra_pradesh_s_public_distribution_system_a_trailblazer" TargetMode="External"/><Relationship Id="rId154" Type="http://schemas.openxmlformats.org/officeDocument/2006/relationships/hyperlink" Target="https://www.microsave.net/2021/04/09/are-pensions-reaching-the-last-mile-insights-into-the-digitization-of-payments-part-ii/" TargetMode="External"/><Relationship Id="rId16" Type="http://schemas.openxmlformats.org/officeDocument/2006/relationships/hyperlink" Target="http://microsave.net/files/pdf/IFN_16_Delivering_Training_and_Technical_Assistance_May_2009.pdf" TargetMode="External"/><Relationship Id="rId37" Type="http://schemas.openxmlformats.org/officeDocument/2006/relationships/hyperlink" Target="http://microsave.net/files/pdf/IFN_37_Listening_to_Clients_of_M_Banking_in_India.pdf" TargetMode="External"/><Relationship Id="rId58" Type="http://schemas.openxmlformats.org/officeDocument/2006/relationships/hyperlink" Target="http://microsave.net/files/pdf/IFN_58_The_AP_Crisis_What_Should_the_Government_Do.pdf" TargetMode="External"/><Relationship Id="rId79" Type="http://schemas.openxmlformats.org/officeDocument/2006/relationships/hyperlink" Target="http://microsave.net/files/pdf/IFN_79_Graduating_SBI_Tatkal_Customers.pdf" TargetMode="External"/><Relationship Id="rId102" Type="http://schemas.openxmlformats.org/officeDocument/2006/relationships/hyperlink" Target="http://www.microsave.net/files/pdf/1375876395_IFN_102_Bank_Managed_Agent_Networks_Challenges.pdf" TargetMode="External"/><Relationship Id="rId123" Type="http://schemas.openxmlformats.org/officeDocument/2006/relationships/hyperlink" Target="http://www.microsave.net/resource/small_finance_bank_licences_not_the_end_of_the_road_for_non_sfb_mfis" TargetMode="External"/><Relationship Id="rId144" Type="http://schemas.openxmlformats.org/officeDocument/2006/relationships/hyperlink" Target="http://www.microsave.net/resource/learnings_from_transforming_villages_into_less_cash_villages_part_two" TargetMode="External"/><Relationship Id="rId90" Type="http://schemas.openxmlformats.org/officeDocument/2006/relationships/hyperlink" Target="http://microsave.net/files/pdf/IFN_90_Taking_Financial_Inclusion_to_The_Next_Level.pdf" TargetMode="External"/><Relationship Id="rId27" Type="http://schemas.openxmlformats.org/officeDocument/2006/relationships/hyperlink" Target="http://microsave.net/files/pdf/IFN_27_Migrant_Remittances_An_Untapped_Market.pdf" TargetMode="External"/><Relationship Id="rId48" Type="http://schemas.openxmlformats.org/officeDocument/2006/relationships/hyperlink" Target="http://www.microsave.net/files/pdf/IFN_48_Who_Says_You_Can_t_Do_MicroSavings_in_India_Part_4_Practical_Next_Steps.pdf" TargetMode="External"/><Relationship Id="rId69" Type="http://schemas.openxmlformats.org/officeDocument/2006/relationships/hyperlink" Target="http://microsave.net/files/pdf/IFN_69_UID_and_Financial_Inclusion.pdf" TargetMode="External"/><Relationship Id="rId113" Type="http://schemas.openxmlformats.org/officeDocument/2006/relationships/hyperlink" Target="http://www.microsave.net/files/pdf/IFN_113_Small_Banks_Risks_and_Challenges_of_Transformation.pdf" TargetMode="External"/><Relationship Id="rId134" Type="http://schemas.openxmlformats.org/officeDocument/2006/relationships/hyperlink" Target="http://www.microsave.net/resource/interventions_to_strengthen_pmjdy_scheme"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www.microsave.net/files/pdf/BN_117_YIFS_Lessons_Key_Considerations_I.pdf" TargetMode="External"/><Relationship Id="rId21" Type="http://schemas.openxmlformats.org/officeDocument/2006/relationships/hyperlink" Target="http://www.microsave.net/files/pdf/BN_21_Meeting_the_Challenge_The_Impact_Of_Changing_Technology_On_Microfinance_Institutions.pdf" TargetMode="External"/><Relationship Id="rId42" Type="http://schemas.openxmlformats.org/officeDocument/2006/relationships/hyperlink" Target="http://www.microsave.net/files/pdf/BN_42_Cash_Children_or_Kind_Developing_Security_for_Low_Income_People_in_Old_Age_in_Africa.pdf" TargetMode="External"/><Relationship Id="rId63" Type="http://schemas.openxmlformats.org/officeDocument/2006/relationships/hyperlink" Target="http://www.microsave.net/files/pdf/BN_63_The_Market_Led_Revolution_of_Equity_Bank.pdf" TargetMode="External"/><Relationship Id="rId84" Type="http://schemas.openxmlformats.org/officeDocument/2006/relationships/hyperlink" Target="http://www.microsave.net/files/pdf/BN_84_MSEL_for_MFIs_Strategic_Issues_to_Consider_First.pdf" TargetMode="External"/><Relationship Id="rId138" Type="http://schemas.openxmlformats.org/officeDocument/2006/relationships/hyperlink" Target="http://www.microsave.net/files/pdf/BN_138_Implementing_Training_for_E_M_banking_Agents.pdf" TargetMode="External"/><Relationship Id="rId159" Type="http://schemas.openxmlformats.org/officeDocument/2006/relationships/hyperlink" Target="http://www.microsave.net/files/pdf/BN_159_Safaricom_M_PESA_Pilot_Test.pdf" TargetMode="External"/><Relationship Id="rId170" Type="http://schemas.openxmlformats.org/officeDocument/2006/relationships/hyperlink" Target="http://bit.ly/2v8WxUG" TargetMode="External"/><Relationship Id="rId107" Type="http://schemas.openxmlformats.org/officeDocument/2006/relationships/hyperlink" Target="http://www.microsave.net/files/pdf/BN_107_Pricing_for_EM_Banking.pdf" TargetMode="External"/><Relationship Id="rId11" Type="http://schemas.openxmlformats.org/officeDocument/2006/relationships/hyperlink" Target="http://www.microsave.net/files/pdf/1375269945_BN_11_HIV_AIDS_Responding_to_a_Silent_Economic_Crisis.pdf" TargetMode="External"/><Relationship Id="rId32" Type="http://schemas.openxmlformats.org/officeDocument/2006/relationships/hyperlink" Target="http://www.microsave.net/files/pdf/BN_32_Beyond_the_Classroom_MicroSave_Training_Philosophy.pdf" TargetMode="External"/><Relationship Id="rId53" Type="http://schemas.openxmlformats.org/officeDocument/2006/relationships/hyperlink" Target="http://www.microsave.net/files/pdf/BN_53_Human_Resource_Management_for_Growing_MFIs.pdf" TargetMode="External"/><Relationship Id="rId74" Type="http://schemas.openxmlformats.org/officeDocument/2006/relationships/hyperlink" Target="http://www.microsave.net/files/pdf/BN_74_Managing_Agent_Networks_to_Optimise_E_M_Banking_Systems_2_of_2.pdf" TargetMode="External"/><Relationship Id="rId128" Type="http://schemas.openxmlformats.org/officeDocument/2006/relationships/hyperlink" Target="http://www.microsave.net/files/pdf/BN_128_Responsible_Finance_concepts_and_challenges.pdf" TargetMode="External"/><Relationship Id="rId149" Type="http://schemas.openxmlformats.org/officeDocument/2006/relationships/hyperlink" Target="http://www.microsave.net/files/pdf/BN_149_One_Step_Closer_to_the_Clients.pdf" TargetMode="External"/><Relationship Id="rId5" Type="http://schemas.openxmlformats.org/officeDocument/2006/relationships/hyperlink" Target="http://www.microsave.net/files/pdf/Assessment_of_the_Use_and_Impact_of_MicroSave_s_Market_Research_for_MicroFinance_Toolkit.pdf" TargetMode="External"/><Relationship Id="rId95" Type="http://schemas.openxmlformats.org/officeDocument/2006/relationships/hyperlink" Target="http://www.microsave.net/files/pdf/BN_95_Do_M_Pesa_Rails_Contribute_to_Financial_Inclusion.pdf" TargetMode="External"/><Relationship Id="rId160" Type="http://schemas.openxmlformats.org/officeDocument/2006/relationships/hyperlink" Target="http://www.microsave.net/files/pdf/BN160_Loyalty_based_Mobile_Insurance_Is_Design_Aligned_to_Business_Objectives.pdf" TargetMode="External"/><Relationship Id="rId22" Type="http://schemas.openxmlformats.org/officeDocument/2006/relationships/hyperlink" Target="http://www.microsave.net/files/pdf/BN_22_Strategic_Marketing_for_MicroFinance_Institutions.pdf" TargetMode="External"/><Relationship Id="rId43" Type="http://schemas.openxmlformats.org/officeDocument/2006/relationships/hyperlink" Target="http://www.microsave.net/files/pdf/BN_43_What_CEOs_Need_To_Know_About_Software_Selection.pdf" TargetMode="External"/><Relationship Id="rId64" Type="http://schemas.openxmlformats.org/officeDocument/2006/relationships/hyperlink" Target="http://www.microsave.net/files/pdf/BN_64_Cost_and_Benefits_of_Market_Research_for_Product_Development.pdf" TargetMode="External"/><Relationship Id="rId118" Type="http://schemas.openxmlformats.org/officeDocument/2006/relationships/hyperlink" Target="http://www.microsave.net/files/pdf/BN_118_YIFS_Lessons_Key_Considerations_II.pdf" TargetMode="External"/><Relationship Id="rId139" Type="http://schemas.openxmlformats.org/officeDocument/2006/relationships/hyperlink" Target="http://www.microsave.net/files/pdf/BN_139_M_Shwari.pdf" TargetMode="External"/><Relationship Id="rId85" Type="http://schemas.openxmlformats.org/officeDocument/2006/relationships/hyperlink" Target="http://www.microsave.net/files/pdf/BN_85_Managing_MSE_Lending.pdf" TargetMode="External"/><Relationship Id="rId150" Type="http://schemas.openxmlformats.org/officeDocument/2006/relationships/hyperlink" Target="http://www.microsave.net/files/pdf/BN_150_Repositioning_As_a_Third_Generation_Microfinance_Institution_Corporate_Branding_at_ASKI.pdf" TargetMode="External"/><Relationship Id="rId171" Type="http://schemas.openxmlformats.org/officeDocument/2006/relationships/hyperlink" Target="http://bit.ly/2tFO74Y" TargetMode="External"/><Relationship Id="rId12" Type="http://schemas.openxmlformats.org/officeDocument/2006/relationships/hyperlink" Target="http://www.microsave.net/files/pdf/BN_12_Two_Perspectives_on_Savings_Services.pdf" TargetMode="External"/><Relationship Id="rId33" Type="http://schemas.openxmlformats.org/officeDocument/2006/relationships/hyperlink" Target="http://www.microsave.net/files/pdf/BN_33_Employee_Relationship_Marketing.pdf" TargetMode="External"/><Relationship Id="rId108" Type="http://schemas.openxmlformats.org/officeDocument/2006/relationships/hyperlink" Target="http://www.microsave.net/files/pdf/BN_108_Incentives_for_EM_Banking_Customers_to_Drive_Usage.pdf" TargetMode="External"/><Relationship Id="rId129" Type="http://schemas.openxmlformats.org/officeDocument/2006/relationships/hyperlink" Target="http://www.microsave.net/files/pdf/BN_129_Customer_Support_for_E_M_Banking_Users.pdf" TargetMode="External"/><Relationship Id="rId54" Type="http://schemas.openxmlformats.org/officeDocument/2006/relationships/hyperlink" Target="http://www.microsave.net/files/pdf/BN_54_Loan_Portfolio_Assessment_in_Practice.pdf" TargetMode="External"/><Relationship Id="rId75" Type="http://schemas.openxmlformats.org/officeDocument/2006/relationships/hyperlink" Target="http://www.microsave.net/files/pdf/BN_75_Being_Strategic_about_HR.pdf" TargetMode="External"/><Relationship Id="rId96" Type="http://schemas.openxmlformats.org/officeDocument/2006/relationships/hyperlink" Target="http://www.microsave.net/files/pdf/BN_96_Measuring_Willingness_to_Pay.pdf" TargetMode="External"/><Relationship Id="rId140" Type="http://schemas.openxmlformats.org/officeDocument/2006/relationships/hyperlink" Target="http://www.microsave.net/files/pdf/1370324973_BN_140_Success_Factors_of_EB_Agency_Banking.pdf" TargetMode="External"/><Relationship Id="rId161" Type="http://schemas.openxmlformats.org/officeDocument/2006/relationships/hyperlink" Target="http://www.microsave.net/files/pdf/BN_161_Developing_a_Tool_to_Measure_Client_Satisfaction_and_Protection.pdf" TargetMode="External"/><Relationship Id="rId6" Type="http://schemas.openxmlformats.org/officeDocument/2006/relationships/hyperlink" Target="http://www.microsave.net/files/pdf/BN_6_The_Relative_Risks_to_the_Savings_of_Poor_People.pdf" TargetMode="External"/><Relationship Id="rId23" Type="http://schemas.openxmlformats.org/officeDocument/2006/relationships/hyperlink" Target="http://www.microsave.net/files/pdf/BN_23_Proactive_Risk_Management_Lessons_for_Microfinance_Institutions.pdf" TargetMode="External"/><Relationship Id="rId28" Type="http://schemas.openxmlformats.org/officeDocument/2006/relationships/hyperlink" Target="http://www.microsave.net/files/pdf/BN_28_Customer_Service_Why_It_Is_Important_For_MFIs.pdf" TargetMode="External"/><Relationship Id="rId49" Type="http://schemas.openxmlformats.org/officeDocument/2006/relationships/hyperlink" Target="http://www.microsave.net/files/pdf/BN_49_The_Art_and_Science_of_Pricing_Financial_Services.pdf" TargetMode="External"/><Relationship Id="rId114" Type="http://schemas.openxmlformats.org/officeDocument/2006/relationships/hyperlink" Target="http://www.microsave.net/files/pdf/BN_114_A_Closer_Look_at_Multiple_Borrowings_in_the_Philippines.pdf" TargetMode="External"/><Relationship Id="rId119" Type="http://schemas.openxmlformats.org/officeDocument/2006/relationships/hyperlink" Target="http://www.microsave.net/files/pdf/BN_119_Understanding_Demand_for_Financial_Products.pdf" TargetMode="External"/><Relationship Id="rId44" Type="http://schemas.openxmlformats.org/officeDocument/2006/relationships/hyperlink" Target="http://www.microsave.net/files/pdf/BN_44_What_CEOs_Need_To_Know_About_Software_Implementation.pdf" TargetMode="External"/><Relationship Id="rId60" Type="http://schemas.openxmlformats.org/officeDocument/2006/relationships/hyperlink" Target="http://www.microsave.net/files/pdf/BN_60_Lessons_from_MicroSave_s_Action_Research_Programme_2006.pdf" TargetMode="External"/><Relationship Id="rId65" Type="http://schemas.openxmlformats.org/officeDocument/2006/relationships/hyperlink" Target="http://www.microsave.net/files/pdf/BN_65_Costs_and_Benefits_of_Pilot_Testing_for_Product_Development.pdf" TargetMode="External"/><Relationship Id="rId81" Type="http://schemas.openxmlformats.org/officeDocument/2006/relationships/hyperlink" Target="http://www.microsave.net/files/pdf/BN_81_M_Banking_Agent_Selection.pdf" TargetMode="External"/><Relationship Id="rId86" Type="http://schemas.openxmlformats.org/officeDocument/2006/relationships/hyperlink" Target="http://www.microsave.net/files/pdf/BN_86_Product_Features_of_Micro_and_small_enterprises_Lending_Part_1.pdf" TargetMode="External"/><Relationship Id="rId130" Type="http://schemas.openxmlformats.org/officeDocument/2006/relationships/hyperlink" Target="http://www.microsave.net/files/pdf/BN_130_Customer_Service_Through_Call_Centres.pdf" TargetMode="External"/><Relationship Id="rId135" Type="http://schemas.openxmlformats.org/officeDocument/2006/relationships/hyperlink" Target="http://www.microsave.net/files/pdf/BN_135_Training_M_banking_agents_What_is_missing.pdf" TargetMode="External"/><Relationship Id="rId151" Type="http://schemas.openxmlformats.org/officeDocument/2006/relationships/hyperlink" Target="http://www.microsave.net/files/pdf/BN_151_Increasing_Staff_Productivity_in_Agriculture_Microfinance.pdf" TargetMode="External"/><Relationship Id="rId156" Type="http://schemas.openxmlformats.org/officeDocument/2006/relationships/hyperlink" Target="http://www.microsave.net/files/pdf/BN_156_Examining_Micro_Credit_through_the_Behavioural_Lens.pdf" TargetMode="External"/><Relationship Id="rId177" Type="http://schemas.openxmlformats.org/officeDocument/2006/relationships/hyperlink" Target="https://www.microsave.net/2023/05/22/revolution-in-a-transition-how-an-intervention-under-indias-national-education-mission-samagra-shiksha-abhiyan-is-resolving-long-standing-challenges-in-education/" TargetMode="External"/><Relationship Id="rId172" Type="http://schemas.openxmlformats.org/officeDocument/2006/relationships/hyperlink" Target="http://bit.ly/2tY44Ul" TargetMode="External"/><Relationship Id="rId13" Type="http://schemas.openxmlformats.org/officeDocument/2006/relationships/hyperlink" Target="http://www.microsave.net/files/pdf/BN_13_Money_Managers_The_Poor_and_Their_Savings.pdf" TargetMode="External"/><Relationship Id="rId18" Type="http://schemas.openxmlformats.org/officeDocument/2006/relationships/hyperlink" Target="http://www.microsave.net/files/pdf/BN_18_Signposts_to_the_Provision_of_Market_Led_Micro_Financial_Services.pdf" TargetMode="External"/><Relationship Id="rId39" Type="http://schemas.openxmlformats.org/officeDocument/2006/relationships/hyperlink" Target="http://www.microsave.net/files/pdf/BN_39_Serving_Depositors_Managing_Transactions.pdf" TargetMode="External"/><Relationship Id="rId109" Type="http://schemas.openxmlformats.org/officeDocument/2006/relationships/hyperlink" Target="http://www.microsave.net/files/pdf/BN_109_Incentivising_EM_Banking_Agents.pdf" TargetMode="External"/><Relationship Id="rId34" Type="http://schemas.openxmlformats.org/officeDocument/2006/relationships/hyperlink" Target="http://www.microsave.net/files/pdf/BN_34_Implementing_Risk_Management_at_MicroSave_s_Partner_Microfinance_Institutions.pdf" TargetMode="External"/><Relationship Id="rId50" Type="http://schemas.openxmlformats.org/officeDocument/2006/relationships/hyperlink" Target="http://www.microsave.net/files/pdf/BN_50_Lessons_from_MicroSave_s_Action_Research_Programme_2005.pdf" TargetMode="External"/><Relationship Id="rId55" Type="http://schemas.openxmlformats.org/officeDocument/2006/relationships/hyperlink" Target="http://www.microsave.net/files/pdf/BN_55_Branch_Based_Marketing.pdf" TargetMode="External"/><Relationship Id="rId76" Type="http://schemas.openxmlformats.org/officeDocument/2006/relationships/hyperlink" Target="http://www.microsave.net/files/pdf/BN_76_Recruiting_and_Retaining_A_Large_Workforce_Lessons_from_the_BPO_Sector.pdf" TargetMode="External"/><Relationship Id="rId97" Type="http://schemas.openxmlformats.org/officeDocument/2006/relationships/hyperlink" Target="http://www.microsave.net/files/pdf/BN_97_The_Business_Case_for_Branchless_Banking.pdf" TargetMode="External"/><Relationship Id="rId104" Type="http://schemas.openxmlformats.org/officeDocument/2006/relationships/hyperlink" Target="http://www.microsave.net/files/pdf/1375438462_BN_104_Role_of_Branding_to_Promote_EM_Banking_Products_and_Services.pdf" TargetMode="External"/><Relationship Id="rId120" Type="http://schemas.openxmlformats.org/officeDocument/2006/relationships/hyperlink" Target="http://www.microsave.net/files/pdf/BN_120_Uganda_Insurance.pdf" TargetMode="External"/><Relationship Id="rId125" Type="http://schemas.openxmlformats.org/officeDocument/2006/relationships/hyperlink" Target="http://www.microsave.net/files/pdf/BN_125_Developing_A_Tool_on_Client_Protection_for_and_With_the_Clients.pdf" TargetMode="External"/><Relationship Id="rId141" Type="http://schemas.openxmlformats.org/officeDocument/2006/relationships/hyperlink" Target="http://www.microsave.net/files/pdf/BN_141_Breaking_Free_From_Myths_Of_Financial_Education.pdf" TargetMode="External"/><Relationship Id="rId146" Type="http://schemas.openxmlformats.org/officeDocument/2006/relationships/hyperlink" Target="http://www.microsave.net/files/pdf/BN_146_Listen_In_Order_To_Protect_Clients.pdf" TargetMode="External"/><Relationship Id="rId167" Type="http://schemas.openxmlformats.org/officeDocument/2006/relationships/hyperlink" Target="http://www.microsave.net/resource/institutionalising_social_performance_management_in_financial_institutions_what_does_it_take_part_2" TargetMode="External"/><Relationship Id="rId7" Type="http://schemas.openxmlformats.org/officeDocument/2006/relationships/hyperlink" Target="http://www.microsave.net/files/pdf/BN_7_Are_You_Poor_Enough_Client_Selection_by_Microfinance_Institutions.pdf" TargetMode="External"/><Relationship Id="rId71" Type="http://schemas.openxmlformats.org/officeDocument/2006/relationships/hyperlink" Target="http://www.microsave.net/files/pdf/BN_71_Creating_a_Tipping_Point_for_M_banking_based_Financial_Services.pdf" TargetMode="External"/><Relationship Id="rId92" Type="http://schemas.openxmlformats.org/officeDocument/2006/relationships/hyperlink" Target="http://www.microsave.net/files/pdf/BN_92_Internal_Audit_and_IT_Based_MIS_System.pdf" TargetMode="External"/><Relationship Id="rId162" Type="http://schemas.openxmlformats.org/officeDocument/2006/relationships/hyperlink" Target="http://www.microsave.net/files/pdf/BN_162_Reinforcing_the_Role_of_the_Board_in_SPM.pdf" TargetMode="External"/><Relationship Id="rId2" Type="http://schemas.openxmlformats.org/officeDocument/2006/relationships/hyperlink" Target="http://www.microsave.net/files/pdf/BN_2_Introducing_Savings_into_a_MicroCredit_Institution_Lessons_from_ASA.pdf" TargetMode="External"/><Relationship Id="rId29" Type="http://schemas.openxmlformats.org/officeDocument/2006/relationships/hyperlink" Target="http://www.microsave.net/files/pdf/BN_29_Process_Mapping_for_Risk_Management_and_Process_Improvement.pdf" TargetMode="External"/><Relationship Id="rId24" Type="http://schemas.openxmlformats.org/officeDocument/2006/relationships/hyperlink" Target="http://www.microsave.net/files/pdf/BN_24_Lessons_from_Pilot_Testing_Financial_Services_Experience_of_MicroSave_Africa.pdf" TargetMode="External"/><Relationship Id="rId40" Type="http://schemas.openxmlformats.org/officeDocument/2006/relationships/hyperlink" Target="http://www.microsave.net/files/pdf/BN_40_Lessons_from_MicroSave_s_Action_Research_Programme_2004.pdf" TargetMode="External"/><Relationship Id="rId45" Type="http://schemas.openxmlformats.org/officeDocument/2006/relationships/hyperlink" Target="http://www.microsave.net/files/pdf/BN_45_MFIs_and_Salary_Based_Consumer_Lending.pdf" TargetMode="External"/><Relationship Id="rId66" Type="http://schemas.openxmlformats.org/officeDocument/2006/relationships/hyperlink" Target="http://www.microsave.net/files/pdf/BN_66_POS_vs_Mobile_Phone_as_a_Channel_for_M_Banking.pdf" TargetMode="External"/><Relationship Id="rId87" Type="http://schemas.openxmlformats.org/officeDocument/2006/relationships/hyperlink" Target="http://www.microsave.net/files/pdf/BN_87_Product_Features_of_Micro_and_Small_Enterprises_Lending_Part_2.pdf" TargetMode="External"/><Relationship Id="rId110" Type="http://schemas.openxmlformats.org/officeDocument/2006/relationships/hyperlink" Target="http://www.microsave.net/files/pdf/BN_110_Managing_Channel_Satisfaction_in_Agent_Banking.pdf" TargetMode="External"/><Relationship Id="rId115" Type="http://schemas.openxmlformats.org/officeDocument/2006/relationships/hyperlink" Target="http://www.microsave.net/files/pdf/BN_115_Process_Mapping_for_Mobile_Banking_Initiative.pdf" TargetMode="External"/><Relationship Id="rId131" Type="http://schemas.openxmlformats.org/officeDocument/2006/relationships/hyperlink" Target="http://www.microsave.net/files/pdf/BN_131_PR_Nice_to_Have_or_Necessity.pdf" TargetMode="External"/><Relationship Id="rId136" Type="http://schemas.openxmlformats.org/officeDocument/2006/relationships/hyperlink" Target="http://www.microsave.net/files/pdf/BN_136_Structuring_Agent_Network_I.pdf" TargetMode="External"/><Relationship Id="rId157" Type="http://schemas.openxmlformats.org/officeDocument/2006/relationships/hyperlink" Target="http://www.microsave.net/files/pdf/BN_157_Examining_Remittances_Through_the_Behavioural_Lens.pdf" TargetMode="External"/><Relationship Id="rId61" Type="http://schemas.openxmlformats.org/officeDocument/2006/relationships/hyperlink" Target="http://www.microsave.net/files/pdf/BN_61_Establishing_a_Credit_Admin_and_Control_Unit.pdf" TargetMode="External"/><Relationship Id="rId82" Type="http://schemas.openxmlformats.org/officeDocument/2006/relationships/hyperlink" Target="http://www.microsave.net/files/pdf/BN_82_Practical_Advice_to_Reach_Tipping_Point.pdf" TargetMode="External"/><Relationship Id="rId152" Type="http://schemas.openxmlformats.org/officeDocument/2006/relationships/hyperlink" Target="http://www.microsave.net/resource/financing_wash_key_considerations_for_mfis" TargetMode="External"/><Relationship Id="rId173" Type="http://schemas.openxmlformats.org/officeDocument/2006/relationships/hyperlink" Target="http://www.microsave.net/resource/financing_smallholder_farmers_in_the_digital_age_lessons_across_africa" TargetMode="External"/><Relationship Id="rId19" Type="http://schemas.openxmlformats.org/officeDocument/2006/relationships/hyperlink" Target="http://www.microsave.net/files/pdf/BN_19_Market_Orientation_As_The_Key_To_Deep_Outreach.pdf" TargetMode="External"/><Relationship Id="rId14" Type="http://schemas.openxmlformats.org/officeDocument/2006/relationships/hyperlink" Target="http://www.microsave.net/files/pdf/BN_14_The_Systematic_Product_Development_Process.pdf" TargetMode="External"/><Relationship Id="rId30" Type="http://schemas.openxmlformats.org/officeDocument/2006/relationships/hyperlink" Target="http://www.microsave.net/files/pdf/BN_30_Lessons_from_MicroSave_s_Action_Research_Programme_2003.pdf" TargetMode="External"/><Relationship Id="rId35" Type="http://schemas.openxmlformats.org/officeDocument/2006/relationships/hyperlink" Target="http://www.microsave.net/files/pdf/BN_35_Microleasing_An_Alternative_Way_of_Financing_Productive_Assets.pdf" TargetMode="External"/><Relationship Id="rId56" Type="http://schemas.openxmlformats.org/officeDocument/2006/relationships/hyperlink" Target="http://www.microsave.net/files/pdf/BN_56_Cooperatives_The_Flawed_Gem_of_Indian_Rural_Finance.pdf" TargetMode="External"/><Relationship Id="rId77" Type="http://schemas.openxmlformats.org/officeDocument/2006/relationships/hyperlink" Target="http://www.microsave.net/files/pdf/BN_77_Orality_and_Microfinance.pdf" TargetMode="External"/><Relationship Id="rId100" Type="http://schemas.openxmlformats.org/officeDocument/2006/relationships/hyperlink" Target="http://www.microsave.net/files/pdf/BN_100_Can_Bank_Led_Models_Really_Deliver_on_the_Promise_of_MM.pdf" TargetMode="External"/><Relationship Id="rId105" Type="http://schemas.openxmlformats.org/officeDocument/2006/relationships/hyperlink" Target="http://www.microsave.net/files/pdf/BN_105_Product_Marketing_Strategies_for_EM_Banking.pdf" TargetMode="External"/><Relationship Id="rId126" Type="http://schemas.openxmlformats.org/officeDocument/2006/relationships/hyperlink" Target="http://www.microsave.net/files/pdf/BN_126_What_Makes_ServQual_a_Distinctive_Tool_for_Client_Protection.pdf" TargetMode="External"/><Relationship Id="rId147" Type="http://schemas.openxmlformats.org/officeDocument/2006/relationships/hyperlink" Target="http://www.microsave.net/files/pdf/1393908457_BN_147_Rebuilding_a_Bank_Case_Study_of_OK_Bank.pdf" TargetMode="External"/><Relationship Id="rId168" Type="http://schemas.openxmlformats.org/officeDocument/2006/relationships/hyperlink" Target="http://microsave.net/resource/mobile_wallet_design_for_oral_users" TargetMode="External"/><Relationship Id="rId8" Type="http://schemas.openxmlformats.org/officeDocument/2006/relationships/hyperlink" Target="http://www.microsave.net/files/pdf/BN_8_Dropouts_and_Graduates_What_Do_They_Mean_For_MFIs.pdf" TargetMode="External"/><Relationship Id="rId51" Type="http://schemas.openxmlformats.org/officeDocument/2006/relationships/hyperlink" Target="http://www.microsave.net/files/pdf/BN_51_Issues_in_Mobile_Banking_1_Implementation_Choices.pdf" TargetMode="External"/><Relationship Id="rId72" Type="http://schemas.openxmlformats.org/officeDocument/2006/relationships/hyperlink" Target="http://www.microsave.net/files/pdf/BN_72_Internal_Contol_in_Small_Medium_MFIs.pdf" TargetMode="External"/><Relationship Id="rId93" Type="http://schemas.openxmlformats.org/officeDocument/2006/relationships/hyperlink" Target="http://www.microsave.net/files/pdf/BN_93_Innovation_Adaption_on_M_Pesa_Rails.pdf" TargetMode="External"/><Relationship Id="rId98" Type="http://schemas.openxmlformats.org/officeDocument/2006/relationships/hyperlink" Target="http://www.microsave.net/files/pdf/BN_98_Should_We_Bank_on_Phones_or_the_Post.pdf" TargetMode="External"/><Relationship Id="rId121" Type="http://schemas.openxmlformats.org/officeDocument/2006/relationships/hyperlink" Target="http://www.microsave.net/files/pdf/BN_121_Risk_Management_for_MFIs_I.pdf" TargetMode="External"/><Relationship Id="rId142" Type="http://schemas.openxmlformats.org/officeDocument/2006/relationships/hyperlink" Target="http://www.microsave.net/files/pdf/BN_142_Choice_Pyramid_A_Microinsurance_Strategy_Tool.pdf" TargetMode="External"/><Relationship Id="rId163" Type="http://schemas.openxmlformats.org/officeDocument/2006/relationships/hyperlink" Target="http://www.microsave.net/resource/building_mis_capacity_for_social_performance_reporting" TargetMode="External"/><Relationship Id="rId3" Type="http://schemas.openxmlformats.org/officeDocument/2006/relationships/hyperlink" Target="http://www.microsave.net/files/pdf/BN_3_Mobilising_Savings.pdf" TargetMode="External"/><Relationship Id="rId25" Type="http://schemas.openxmlformats.org/officeDocument/2006/relationships/hyperlink" Target="http://www.microsave.net/files/pdf/BN_25_The_Emerging_Market_led_Microfinance_Agenda.pdf" TargetMode="External"/><Relationship Id="rId46" Type="http://schemas.openxmlformats.org/officeDocument/2006/relationships/hyperlink" Target="http://www.microsave.net/files/pdf/BN_46_Catalysing_Capacity_Development_Assessing_the_Need_for_Training.pdf" TargetMode="External"/><Relationship Id="rId67" Type="http://schemas.openxmlformats.org/officeDocument/2006/relationships/hyperlink" Target="http://www.microsave.net/files/pdf/BN_67_Choosing_a_Mobile_Phone_Banking_Format.pdf" TargetMode="External"/><Relationship Id="rId116" Type="http://schemas.openxmlformats.org/officeDocument/2006/relationships/hyperlink" Target="http://www.microsave.net/files/pdf/1352116537_BN_116_Building_Business_Models_for_Mobile_Money.pdf" TargetMode="External"/><Relationship Id="rId137" Type="http://schemas.openxmlformats.org/officeDocument/2006/relationships/hyperlink" Target="http://www.microsave.net/files/pdf/BN_137_Structuring_Agent_Network_II.pdf" TargetMode="External"/><Relationship Id="rId158" Type="http://schemas.openxmlformats.org/officeDocument/2006/relationships/hyperlink" Target="http://www.microsave.net/files/pdf/BN_158_How_Saving_Is_Influenced_by_Behavioural_Biases.pdf" TargetMode="External"/><Relationship Id="rId20" Type="http://schemas.openxmlformats.org/officeDocument/2006/relationships/hyperlink" Target="http://www.microsave.net/files/pdf/1375274330_BN_20_Lessons_from_MicroSave_s_Action_Research_Programme_2002.pdf" TargetMode="External"/><Relationship Id="rId41" Type="http://schemas.openxmlformats.org/officeDocument/2006/relationships/hyperlink" Target="http://www.microsave.net/files/pdf/BN_41_Process_Mapping_in_Practice.pdf" TargetMode="External"/><Relationship Id="rId62" Type="http://schemas.openxmlformats.org/officeDocument/2006/relationships/hyperlink" Target="http://www.microsave.net/files/pdf/BN_62_Benefits_of_LPA2.pdf" TargetMode="External"/><Relationship Id="rId83" Type="http://schemas.openxmlformats.org/officeDocument/2006/relationships/hyperlink" Target="http://www.microsave.net/files/pdf/BN_83_Mobile_Payments_Rethinking_Partnership_Strategies.pdf" TargetMode="External"/><Relationship Id="rId88" Type="http://schemas.openxmlformats.org/officeDocument/2006/relationships/hyperlink" Target="http://www.microsave.net/files/pdf/BN_88_Breaking_the_Barriers_to_MSEL.pdf" TargetMode="External"/><Relationship Id="rId111" Type="http://schemas.openxmlformats.org/officeDocument/2006/relationships/hyperlink" Target="http://www.microsave.net/files/pdf/BN_111_Managing_Customer_Satisfaction_in_Agent_Banking.pdf" TargetMode="External"/><Relationship Id="rId132" Type="http://schemas.openxmlformats.org/officeDocument/2006/relationships/hyperlink" Target="http://www.microsave.net/files/pdf/BN_132_Onion_Loan.pdf" TargetMode="External"/><Relationship Id="rId153" Type="http://schemas.openxmlformats.org/officeDocument/2006/relationships/hyperlink" Target="http://www.microsave.net/files/pdf/BN_153_Essential_Ingredients_of_an_Effective_Financial_Education_Programme.pdf" TargetMode="External"/><Relationship Id="rId174" Type="http://schemas.openxmlformats.org/officeDocument/2006/relationships/hyperlink" Target="http://www.microsave.net/resource/how_ecosystem_issues_fail_rural_fis_to_promote_digital_financial_services_observations_from_mfis_in_tanzania" TargetMode="External"/><Relationship Id="rId15" Type="http://schemas.openxmlformats.org/officeDocument/2006/relationships/hyperlink" Target="http://www.microsave.net/files/pdf/BN_15_Designing_of_Staff_Incentive_Schemes.pdf" TargetMode="External"/><Relationship Id="rId36" Type="http://schemas.openxmlformats.org/officeDocument/2006/relationships/hyperlink" Target="http://www.microsave.net/files/pdf/BN_36_Market_Research_for_Microfinance_Beyond_Product_Development.pdf" TargetMode="External"/><Relationship Id="rId57" Type="http://schemas.openxmlformats.org/officeDocument/2006/relationships/hyperlink" Target="http://www.microsave.net/files/pdf/BN_57_Games_Loan_Clients_Play.pdf" TargetMode="External"/><Relationship Id="rId106" Type="http://schemas.openxmlformats.org/officeDocument/2006/relationships/hyperlink" Target="http://www.microsave.net/files/pdf/BN_106_Pricing_Mobile_Banking_Services.pdf" TargetMode="External"/><Relationship Id="rId127" Type="http://schemas.openxmlformats.org/officeDocument/2006/relationships/hyperlink" Target="http://www.microsave.net/files/pdf/BN_127_Client_Protection_Lessons_for_the_Microfinance_Sector_updated.pdf" TargetMode="External"/><Relationship Id="rId10" Type="http://schemas.openxmlformats.org/officeDocument/2006/relationships/hyperlink" Target="http://www.microsave.net/files/pdf/BN_10_Lessons_from_MicroSave_s_Action_Research_Programme_2001.pdf" TargetMode="External"/><Relationship Id="rId31" Type="http://schemas.openxmlformats.org/officeDocument/2006/relationships/hyperlink" Target="http://www.microsave.net/files/pdf/BN_31_Electronic_Banking_For_the_Poor.pdf" TargetMode="External"/><Relationship Id="rId52" Type="http://schemas.openxmlformats.org/officeDocument/2006/relationships/hyperlink" Target="http://www.microsave.net/files/pdf/BN_52_Issues_in_Mobile_Banking_2_Regulatory_and_Technical_Issues.pdf" TargetMode="External"/><Relationship Id="rId73" Type="http://schemas.openxmlformats.org/officeDocument/2006/relationships/hyperlink" Target="http://www.microsave.net/files/pdf/BN_73_Managing_Agent_Networks_to_Optimise_E_M_Banking_Systems_1_of_2.pdf" TargetMode="External"/><Relationship Id="rId78" Type="http://schemas.openxmlformats.org/officeDocument/2006/relationships/hyperlink" Target="http://www.microsave.net/files/pdf/BN_78_M_Banking_Liquidity_Management.pdf" TargetMode="External"/><Relationship Id="rId94" Type="http://schemas.openxmlformats.org/officeDocument/2006/relationships/hyperlink" Target="http://www.microsave.net/files/pdf/BN_94_Riding_M_Pesa_Rails_Advantages_Disadvantages.pdf" TargetMode="External"/><Relationship Id="rId99" Type="http://schemas.openxmlformats.org/officeDocument/2006/relationships/hyperlink" Target="http://www.microsave.net/files/pdf/BN_99_NextGen_Mobile_Wallets.pdf" TargetMode="External"/><Relationship Id="rId101" Type="http://schemas.openxmlformats.org/officeDocument/2006/relationships/hyperlink" Target="http://www.microsave.net/files/pdf/BN_101_MM_Client_Questions.pdf" TargetMode="External"/><Relationship Id="rId122" Type="http://schemas.openxmlformats.org/officeDocument/2006/relationships/hyperlink" Target="http://www.microsave.net/files/pdf/BN_122_Risk_Management_for_MFIs_II.pdf" TargetMode="External"/><Relationship Id="rId143" Type="http://schemas.openxmlformats.org/officeDocument/2006/relationships/hyperlink" Target="http://www.microsave.net/files/pdf/BN_144_Regulatory_Feasibility_in_Microinsurance.pdf" TargetMode="External"/><Relationship Id="rId148" Type="http://schemas.openxmlformats.org/officeDocument/2006/relationships/hyperlink" Target="http://www.microsave.net/files/pdf/1393908875_BN_148_Building_Operational_Excellence_As_A_Core_Differentiator.pdf" TargetMode="External"/><Relationship Id="rId164" Type="http://schemas.openxmlformats.org/officeDocument/2006/relationships/hyperlink" Target="http://www.microsave.net/files/pdf/BN_164_Using_Score_Based_Audit_Tool_for_Organisational_Effectiveness_docx.pdf" TargetMode="External"/><Relationship Id="rId169" Type="http://schemas.openxmlformats.org/officeDocument/2006/relationships/hyperlink" Target="http://bit.ly/2uoEGL3" TargetMode="External"/><Relationship Id="rId4" Type="http://schemas.openxmlformats.org/officeDocument/2006/relationships/hyperlink" Target="http://www.microsave.net/files/pdf/BN_4_Enhancing_Responsiveness_to_Clients_through_the_Feedback_Loop.pdf" TargetMode="External"/><Relationship Id="rId9" Type="http://schemas.openxmlformats.org/officeDocument/2006/relationships/hyperlink" Target="http://www.microsave.net/files/pdf/BN_9_Key_Questions_That_Should_Precede_New_Product_Development.pdf" TargetMode="External"/><Relationship Id="rId26" Type="http://schemas.openxmlformats.org/officeDocument/2006/relationships/hyperlink" Target="http://www.microsave.net/files/pdf/BN_26_Adapting_Market_Research_Tools_to_Diverse_Environments_Lessons_from_Europe.pdf" TargetMode="External"/><Relationship Id="rId47" Type="http://schemas.openxmlformats.org/officeDocument/2006/relationships/hyperlink" Target="http://www.microsave.net/files/pdf/BN_47_Mobile_Phone_Based_E_Banking_The_Customer_Value_Proposition.pdf" TargetMode="External"/><Relationship Id="rId68" Type="http://schemas.openxmlformats.org/officeDocument/2006/relationships/hyperlink" Target="http://www.microsave.net/files/pdf/BN_68_Strategic_Partnerships_for_M_banking.pdf" TargetMode="External"/><Relationship Id="rId89" Type="http://schemas.openxmlformats.org/officeDocument/2006/relationships/hyperlink" Target="http://www.microsave.net/files/pdf/BN_89_Integrating_SPM_Principles_into_SBP_of_MFIs.pdf" TargetMode="External"/><Relationship Id="rId112" Type="http://schemas.openxmlformats.org/officeDocument/2006/relationships/hyperlink" Target="http://www.microsave.net/files/pdf/1375440310_BN_112_Financial_Education_Time_for_a_Rethink.pdf" TargetMode="External"/><Relationship Id="rId133" Type="http://schemas.openxmlformats.org/officeDocument/2006/relationships/hyperlink" Target="http://www.microsave.net/files/pdf/1375445549_BN_133_Governance_of_BPRs.pdf" TargetMode="External"/><Relationship Id="rId154" Type="http://schemas.openxmlformats.org/officeDocument/2006/relationships/hyperlink" Target="http://www.microsave.net/files/pdf/BN_154_Behavioural_Insights_in_Insurance.pdf" TargetMode="External"/><Relationship Id="rId175" Type="http://schemas.openxmlformats.org/officeDocument/2006/relationships/hyperlink" Target="https://www.microsave.net/2020/01/10/pds-portability-reforms-that-empower-the-people/" TargetMode="External"/><Relationship Id="rId16" Type="http://schemas.openxmlformats.org/officeDocument/2006/relationships/hyperlink" Target="http://www.microsave.net/files/pdf/BN_16_Product_Costing_in_Practice_The_Experience_of_MicroSave.pdf" TargetMode="External"/><Relationship Id="rId37" Type="http://schemas.openxmlformats.org/officeDocument/2006/relationships/hyperlink" Target="http://www.microsave.net/files/pdf/BN_37_Market_Research_for_MicroFinance_7_Cautions_and_a_Recommendation.pdf" TargetMode="External"/><Relationship Id="rId58" Type="http://schemas.openxmlformats.org/officeDocument/2006/relationships/hyperlink" Target="http://www.microsave.net/files/pdf/BN_58_Developing_Cash_Flow_Based_Individual_Business_Loans_BI.pdf" TargetMode="External"/><Relationship Id="rId79" Type="http://schemas.openxmlformats.org/officeDocument/2006/relationships/hyperlink" Target="http://www.microsave.net/files/pdf/BN_79_Mobile_Payments_Ten_Years_On.pdf" TargetMode="External"/><Relationship Id="rId102" Type="http://schemas.openxmlformats.org/officeDocument/2006/relationships/hyperlink" Target="http://www.microsave.net/files/pdf/BN_102_Marketing_EM_Banking_More_Deliberately_and_Strategically.pdf" TargetMode="External"/><Relationship Id="rId123" Type="http://schemas.openxmlformats.org/officeDocument/2006/relationships/hyperlink" Target="http://www.microsave.net/files/pdf/BN_123_Sale_of_Microinsurance_through_Agents.pdf" TargetMode="External"/><Relationship Id="rId144" Type="http://schemas.openxmlformats.org/officeDocument/2006/relationships/hyperlink" Target="http://www.microsave.net/files/pdf/BN_145_Client_Suitability_Role_of_Market_Research_in_Microinsurance.pdf" TargetMode="External"/><Relationship Id="rId90" Type="http://schemas.openxmlformats.org/officeDocument/2006/relationships/hyperlink" Target="http://www.microsave.net/files/pdf/BN_90_Integrating_SPM_into_Governance_of_MFIs.pdf" TargetMode="External"/><Relationship Id="rId165" Type="http://schemas.openxmlformats.org/officeDocument/2006/relationships/hyperlink" Target="http://www.microsave.net/files/pdf/BN165_Balancing_Left_Right_Bias_in_User_Centric_Design_Processes.pdf" TargetMode="External"/><Relationship Id="rId27" Type="http://schemas.openxmlformats.org/officeDocument/2006/relationships/hyperlink" Target="http://www.microsave.net/files/pdf/BN_27_Corporate_Branding_and_Identity_Why_They_Are_Important_For_MFIs.pdf" TargetMode="External"/><Relationship Id="rId48" Type="http://schemas.openxmlformats.org/officeDocument/2006/relationships/hyperlink" Target="http://www.microsave.net/files/pdf/BN_48_Staff_Incentive_Schemes_for_Deposit_Mobilisation.pdf" TargetMode="External"/><Relationship Id="rId69" Type="http://schemas.openxmlformats.org/officeDocument/2006/relationships/hyperlink" Target="http://www.microsave.net/files/pdf/BN_69_Incentivising_3rd_Party_Agents_for_M_banking.pdf" TargetMode="External"/><Relationship Id="rId113" Type="http://schemas.openxmlformats.org/officeDocument/2006/relationships/hyperlink" Target="http://www.microsave.net/files/pdf/BN_113_Beyond_Remittances_How_to_Expand_Your_Mobile_Money_Product_Suite.pdf" TargetMode="External"/><Relationship Id="rId134" Type="http://schemas.openxmlformats.org/officeDocument/2006/relationships/hyperlink" Target="http://www.microsave.net/files/pdf/BN_134_Term_Deposits_Rural_Clients_Ask_For_More.pdf" TargetMode="External"/><Relationship Id="rId80" Type="http://schemas.openxmlformats.org/officeDocument/2006/relationships/hyperlink" Target="http://www.microsave.net/files/pdf/BN_80_Does_Mobile_Banking_Require_A_Card.pdf" TargetMode="External"/><Relationship Id="rId155" Type="http://schemas.openxmlformats.org/officeDocument/2006/relationships/hyperlink" Target="http://www.microsave.net/files/pdf/1426491671_BN_155_Behavioural_Research_Approach.pdf" TargetMode="External"/><Relationship Id="rId176" Type="http://schemas.openxmlformats.org/officeDocument/2006/relationships/hyperlink" Target="https://www.microsave.net/2022/02/07/what-will-it-take-for-esanjeevaniopd-to-help-tackle-the-third-covid-19-wave-and-future-pandemics/" TargetMode="External"/><Relationship Id="rId17" Type="http://schemas.openxmlformats.org/officeDocument/2006/relationships/hyperlink" Target="http://www.microsave.net/files/pdf/BN_17_Client_Focused_Microfinance_A_Review_of_Information_Sources.pdf" TargetMode="External"/><Relationship Id="rId38" Type="http://schemas.openxmlformats.org/officeDocument/2006/relationships/hyperlink" Target="http://www.microsave.net/files/pdf/BN_38_Serving_Depositors_Branch_Infrastructure.pdf" TargetMode="External"/><Relationship Id="rId59" Type="http://schemas.openxmlformats.org/officeDocument/2006/relationships/hyperlink" Target="http://www.microsave.net/files/pdf/BN_59_Institutionalising_Risk_Management_for_MFIs_Framework_and_Challenges.pdf" TargetMode="External"/><Relationship Id="rId103" Type="http://schemas.openxmlformats.org/officeDocument/2006/relationships/hyperlink" Target="http://www.microsave.net/files/pdf/1375438176_BN_103_Top_Marketing_Challenges_for_EM_Banking.pdf" TargetMode="External"/><Relationship Id="rId124" Type="http://schemas.openxmlformats.org/officeDocument/2006/relationships/hyperlink" Target="http://www.microsave.net/files/pdf/BN_124_Product_Channel_Optimisation.pdf" TargetMode="External"/><Relationship Id="rId70" Type="http://schemas.openxmlformats.org/officeDocument/2006/relationships/hyperlink" Target="http://www.microsave.net/files/pdf/BN_70_Pilot_Rollout_Strategies_for_M_banking.pdf" TargetMode="External"/><Relationship Id="rId91" Type="http://schemas.openxmlformats.org/officeDocument/2006/relationships/hyperlink" Target="http://www.microsave.net/files/pdf/BN_91_The_Overlap_Between_Customer_Service_and_SPM.pdf" TargetMode="External"/><Relationship Id="rId145" Type="http://schemas.openxmlformats.org/officeDocument/2006/relationships/hyperlink" Target="http://www.microsave.net/files/pdf/BN_143_Design_Considerations_for_Credit_Scorecard_for_MSME_Financing.pdf" TargetMode="External"/><Relationship Id="rId166" Type="http://schemas.openxmlformats.org/officeDocument/2006/relationships/hyperlink" Target="http://www.microsave.net/resource/institutionalising_social_performance_management_in_financial_institutions_what_does_it_take_part_1" TargetMode="External"/><Relationship Id="rId1" Type="http://schemas.openxmlformats.org/officeDocument/2006/relationships/hyperlink" Target="http://www.microsave.net/files/pdf/BN_1_Why_Bother_with_Product_Development_And_Where_to_Get_Help.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1"/>
  <sheetViews>
    <sheetView zoomScale="65" zoomScaleNormal="65" workbookViewId="0">
      <pane ySplit="1" topLeftCell="A443" activePane="bottomLeft" state="frozen"/>
      <selection pane="bottomLeft" activeCell="D446" sqref="D446"/>
    </sheetView>
  </sheetViews>
  <sheetFormatPr defaultColWidth="84" defaultRowHeight="13.5"/>
  <cols>
    <col min="1" max="1" width="6.90625" style="51" customWidth="1"/>
    <col min="2" max="2" width="83.36328125" style="51" customWidth="1"/>
    <col min="3" max="3" width="15.453125" style="425" customWidth="1"/>
    <col min="4" max="4" width="85.54296875" style="51" customWidth="1"/>
    <col min="5" max="5" width="47.54296875" style="51" customWidth="1"/>
    <col min="6" max="16384" width="84" style="51"/>
  </cols>
  <sheetData>
    <row r="1" spans="1:25">
      <c r="A1" s="54" t="s">
        <v>0</v>
      </c>
      <c r="B1" s="54" t="s">
        <v>1</v>
      </c>
      <c r="C1" s="408" t="s">
        <v>2</v>
      </c>
      <c r="D1" s="53" t="s">
        <v>3</v>
      </c>
      <c r="E1" s="53" t="s">
        <v>4</v>
      </c>
      <c r="F1" s="267"/>
      <c r="G1" s="267"/>
      <c r="H1" s="267"/>
      <c r="I1" s="267"/>
      <c r="J1" s="267"/>
      <c r="K1" s="267"/>
      <c r="L1" s="267"/>
      <c r="M1" s="267"/>
      <c r="N1" s="267"/>
      <c r="O1" s="267"/>
      <c r="P1" s="267"/>
      <c r="Q1" s="267"/>
      <c r="R1" s="267"/>
      <c r="S1" s="267"/>
      <c r="T1" s="267"/>
      <c r="U1" s="267"/>
      <c r="V1" s="267"/>
      <c r="W1" s="60"/>
      <c r="X1" s="60"/>
      <c r="Y1" s="60"/>
    </row>
    <row r="2" spans="1:25" ht="135">
      <c r="A2" s="60">
        <v>1</v>
      </c>
      <c r="B2" s="56" t="s">
        <v>5</v>
      </c>
      <c r="C2" s="219">
        <v>35436</v>
      </c>
      <c r="D2" s="58" t="s">
        <v>6</v>
      </c>
      <c r="E2" s="58" t="s">
        <v>7</v>
      </c>
      <c r="F2" s="60"/>
      <c r="G2" s="60"/>
      <c r="H2" s="60"/>
      <c r="I2" s="60"/>
      <c r="J2" s="60"/>
      <c r="K2" s="60"/>
      <c r="L2" s="60"/>
      <c r="M2" s="60"/>
      <c r="N2" s="60"/>
      <c r="O2" s="60"/>
      <c r="P2" s="60"/>
      <c r="Q2" s="60"/>
      <c r="R2" s="60"/>
      <c r="S2" s="60"/>
      <c r="T2" s="60"/>
      <c r="U2" s="60"/>
      <c r="V2" s="60"/>
      <c r="W2" s="60"/>
      <c r="X2" s="60"/>
      <c r="Y2" s="60"/>
    </row>
    <row r="3" spans="1:25" ht="135">
      <c r="A3" s="60">
        <v>2</v>
      </c>
      <c r="B3" s="56" t="s">
        <v>8</v>
      </c>
      <c r="C3" s="219">
        <v>35436</v>
      </c>
      <c r="D3" s="58" t="s">
        <v>9</v>
      </c>
      <c r="E3" s="58" t="s">
        <v>7</v>
      </c>
      <c r="F3" s="60"/>
      <c r="G3" s="60"/>
      <c r="H3" s="60"/>
      <c r="I3" s="60"/>
      <c r="J3" s="60"/>
      <c r="K3" s="60"/>
      <c r="L3" s="60"/>
      <c r="M3" s="60"/>
      <c r="N3" s="60"/>
      <c r="O3" s="60"/>
      <c r="P3" s="60"/>
      <c r="Q3" s="60"/>
      <c r="R3" s="60"/>
      <c r="S3" s="60"/>
      <c r="T3" s="60"/>
      <c r="U3" s="60"/>
      <c r="V3" s="60"/>
      <c r="W3" s="60"/>
      <c r="X3" s="60"/>
      <c r="Y3" s="60"/>
    </row>
    <row r="4" spans="1:25" ht="189">
      <c r="A4" s="60">
        <v>3</v>
      </c>
      <c r="B4" s="56" t="s">
        <v>10</v>
      </c>
      <c r="C4" s="219">
        <v>35436</v>
      </c>
      <c r="D4" s="58" t="s">
        <v>11</v>
      </c>
      <c r="E4" s="58" t="s">
        <v>7</v>
      </c>
      <c r="F4" s="60"/>
      <c r="G4" s="60"/>
      <c r="H4" s="60"/>
      <c r="I4" s="60"/>
      <c r="J4" s="60"/>
      <c r="K4" s="60"/>
      <c r="L4" s="60"/>
      <c r="M4" s="60"/>
      <c r="N4" s="60"/>
      <c r="O4" s="60"/>
      <c r="P4" s="60"/>
      <c r="Q4" s="60"/>
      <c r="R4" s="60"/>
      <c r="S4" s="60"/>
      <c r="T4" s="60"/>
      <c r="U4" s="60"/>
      <c r="V4" s="60"/>
      <c r="W4" s="60"/>
      <c r="X4" s="60"/>
      <c r="Y4" s="60"/>
    </row>
    <row r="5" spans="1:25" ht="135">
      <c r="A5" s="60">
        <v>4</v>
      </c>
      <c r="B5" s="56" t="s">
        <v>12</v>
      </c>
      <c r="C5" s="219">
        <v>35437</v>
      </c>
      <c r="D5" s="58" t="s">
        <v>13</v>
      </c>
      <c r="E5" s="58" t="s">
        <v>14</v>
      </c>
      <c r="F5" s="60"/>
      <c r="G5" s="60"/>
      <c r="H5" s="60"/>
      <c r="I5" s="60"/>
      <c r="J5" s="60"/>
      <c r="K5" s="60"/>
      <c r="L5" s="60"/>
      <c r="M5" s="60"/>
      <c r="N5" s="60"/>
      <c r="O5" s="60"/>
      <c r="P5" s="60"/>
      <c r="Q5" s="60"/>
      <c r="R5" s="60"/>
      <c r="S5" s="60"/>
      <c r="T5" s="60"/>
      <c r="U5" s="60"/>
      <c r="V5" s="60"/>
      <c r="W5" s="60"/>
      <c r="X5" s="60"/>
      <c r="Y5" s="60"/>
    </row>
    <row r="6" spans="1:25" ht="135">
      <c r="A6" s="60">
        <v>5</v>
      </c>
      <c r="B6" s="56" t="s">
        <v>15</v>
      </c>
      <c r="C6" s="219">
        <v>35439</v>
      </c>
      <c r="D6" s="58" t="s">
        <v>16</v>
      </c>
      <c r="E6" s="58" t="s">
        <v>7</v>
      </c>
      <c r="F6" s="60"/>
      <c r="G6" s="60"/>
      <c r="H6" s="60"/>
      <c r="I6" s="60"/>
      <c r="J6" s="60"/>
      <c r="K6" s="60"/>
      <c r="L6" s="60"/>
      <c r="M6" s="60"/>
      <c r="N6" s="60"/>
      <c r="O6" s="60"/>
      <c r="P6" s="60"/>
      <c r="Q6" s="60"/>
      <c r="R6" s="60"/>
      <c r="S6" s="60"/>
      <c r="T6" s="60"/>
      <c r="U6" s="60"/>
      <c r="V6" s="60"/>
      <c r="W6" s="60"/>
      <c r="X6" s="60"/>
      <c r="Y6" s="60"/>
    </row>
    <row r="7" spans="1:25" ht="121.5">
      <c r="A7" s="60">
        <v>6</v>
      </c>
      <c r="B7" s="56" t="s">
        <v>17</v>
      </c>
      <c r="C7" s="219">
        <v>35803</v>
      </c>
      <c r="D7" s="58" t="s">
        <v>18</v>
      </c>
      <c r="E7" s="58" t="s">
        <v>19</v>
      </c>
      <c r="F7" s="60"/>
      <c r="G7" s="60"/>
      <c r="H7" s="60"/>
      <c r="I7" s="60"/>
      <c r="J7" s="60"/>
      <c r="K7" s="60"/>
      <c r="L7" s="60"/>
      <c r="M7" s="60"/>
      <c r="N7" s="60"/>
      <c r="O7" s="60"/>
      <c r="P7" s="60"/>
      <c r="Q7" s="60"/>
      <c r="R7" s="60"/>
      <c r="S7" s="60"/>
      <c r="T7" s="60"/>
      <c r="U7" s="60"/>
      <c r="V7" s="60"/>
      <c r="W7" s="60"/>
      <c r="X7" s="60"/>
      <c r="Y7" s="60"/>
    </row>
    <row r="8" spans="1:25" ht="27">
      <c r="A8" s="60">
        <v>7</v>
      </c>
      <c r="B8" s="56" t="s">
        <v>20</v>
      </c>
      <c r="C8" s="219">
        <v>36163</v>
      </c>
      <c r="D8" s="58" t="s">
        <v>21</v>
      </c>
      <c r="E8" s="58" t="s">
        <v>22</v>
      </c>
      <c r="F8" s="60"/>
      <c r="G8" s="60"/>
      <c r="H8" s="60"/>
      <c r="I8" s="60"/>
      <c r="J8" s="60"/>
      <c r="K8" s="60"/>
      <c r="L8" s="60"/>
      <c r="M8" s="60"/>
      <c r="N8" s="60"/>
      <c r="O8" s="60"/>
      <c r="P8" s="60"/>
      <c r="Q8" s="60"/>
      <c r="R8" s="60"/>
      <c r="S8" s="60"/>
      <c r="T8" s="60"/>
      <c r="U8" s="60"/>
      <c r="V8" s="60"/>
      <c r="W8" s="60"/>
      <c r="X8" s="60"/>
      <c r="Y8" s="60"/>
    </row>
    <row r="9" spans="1:25" ht="162">
      <c r="A9" s="60">
        <v>8</v>
      </c>
      <c r="B9" s="56" t="s">
        <v>23</v>
      </c>
      <c r="C9" s="219">
        <v>36163</v>
      </c>
      <c r="D9" s="58" t="s">
        <v>24</v>
      </c>
      <c r="E9" s="58" t="s">
        <v>7</v>
      </c>
      <c r="F9" s="60"/>
      <c r="G9" s="60"/>
      <c r="H9" s="60"/>
      <c r="I9" s="60"/>
      <c r="J9" s="60"/>
      <c r="K9" s="60"/>
      <c r="L9" s="60"/>
      <c r="M9" s="60"/>
      <c r="N9" s="60"/>
      <c r="O9" s="60"/>
      <c r="P9" s="60"/>
      <c r="Q9" s="60"/>
      <c r="R9" s="60"/>
      <c r="S9" s="60"/>
      <c r="T9" s="60"/>
      <c r="U9" s="60"/>
      <c r="V9" s="60"/>
      <c r="W9" s="60"/>
      <c r="X9" s="60"/>
      <c r="Y9" s="60"/>
    </row>
    <row r="10" spans="1:25" ht="67.5">
      <c r="A10" s="60">
        <v>9</v>
      </c>
      <c r="B10" s="56" t="s">
        <v>25</v>
      </c>
      <c r="C10" s="219">
        <v>36165</v>
      </c>
      <c r="D10" s="58" t="s">
        <v>26</v>
      </c>
      <c r="E10" s="58" t="s">
        <v>22</v>
      </c>
      <c r="F10" s="60"/>
      <c r="G10" s="60"/>
      <c r="H10" s="60"/>
      <c r="I10" s="60"/>
      <c r="J10" s="60"/>
      <c r="K10" s="60"/>
      <c r="L10" s="60"/>
      <c r="M10" s="60"/>
      <c r="N10" s="60"/>
      <c r="O10" s="60"/>
      <c r="P10" s="60"/>
      <c r="Q10" s="60"/>
      <c r="R10" s="60"/>
      <c r="S10" s="60"/>
      <c r="T10" s="60"/>
      <c r="U10" s="60"/>
      <c r="V10" s="60"/>
      <c r="W10" s="60"/>
      <c r="X10" s="60"/>
      <c r="Y10" s="60"/>
    </row>
    <row r="11" spans="1:25" ht="108">
      <c r="A11" s="60">
        <v>10</v>
      </c>
      <c r="B11" s="56" t="s">
        <v>27</v>
      </c>
      <c r="C11" s="219">
        <v>36165</v>
      </c>
      <c r="D11" s="58" t="s">
        <v>28</v>
      </c>
      <c r="E11" s="58" t="s">
        <v>29</v>
      </c>
      <c r="F11" s="60"/>
      <c r="G11" s="60"/>
      <c r="H11" s="60"/>
      <c r="I11" s="60"/>
      <c r="J11" s="60"/>
      <c r="K11" s="60"/>
      <c r="L11" s="60"/>
      <c r="M11" s="60"/>
      <c r="N11" s="60"/>
      <c r="O11" s="60"/>
      <c r="P11" s="60"/>
      <c r="Q11" s="60"/>
      <c r="R11" s="60"/>
      <c r="S11" s="60"/>
      <c r="T11" s="60"/>
      <c r="U11" s="60"/>
      <c r="V11" s="60"/>
      <c r="W11" s="60"/>
      <c r="X11" s="60"/>
      <c r="Y11" s="60"/>
    </row>
    <row r="12" spans="1:25" ht="108">
      <c r="A12" s="60">
        <v>11</v>
      </c>
      <c r="B12" s="56" t="s">
        <v>30</v>
      </c>
      <c r="C12" s="219">
        <v>36165</v>
      </c>
      <c r="D12" s="58" t="s">
        <v>31</v>
      </c>
      <c r="E12" s="58" t="s">
        <v>32</v>
      </c>
      <c r="F12" s="60"/>
      <c r="G12" s="60"/>
      <c r="H12" s="60"/>
      <c r="I12" s="60"/>
      <c r="J12" s="60"/>
      <c r="K12" s="60"/>
      <c r="L12" s="60"/>
      <c r="M12" s="60"/>
      <c r="N12" s="60"/>
      <c r="O12" s="60"/>
      <c r="P12" s="60"/>
      <c r="Q12" s="60"/>
      <c r="R12" s="60"/>
      <c r="S12" s="60"/>
      <c r="T12" s="60"/>
      <c r="U12" s="60"/>
      <c r="V12" s="60"/>
      <c r="W12" s="60"/>
      <c r="X12" s="60"/>
      <c r="Y12" s="60"/>
    </row>
    <row r="13" spans="1:25" ht="67.5">
      <c r="A13" s="60">
        <v>12</v>
      </c>
      <c r="B13" s="56" t="s">
        <v>33</v>
      </c>
      <c r="C13" s="219">
        <v>36166</v>
      </c>
      <c r="D13" s="58" t="s">
        <v>34</v>
      </c>
      <c r="E13" s="58" t="s">
        <v>22</v>
      </c>
      <c r="F13" s="60"/>
      <c r="G13" s="60"/>
      <c r="H13" s="60"/>
      <c r="I13" s="60"/>
      <c r="J13" s="60"/>
      <c r="K13" s="60"/>
      <c r="L13" s="60"/>
      <c r="M13" s="60"/>
      <c r="N13" s="60"/>
      <c r="O13" s="60"/>
      <c r="P13" s="60"/>
      <c r="Q13" s="60"/>
      <c r="R13" s="60"/>
      <c r="S13" s="60"/>
      <c r="T13" s="60"/>
      <c r="U13" s="60"/>
      <c r="V13" s="60"/>
      <c r="W13" s="60"/>
      <c r="X13" s="60"/>
      <c r="Y13" s="60"/>
    </row>
    <row r="14" spans="1:25" ht="54">
      <c r="A14" s="60">
        <v>13</v>
      </c>
      <c r="B14" s="56" t="s">
        <v>35</v>
      </c>
      <c r="C14" s="219">
        <v>36166</v>
      </c>
      <c r="D14" s="58" t="s">
        <v>36</v>
      </c>
      <c r="E14" s="58" t="s">
        <v>37</v>
      </c>
      <c r="F14" s="60"/>
      <c r="G14" s="60"/>
      <c r="H14" s="60"/>
      <c r="I14" s="60"/>
      <c r="J14" s="60"/>
      <c r="K14" s="60"/>
      <c r="L14" s="60"/>
      <c r="M14" s="60"/>
      <c r="N14" s="60"/>
      <c r="O14" s="60"/>
      <c r="P14" s="60"/>
      <c r="Q14" s="60"/>
      <c r="R14" s="60"/>
      <c r="S14" s="60"/>
      <c r="T14" s="60"/>
      <c r="U14" s="60"/>
      <c r="V14" s="60"/>
      <c r="W14" s="60"/>
      <c r="X14" s="60"/>
      <c r="Y14" s="60"/>
    </row>
    <row r="15" spans="1:25" ht="162">
      <c r="A15" s="60">
        <v>14</v>
      </c>
      <c r="B15" s="56" t="s">
        <v>38</v>
      </c>
      <c r="C15" s="219">
        <v>36166</v>
      </c>
      <c r="D15" s="58" t="s">
        <v>39</v>
      </c>
      <c r="E15" s="58" t="s">
        <v>7</v>
      </c>
      <c r="F15" s="60"/>
      <c r="G15" s="60"/>
      <c r="H15" s="60"/>
      <c r="I15" s="60"/>
      <c r="J15" s="60"/>
      <c r="K15" s="60"/>
      <c r="L15" s="60"/>
      <c r="M15" s="60"/>
      <c r="N15" s="60"/>
      <c r="O15" s="60"/>
      <c r="P15" s="60"/>
      <c r="Q15" s="60"/>
      <c r="R15" s="60"/>
      <c r="S15" s="60"/>
      <c r="T15" s="60"/>
      <c r="U15" s="60"/>
      <c r="V15" s="60"/>
      <c r="W15" s="60"/>
      <c r="X15" s="60"/>
      <c r="Y15" s="60"/>
    </row>
    <row r="16" spans="1:25" ht="67.5">
      <c r="A16" s="60">
        <v>15</v>
      </c>
      <c r="B16" s="56" t="s">
        <v>40</v>
      </c>
      <c r="C16" s="219">
        <v>36137</v>
      </c>
      <c r="D16" s="58" t="s">
        <v>41</v>
      </c>
      <c r="E16" s="58" t="s">
        <v>42</v>
      </c>
      <c r="F16" s="60"/>
      <c r="G16" s="60"/>
      <c r="H16" s="60"/>
      <c r="I16" s="60"/>
      <c r="J16" s="60"/>
      <c r="K16" s="60"/>
      <c r="L16" s="60"/>
      <c r="M16" s="60"/>
      <c r="N16" s="60"/>
      <c r="O16" s="60"/>
      <c r="P16" s="60"/>
      <c r="Q16" s="60"/>
      <c r="R16" s="60"/>
      <c r="S16" s="60"/>
      <c r="T16" s="60"/>
      <c r="U16" s="60"/>
      <c r="V16" s="60"/>
      <c r="W16" s="60"/>
      <c r="X16" s="60"/>
      <c r="Y16" s="60"/>
    </row>
    <row r="17" spans="1:25" ht="94.5">
      <c r="A17" s="60">
        <v>16</v>
      </c>
      <c r="B17" s="56" t="s">
        <v>43</v>
      </c>
      <c r="C17" s="219">
        <v>36168</v>
      </c>
      <c r="D17" s="58" t="s">
        <v>44</v>
      </c>
      <c r="E17" s="58" t="s">
        <v>45</v>
      </c>
      <c r="F17" s="60"/>
      <c r="G17" s="60"/>
      <c r="H17" s="60"/>
      <c r="I17" s="60"/>
      <c r="J17" s="60"/>
      <c r="K17" s="60"/>
      <c r="L17" s="60"/>
      <c r="M17" s="60"/>
      <c r="N17" s="60"/>
      <c r="O17" s="60"/>
      <c r="P17" s="60"/>
      <c r="Q17" s="60"/>
      <c r="R17" s="60"/>
      <c r="S17" s="60"/>
      <c r="T17" s="60"/>
      <c r="U17" s="60"/>
      <c r="V17" s="60"/>
      <c r="W17" s="60"/>
      <c r="X17" s="60"/>
      <c r="Y17" s="60"/>
    </row>
    <row r="18" spans="1:25" ht="81">
      <c r="A18" s="60">
        <v>17</v>
      </c>
      <c r="B18" s="56" t="s">
        <v>46</v>
      </c>
      <c r="C18" s="219">
        <v>36395</v>
      </c>
      <c r="D18" s="58" t="s">
        <v>47</v>
      </c>
      <c r="E18" s="58" t="s">
        <v>48</v>
      </c>
      <c r="F18" s="60"/>
      <c r="G18" s="60"/>
      <c r="H18" s="60"/>
      <c r="I18" s="60"/>
      <c r="J18" s="60"/>
      <c r="K18" s="60"/>
      <c r="L18" s="60"/>
      <c r="M18" s="60"/>
      <c r="N18" s="60"/>
      <c r="O18" s="60"/>
      <c r="P18" s="60"/>
      <c r="Q18" s="60"/>
      <c r="R18" s="60"/>
      <c r="S18" s="60"/>
      <c r="T18" s="60"/>
      <c r="U18" s="60"/>
      <c r="V18" s="60"/>
      <c r="W18" s="60"/>
      <c r="X18" s="60"/>
      <c r="Y18" s="60"/>
    </row>
    <row r="19" spans="1:25" ht="229.5">
      <c r="A19" s="60">
        <v>18</v>
      </c>
      <c r="B19" s="56" t="s">
        <v>49</v>
      </c>
      <c r="C19" s="219">
        <v>36169</v>
      </c>
      <c r="D19" s="58" t="s">
        <v>50</v>
      </c>
      <c r="E19" s="58" t="s">
        <v>7</v>
      </c>
      <c r="F19" s="60"/>
      <c r="G19" s="60"/>
      <c r="H19" s="60"/>
      <c r="I19" s="60"/>
      <c r="J19" s="60"/>
      <c r="K19" s="60"/>
      <c r="L19" s="60"/>
      <c r="M19" s="60"/>
      <c r="N19" s="60"/>
      <c r="O19" s="60"/>
      <c r="P19" s="60"/>
      <c r="Q19" s="60"/>
      <c r="R19" s="60"/>
      <c r="S19" s="60"/>
      <c r="T19" s="60"/>
      <c r="U19" s="60"/>
      <c r="V19" s="60"/>
      <c r="W19" s="60"/>
      <c r="X19" s="60"/>
      <c r="Y19" s="60"/>
    </row>
    <row r="20" spans="1:25" ht="216">
      <c r="A20" s="60">
        <v>19</v>
      </c>
      <c r="B20" s="56" t="s">
        <v>51</v>
      </c>
      <c r="C20" s="219">
        <v>36169</v>
      </c>
      <c r="D20" s="58" t="s">
        <v>52</v>
      </c>
      <c r="E20" s="58" t="s">
        <v>53</v>
      </c>
      <c r="F20" s="60"/>
      <c r="G20" s="60"/>
      <c r="H20" s="60"/>
      <c r="I20" s="60"/>
      <c r="J20" s="60"/>
      <c r="K20" s="60"/>
      <c r="L20" s="60"/>
      <c r="M20" s="60"/>
      <c r="N20" s="60"/>
      <c r="O20" s="60"/>
      <c r="P20" s="60"/>
      <c r="Q20" s="60"/>
      <c r="R20" s="60"/>
      <c r="S20" s="60"/>
      <c r="T20" s="60"/>
      <c r="U20" s="60"/>
      <c r="V20" s="60"/>
      <c r="W20" s="60"/>
      <c r="X20" s="60"/>
      <c r="Y20" s="60"/>
    </row>
    <row r="21" spans="1:25" ht="81">
      <c r="A21" s="60">
        <v>20</v>
      </c>
      <c r="B21" s="56" t="s">
        <v>54</v>
      </c>
      <c r="C21" s="219">
        <v>36169</v>
      </c>
      <c r="D21" s="58" t="s">
        <v>55</v>
      </c>
      <c r="E21" s="58" t="s">
        <v>56</v>
      </c>
      <c r="F21" s="60"/>
      <c r="G21" s="60"/>
      <c r="H21" s="60"/>
      <c r="I21" s="60"/>
      <c r="J21" s="60"/>
      <c r="K21" s="60"/>
      <c r="L21" s="60"/>
      <c r="M21" s="60"/>
      <c r="N21" s="60"/>
      <c r="O21" s="60"/>
      <c r="P21" s="60"/>
      <c r="Q21" s="60"/>
      <c r="R21" s="60"/>
      <c r="S21" s="60"/>
      <c r="T21" s="60"/>
      <c r="U21" s="60"/>
      <c r="V21" s="60"/>
      <c r="W21" s="60"/>
      <c r="X21" s="60"/>
      <c r="Y21" s="60"/>
    </row>
    <row r="22" spans="1:25" ht="40.5">
      <c r="A22" s="60">
        <v>21</v>
      </c>
      <c r="B22" s="56" t="s">
        <v>57</v>
      </c>
      <c r="C22" s="219">
        <v>36478</v>
      </c>
      <c r="D22" s="58" t="s">
        <v>58</v>
      </c>
      <c r="E22" s="58" t="s">
        <v>7</v>
      </c>
      <c r="F22" s="60"/>
      <c r="G22" s="60"/>
      <c r="H22" s="60"/>
      <c r="I22" s="60"/>
      <c r="J22" s="60"/>
      <c r="K22" s="60"/>
      <c r="L22" s="60"/>
      <c r="M22" s="60"/>
      <c r="N22" s="60"/>
      <c r="O22" s="60"/>
      <c r="P22" s="60"/>
      <c r="Q22" s="60"/>
      <c r="R22" s="60"/>
      <c r="S22" s="60"/>
      <c r="T22" s="60"/>
      <c r="U22" s="60"/>
      <c r="V22" s="60"/>
      <c r="W22" s="60"/>
      <c r="X22" s="60"/>
      <c r="Y22" s="60"/>
    </row>
    <row r="23" spans="1:25" ht="162">
      <c r="A23" s="60">
        <v>22</v>
      </c>
      <c r="B23" s="56" t="s">
        <v>59</v>
      </c>
      <c r="C23" s="219" t="s">
        <v>60</v>
      </c>
      <c r="D23" s="58" t="s">
        <v>61</v>
      </c>
      <c r="E23" s="58" t="s">
        <v>7</v>
      </c>
      <c r="F23" s="60"/>
      <c r="G23" s="60"/>
      <c r="H23" s="60"/>
      <c r="I23" s="60"/>
      <c r="J23" s="60"/>
      <c r="K23" s="60"/>
      <c r="L23" s="60"/>
      <c r="M23" s="60"/>
      <c r="N23" s="60"/>
      <c r="O23" s="60"/>
      <c r="P23" s="60"/>
      <c r="Q23" s="60"/>
      <c r="R23" s="60"/>
      <c r="S23" s="60"/>
      <c r="T23" s="60"/>
      <c r="U23" s="60"/>
      <c r="V23" s="60"/>
      <c r="W23" s="60"/>
      <c r="X23" s="60"/>
      <c r="Y23" s="60"/>
    </row>
    <row r="24" spans="1:25" ht="108">
      <c r="A24" s="60">
        <v>23</v>
      </c>
      <c r="B24" s="56" t="s">
        <v>62</v>
      </c>
      <c r="C24" s="219">
        <v>36586</v>
      </c>
      <c r="D24" s="58" t="s">
        <v>63</v>
      </c>
      <c r="E24" s="58" t="s">
        <v>64</v>
      </c>
      <c r="F24" s="60"/>
      <c r="G24" s="60"/>
      <c r="H24" s="60"/>
      <c r="I24" s="60"/>
      <c r="J24" s="60"/>
      <c r="K24" s="60"/>
      <c r="L24" s="60"/>
      <c r="M24" s="60"/>
      <c r="N24" s="60"/>
      <c r="O24" s="60"/>
      <c r="P24" s="60"/>
      <c r="Q24" s="60"/>
      <c r="R24" s="60"/>
      <c r="S24" s="60"/>
      <c r="T24" s="60"/>
      <c r="U24" s="60"/>
      <c r="V24" s="60"/>
      <c r="W24" s="60"/>
      <c r="X24" s="60"/>
      <c r="Y24" s="60"/>
    </row>
    <row r="25" spans="1:25" ht="256.5">
      <c r="A25" s="60">
        <v>24</v>
      </c>
      <c r="B25" s="56" t="s">
        <v>65</v>
      </c>
      <c r="C25" s="219" t="s">
        <v>66</v>
      </c>
      <c r="D25" s="58" t="s">
        <v>67</v>
      </c>
      <c r="E25" s="58" t="s">
        <v>68</v>
      </c>
      <c r="F25" s="60"/>
      <c r="G25" s="60"/>
      <c r="H25" s="60"/>
      <c r="I25" s="60"/>
      <c r="J25" s="60"/>
      <c r="K25" s="60"/>
      <c r="L25" s="60"/>
      <c r="M25" s="60"/>
      <c r="N25" s="60"/>
      <c r="O25" s="60"/>
      <c r="P25" s="60"/>
      <c r="Q25" s="60"/>
      <c r="R25" s="60"/>
      <c r="S25" s="60"/>
      <c r="T25" s="60"/>
      <c r="U25" s="60"/>
      <c r="V25" s="60"/>
      <c r="W25" s="60"/>
      <c r="X25" s="60"/>
      <c r="Y25" s="60"/>
    </row>
    <row r="26" spans="1:25" ht="243">
      <c r="A26" s="60">
        <v>25</v>
      </c>
      <c r="B26" s="56" t="s">
        <v>69</v>
      </c>
      <c r="C26" s="219">
        <v>36647</v>
      </c>
      <c r="D26" s="58" t="s">
        <v>70</v>
      </c>
      <c r="E26" s="58" t="s">
        <v>71</v>
      </c>
      <c r="F26" s="60"/>
      <c r="G26" s="60"/>
      <c r="H26" s="60"/>
      <c r="I26" s="60"/>
      <c r="J26" s="60"/>
      <c r="K26" s="60"/>
      <c r="L26" s="60"/>
      <c r="M26" s="60"/>
      <c r="N26" s="60"/>
      <c r="O26" s="60"/>
      <c r="P26" s="60"/>
      <c r="Q26" s="60"/>
      <c r="R26" s="60"/>
      <c r="S26" s="60"/>
      <c r="T26" s="60"/>
      <c r="U26" s="60"/>
      <c r="V26" s="60"/>
      <c r="W26" s="60"/>
      <c r="X26" s="60"/>
      <c r="Y26" s="60"/>
    </row>
    <row r="27" spans="1:25" ht="135">
      <c r="A27" s="60">
        <v>26</v>
      </c>
      <c r="B27" s="56" t="s">
        <v>72</v>
      </c>
      <c r="C27" s="219">
        <v>36866</v>
      </c>
      <c r="D27" s="58" t="s">
        <v>73</v>
      </c>
      <c r="E27" s="58" t="s">
        <v>74</v>
      </c>
      <c r="F27" s="60"/>
      <c r="G27" s="60"/>
      <c r="H27" s="60"/>
      <c r="I27" s="60"/>
      <c r="J27" s="60"/>
      <c r="K27" s="60"/>
      <c r="L27" s="60"/>
      <c r="M27" s="60"/>
      <c r="N27" s="60"/>
      <c r="O27" s="60"/>
      <c r="P27" s="60"/>
      <c r="Q27" s="60"/>
      <c r="R27" s="60"/>
      <c r="S27" s="60"/>
      <c r="T27" s="60"/>
      <c r="U27" s="60"/>
      <c r="V27" s="60"/>
      <c r="W27" s="60"/>
      <c r="X27" s="60"/>
      <c r="Y27" s="60"/>
    </row>
    <row r="28" spans="1:25" ht="67.5">
      <c r="A28" s="60">
        <v>27</v>
      </c>
      <c r="B28" s="56" t="s">
        <v>75</v>
      </c>
      <c r="C28" s="219">
        <v>36866</v>
      </c>
      <c r="D28" s="58" t="s">
        <v>76</v>
      </c>
      <c r="E28" s="58" t="s">
        <v>77</v>
      </c>
      <c r="F28" s="60"/>
      <c r="G28" s="60"/>
      <c r="H28" s="60"/>
      <c r="I28" s="60"/>
      <c r="J28" s="60"/>
      <c r="K28" s="60"/>
      <c r="L28" s="60"/>
      <c r="M28" s="60"/>
      <c r="N28" s="60"/>
      <c r="O28" s="60"/>
      <c r="P28" s="60"/>
      <c r="Q28" s="60"/>
      <c r="R28" s="60"/>
      <c r="S28" s="60"/>
      <c r="T28" s="60"/>
      <c r="U28" s="60"/>
      <c r="V28" s="60"/>
      <c r="W28" s="60"/>
      <c r="X28" s="60"/>
      <c r="Y28" s="60"/>
    </row>
    <row r="29" spans="1:25" ht="135">
      <c r="A29" s="60">
        <v>28</v>
      </c>
      <c r="B29" s="56" t="s">
        <v>78</v>
      </c>
      <c r="C29" s="219">
        <v>36866</v>
      </c>
      <c r="D29" s="58" t="s">
        <v>79</v>
      </c>
      <c r="E29" s="58" t="s">
        <v>74</v>
      </c>
      <c r="F29" s="60"/>
      <c r="G29" s="60"/>
      <c r="H29" s="60"/>
      <c r="I29" s="60"/>
      <c r="J29" s="60"/>
      <c r="K29" s="60"/>
      <c r="L29" s="60"/>
      <c r="M29" s="60"/>
      <c r="N29" s="60"/>
      <c r="O29" s="60"/>
      <c r="P29" s="60"/>
      <c r="Q29" s="60"/>
      <c r="R29" s="60"/>
      <c r="S29" s="60"/>
      <c r="T29" s="60"/>
      <c r="U29" s="60"/>
      <c r="V29" s="60"/>
      <c r="W29" s="60"/>
      <c r="X29" s="60"/>
      <c r="Y29" s="60"/>
    </row>
    <row r="30" spans="1:25" ht="121.5">
      <c r="A30" s="60">
        <v>29</v>
      </c>
      <c r="B30" s="56" t="s">
        <v>80</v>
      </c>
      <c r="C30" s="219">
        <v>36866</v>
      </c>
      <c r="D30" s="58" t="s">
        <v>81</v>
      </c>
      <c r="E30" s="58" t="s">
        <v>82</v>
      </c>
      <c r="F30" s="60"/>
      <c r="G30" s="60"/>
      <c r="H30" s="60"/>
      <c r="I30" s="60"/>
      <c r="J30" s="60"/>
      <c r="K30" s="60"/>
      <c r="L30" s="60"/>
      <c r="M30" s="60"/>
      <c r="N30" s="60"/>
      <c r="O30" s="60"/>
      <c r="P30" s="60"/>
      <c r="Q30" s="60"/>
      <c r="R30" s="60"/>
      <c r="S30" s="60"/>
      <c r="T30" s="60"/>
      <c r="U30" s="60"/>
      <c r="V30" s="60"/>
      <c r="W30" s="60"/>
      <c r="X30" s="60"/>
      <c r="Y30" s="60"/>
    </row>
    <row r="31" spans="1:25" ht="148.5">
      <c r="A31" s="60">
        <v>30</v>
      </c>
      <c r="B31" s="56" t="s">
        <v>83</v>
      </c>
      <c r="C31" s="219">
        <v>36892</v>
      </c>
      <c r="D31" s="58" t="s">
        <v>84</v>
      </c>
      <c r="E31" s="58" t="s">
        <v>85</v>
      </c>
      <c r="F31" s="60"/>
      <c r="G31" s="60"/>
      <c r="H31" s="60"/>
      <c r="I31" s="60"/>
      <c r="J31" s="60"/>
      <c r="K31" s="60"/>
      <c r="L31" s="60"/>
      <c r="M31" s="60"/>
      <c r="N31" s="60"/>
      <c r="O31" s="60"/>
      <c r="P31" s="60"/>
      <c r="Q31" s="60"/>
      <c r="R31" s="60"/>
      <c r="S31" s="60"/>
      <c r="T31" s="60"/>
      <c r="U31" s="60"/>
      <c r="V31" s="60"/>
      <c r="W31" s="60"/>
      <c r="X31" s="60"/>
      <c r="Y31" s="60"/>
    </row>
    <row r="32" spans="1:25" ht="310.5">
      <c r="A32" s="60">
        <v>31</v>
      </c>
      <c r="B32" s="56" t="s">
        <v>86</v>
      </c>
      <c r="C32" s="219">
        <v>36892</v>
      </c>
      <c r="D32" s="58" t="s">
        <v>87</v>
      </c>
      <c r="E32" s="58" t="s">
        <v>88</v>
      </c>
      <c r="F32" s="60"/>
      <c r="G32" s="60"/>
      <c r="H32" s="60"/>
      <c r="I32" s="60"/>
      <c r="J32" s="60"/>
      <c r="K32" s="60"/>
      <c r="L32" s="60"/>
      <c r="M32" s="60"/>
      <c r="N32" s="60"/>
      <c r="O32" s="60"/>
      <c r="P32" s="60"/>
      <c r="Q32" s="60"/>
      <c r="R32" s="60"/>
      <c r="S32" s="60"/>
      <c r="T32" s="60"/>
      <c r="U32" s="60"/>
      <c r="V32" s="60"/>
      <c r="W32" s="60"/>
      <c r="X32" s="60"/>
      <c r="Y32" s="60"/>
    </row>
    <row r="33" spans="1:25" ht="148.5">
      <c r="A33" s="60">
        <v>32</v>
      </c>
      <c r="B33" s="56" t="s">
        <v>89</v>
      </c>
      <c r="C33" s="219">
        <v>36937</v>
      </c>
      <c r="D33" s="58" t="s">
        <v>90</v>
      </c>
      <c r="E33" s="58" t="s">
        <v>91</v>
      </c>
      <c r="F33" s="60"/>
      <c r="G33" s="60"/>
      <c r="H33" s="60"/>
      <c r="I33" s="60"/>
      <c r="J33" s="60"/>
      <c r="K33" s="60"/>
      <c r="L33" s="60"/>
      <c r="M33" s="60"/>
      <c r="N33" s="60"/>
      <c r="O33" s="60"/>
      <c r="P33" s="60"/>
      <c r="Q33" s="60"/>
      <c r="R33" s="60"/>
      <c r="S33" s="60"/>
      <c r="T33" s="60"/>
      <c r="U33" s="60"/>
      <c r="V33" s="60"/>
      <c r="W33" s="60"/>
      <c r="X33" s="60"/>
      <c r="Y33" s="60"/>
    </row>
    <row r="34" spans="1:25" ht="54">
      <c r="A34" s="60">
        <v>33</v>
      </c>
      <c r="B34" s="56" t="s">
        <v>92</v>
      </c>
      <c r="C34" s="219" t="s">
        <v>93</v>
      </c>
      <c r="D34" s="58" t="s">
        <v>94</v>
      </c>
      <c r="E34" s="58" t="s">
        <v>22</v>
      </c>
      <c r="F34" s="60"/>
      <c r="G34" s="60"/>
      <c r="H34" s="60"/>
      <c r="I34" s="60"/>
      <c r="J34" s="60"/>
      <c r="K34" s="60"/>
      <c r="L34" s="60"/>
      <c r="M34" s="60"/>
      <c r="N34" s="60"/>
      <c r="O34" s="60"/>
      <c r="P34" s="60"/>
      <c r="Q34" s="60"/>
      <c r="R34" s="60"/>
      <c r="S34" s="60"/>
      <c r="T34" s="60"/>
      <c r="U34" s="60"/>
      <c r="V34" s="60"/>
      <c r="W34" s="60"/>
      <c r="X34" s="60"/>
      <c r="Y34" s="60"/>
    </row>
    <row r="35" spans="1:25" ht="175.5">
      <c r="A35" s="60">
        <v>34</v>
      </c>
      <c r="B35" s="56" t="s">
        <v>95</v>
      </c>
      <c r="C35" s="219">
        <v>37079</v>
      </c>
      <c r="D35" s="58" t="s">
        <v>96</v>
      </c>
      <c r="E35" s="58" t="s">
        <v>97</v>
      </c>
      <c r="F35" s="60"/>
      <c r="G35" s="60"/>
      <c r="H35" s="60"/>
      <c r="I35" s="60"/>
      <c r="J35" s="60"/>
      <c r="K35" s="60"/>
      <c r="L35" s="60"/>
      <c r="M35" s="60"/>
      <c r="N35" s="60"/>
      <c r="O35" s="60"/>
      <c r="P35" s="60"/>
      <c r="Q35" s="60"/>
      <c r="R35" s="60"/>
      <c r="S35" s="60"/>
      <c r="T35" s="60"/>
      <c r="U35" s="60"/>
      <c r="V35" s="60"/>
      <c r="W35" s="60"/>
      <c r="X35" s="60"/>
      <c r="Y35" s="60"/>
    </row>
    <row r="36" spans="1:25" ht="121.5">
      <c r="A36" s="60">
        <v>35</v>
      </c>
      <c r="B36" s="56" t="s">
        <v>98</v>
      </c>
      <c r="C36" s="219">
        <v>37079</v>
      </c>
      <c r="D36" s="58" t="s">
        <v>99</v>
      </c>
      <c r="E36" s="58" t="s">
        <v>100</v>
      </c>
      <c r="F36" s="60"/>
      <c r="G36" s="60"/>
      <c r="H36" s="60"/>
      <c r="I36" s="60"/>
      <c r="J36" s="60"/>
      <c r="K36" s="60"/>
      <c r="L36" s="60"/>
      <c r="M36" s="60"/>
      <c r="N36" s="60"/>
      <c r="O36" s="60"/>
      <c r="P36" s="60"/>
      <c r="Q36" s="60"/>
      <c r="R36" s="60"/>
      <c r="S36" s="60"/>
      <c r="T36" s="60"/>
      <c r="U36" s="60"/>
      <c r="V36" s="60"/>
      <c r="W36" s="60"/>
      <c r="X36" s="60"/>
      <c r="Y36" s="60"/>
    </row>
    <row r="37" spans="1:25" ht="121.5">
      <c r="A37" s="60">
        <v>36</v>
      </c>
      <c r="B37" s="56" t="s">
        <v>101</v>
      </c>
      <c r="C37" s="219">
        <v>37104</v>
      </c>
      <c r="D37" s="58" t="s">
        <v>102</v>
      </c>
      <c r="E37" s="58" t="s">
        <v>103</v>
      </c>
      <c r="F37" s="60"/>
      <c r="G37" s="60"/>
      <c r="H37" s="60"/>
      <c r="I37" s="60"/>
      <c r="J37" s="60"/>
      <c r="K37" s="60"/>
      <c r="L37" s="60"/>
      <c r="M37" s="60"/>
      <c r="N37" s="60"/>
      <c r="O37" s="60"/>
      <c r="P37" s="60"/>
      <c r="Q37" s="60"/>
      <c r="R37" s="60"/>
      <c r="S37" s="60"/>
      <c r="T37" s="60"/>
      <c r="U37" s="60"/>
      <c r="V37" s="60"/>
      <c r="W37" s="60"/>
      <c r="X37" s="60"/>
      <c r="Y37" s="60"/>
    </row>
    <row r="38" spans="1:25" ht="40.5">
      <c r="A38" s="60">
        <v>37</v>
      </c>
      <c r="B38" s="56" t="s">
        <v>104</v>
      </c>
      <c r="C38" s="219">
        <v>37135</v>
      </c>
      <c r="D38" s="58" t="s">
        <v>105</v>
      </c>
      <c r="E38" s="58" t="s">
        <v>106</v>
      </c>
      <c r="F38" s="60"/>
      <c r="G38" s="60"/>
      <c r="H38" s="60"/>
      <c r="I38" s="60"/>
      <c r="J38" s="60"/>
      <c r="K38" s="60"/>
      <c r="L38" s="60"/>
      <c r="M38" s="60"/>
      <c r="N38" s="60"/>
      <c r="O38" s="60"/>
      <c r="P38" s="60"/>
      <c r="Q38" s="60"/>
      <c r="R38" s="60"/>
      <c r="S38" s="60"/>
      <c r="T38" s="60"/>
      <c r="U38" s="60"/>
      <c r="V38" s="60"/>
      <c r="W38" s="60"/>
      <c r="X38" s="60"/>
      <c r="Y38" s="60"/>
    </row>
    <row r="39" spans="1:25" ht="40.5">
      <c r="A39" s="60">
        <v>38</v>
      </c>
      <c r="B39" s="56" t="s">
        <v>107</v>
      </c>
      <c r="C39" s="219">
        <v>37135</v>
      </c>
      <c r="D39" s="58" t="s">
        <v>108</v>
      </c>
      <c r="E39" s="58" t="s">
        <v>109</v>
      </c>
      <c r="F39" s="60"/>
      <c r="G39" s="60"/>
      <c r="H39" s="60"/>
      <c r="I39" s="60"/>
      <c r="J39" s="60"/>
      <c r="K39" s="60"/>
      <c r="L39" s="60"/>
      <c r="M39" s="60"/>
      <c r="N39" s="60"/>
      <c r="O39" s="60"/>
      <c r="P39" s="60"/>
      <c r="Q39" s="60"/>
      <c r="R39" s="60"/>
      <c r="S39" s="60"/>
      <c r="T39" s="60"/>
      <c r="U39" s="60"/>
      <c r="V39" s="60"/>
      <c r="W39" s="60"/>
      <c r="X39" s="60"/>
      <c r="Y39" s="60"/>
    </row>
    <row r="40" spans="1:25" ht="27">
      <c r="A40" s="60">
        <v>39</v>
      </c>
      <c r="B40" s="56" t="s">
        <v>110</v>
      </c>
      <c r="C40" s="219">
        <v>37147</v>
      </c>
      <c r="D40" s="58" t="s">
        <v>111</v>
      </c>
      <c r="E40" s="58" t="s">
        <v>22</v>
      </c>
      <c r="F40" s="60"/>
      <c r="G40" s="60"/>
      <c r="H40" s="60"/>
      <c r="I40" s="60"/>
      <c r="J40" s="60"/>
      <c r="K40" s="60"/>
      <c r="L40" s="60"/>
      <c r="M40" s="60"/>
      <c r="N40" s="60"/>
      <c r="O40" s="60"/>
      <c r="P40" s="60"/>
      <c r="Q40" s="60"/>
      <c r="R40" s="60"/>
      <c r="S40" s="60"/>
      <c r="T40" s="60"/>
      <c r="U40" s="60"/>
      <c r="V40" s="60"/>
      <c r="W40" s="60"/>
      <c r="X40" s="60"/>
      <c r="Y40" s="60"/>
    </row>
    <row r="41" spans="1:25" ht="229.5">
      <c r="A41" s="60">
        <v>40</v>
      </c>
      <c r="B41" s="56" t="s">
        <v>112</v>
      </c>
      <c r="C41" s="219">
        <v>37165</v>
      </c>
      <c r="D41" s="58" t="s">
        <v>113</v>
      </c>
      <c r="E41" s="58" t="s">
        <v>14</v>
      </c>
      <c r="F41" s="60"/>
      <c r="G41" s="60"/>
      <c r="H41" s="60"/>
      <c r="I41" s="60"/>
      <c r="J41" s="60"/>
      <c r="K41" s="60"/>
      <c r="L41" s="60"/>
      <c r="M41" s="60"/>
      <c r="N41" s="60"/>
      <c r="O41" s="60"/>
      <c r="P41" s="60"/>
      <c r="Q41" s="60"/>
      <c r="R41" s="60"/>
      <c r="S41" s="60"/>
      <c r="T41" s="60"/>
      <c r="U41" s="60"/>
      <c r="V41" s="60"/>
      <c r="W41" s="60"/>
      <c r="X41" s="60"/>
      <c r="Y41" s="60"/>
    </row>
    <row r="42" spans="1:25" ht="148.5">
      <c r="A42" s="60">
        <v>41</v>
      </c>
      <c r="B42" s="56" t="s">
        <v>114</v>
      </c>
      <c r="C42" s="219">
        <v>37165</v>
      </c>
      <c r="D42" s="58" t="s">
        <v>115</v>
      </c>
      <c r="E42" s="58" t="s">
        <v>116</v>
      </c>
      <c r="F42" s="60"/>
      <c r="G42" s="60"/>
      <c r="H42" s="60"/>
      <c r="I42" s="60"/>
      <c r="J42" s="60"/>
      <c r="K42" s="60"/>
      <c r="L42" s="60"/>
      <c r="M42" s="60"/>
      <c r="N42" s="60"/>
      <c r="O42" s="60"/>
      <c r="P42" s="60"/>
      <c r="Q42" s="60"/>
      <c r="R42" s="60"/>
      <c r="S42" s="60"/>
      <c r="T42" s="60"/>
      <c r="U42" s="60"/>
      <c r="V42" s="60"/>
      <c r="W42" s="60"/>
      <c r="X42" s="60"/>
      <c r="Y42" s="60"/>
    </row>
    <row r="43" spans="1:25" ht="54">
      <c r="A43" s="60">
        <v>42</v>
      </c>
      <c r="B43" s="56" t="s">
        <v>117</v>
      </c>
      <c r="C43" s="219">
        <v>37196</v>
      </c>
      <c r="D43" s="58" t="s">
        <v>118</v>
      </c>
      <c r="E43" s="58" t="s">
        <v>119</v>
      </c>
      <c r="F43" s="60"/>
      <c r="G43" s="60"/>
      <c r="H43" s="60"/>
      <c r="I43" s="60"/>
      <c r="J43" s="60"/>
      <c r="K43" s="60"/>
      <c r="L43" s="60"/>
      <c r="M43" s="60"/>
      <c r="N43" s="60"/>
      <c r="O43" s="60"/>
      <c r="P43" s="60"/>
      <c r="Q43" s="60"/>
      <c r="R43" s="60"/>
      <c r="S43" s="60"/>
      <c r="T43" s="60"/>
      <c r="U43" s="60"/>
      <c r="V43" s="60"/>
      <c r="W43" s="60"/>
      <c r="X43" s="60"/>
      <c r="Y43" s="60"/>
    </row>
    <row r="44" spans="1:25" ht="148.5">
      <c r="A44" s="60">
        <v>43</v>
      </c>
      <c r="B44" s="56" t="s">
        <v>120</v>
      </c>
      <c r="C44" s="219">
        <v>37228</v>
      </c>
      <c r="D44" s="58" t="s">
        <v>121</v>
      </c>
      <c r="E44" s="58" t="s">
        <v>122</v>
      </c>
      <c r="F44" s="60"/>
      <c r="G44" s="60"/>
      <c r="H44" s="60"/>
      <c r="I44" s="60"/>
      <c r="J44" s="60"/>
      <c r="K44" s="60"/>
      <c r="L44" s="60"/>
      <c r="M44" s="60"/>
      <c r="N44" s="60"/>
      <c r="O44" s="60"/>
      <c r="P44" s="60"/>
      <c r="Q44" s="60"/>
      <c r="R44" s="60"/>
      <c r="S44" s="60"/>
      <c r="T44" s="60"/>
      <c r="U44" s="60"/>
      <c r="V44" s="60"/>
      <c r="W44" s="60"/>
      <c r="X44" s="60"/>
      <c r="Y44" s="60"/>
    </row>
    <row r="45" spans="1:25" ht="67.5">
      <c r="A45" s="60">
        <v>44</v>
      </c>
      <c r="B45" s="56" t="s">
        <v>123</v>
      </c>
      <c r="C45" s="219">
        <v>37257</v>
      </c>
      <c r="D45" s="58" t="s">
        <v>124</v>
      </c>
      <c r="E45" s="58" t="s">
        <v>22</v>
      </c>
      <c r="F45" s="60"/>
      <c r="G45" s="60"/>
      <c r="H45" s="60"/>
      <c r="I45" s="60"/>
      <c r="J45" s="60"/>
      <c r="K45" s="60"/>
      <c r="L45" s="60"/>
      <c r="M45" s="60"/>
      <c r="N45" s="60"/>
      <c r="O45" s="60"/>
      <c r="P45" s="60"/>
      <c r="Q45" s="60"/>
      <c r="R45" s="60"/>
      <c r="S45" s="60"/>
      <c r="T45" s="60"/>
      <c r="U45" s="60"/>
      <c r="V45" s="60"/>
      <c r="W45" s="60"/>
      <c r="X45" s="60"/>
      <c r="Y45" s="60"/>
    </row>
    <row r="46" spans="1:25" ht="409.5">
      <c r="A46" s="60">
        <v>45</v>
      </c>
      <c r="B46" s="56" t="s">
        <v>125</v>
      </c>
      <c r="C46" s="219">
        <v>37316</v>
      </c>
      <c r="D46" s="58" t="s">
        <v>126</v>
      </c>
      <c r="E46" s="58" t="s">
        <v>127</v>
      </c>
      <c r="F46" s="60"/>
      <c r="G46" s="60"/>
      <c r="H46" s="60"/>
      <c r="I46" s="60"/>
      <c r="J46" s="60"/>
      <c r="K46" s="60"/>
      <c r="L46" s="60"/>
      <c r="M46" s="60"/>
      <c r="N46" s="60"/>
      <c r="O46" s="60"/>
      <c r="P46" s="60"/>
      <c r="Q46" s="60"/>
      <c r="R46" s="60"/>
      <c r="S46" s="60"/>
      <c r="T46" s="60"/>
      <c r="U46" s="60"/>
      <c r="V46" s="60"/>
      <c r="W46" s="60"/>
      <c r="X46" s="60"/>
      <c r="Y46" s="60"/>
    </row>
    <row r="47" spans="1:25" ht="148.5">
      <c r="A47" s="60">
        <v>46</v>
      </c>
      <c r="B47" s="56" t="s">
        <v>128</v>
      </c>
      <c r="C47" s="219">
        <v>37362</v>
      </c>
      <c r="D47" s="58" t="s">
        <v>129</v>
      </c>
      <c r="E47" s="58" t="s">
        <v>130</v>
      </c>
      <c r="F47" s="60"/>
      <c r="G47" s="60"/>
      <c r="H47" s="60"/>
      <c r="I47" s="60"/>
      <c r="J47" s="60"/>
      <c r="K47" s="60"/>
      <c r="L47" s="60"/>
      <c r="M47" s="60"/>
      <c r="N47" s="60"/>
      <c r="O47" s="60"/>
      <c r="P47" s="60"/>
      <c r="Q47" s="60"/>
      <c r="R47" s="60"/>
      <c r="S47" s="60"/>
      <c r="T47" s="60"/>
      <c r="U47" s="60"/>
      <c r="V47" s="60"/>
      <c r="W47" s="60"/>
      <c r="X47" s="60"/>
      <c r="Y47" s="60"/>
    </row>
    <row r="48" spans="1:25" ht="162">
      <c r="A48" s="60">
        <v>47</v>
      </c>
      <c r="B48" s="56" t="s">
        <v>131</v>
      </c>
      <c r="C48" s="219">
        <v>37363</v>
      </c>
      <c r="D48" s="58" t="s">
        <v>132</v>
      </c>
      <c r="E48" s="58" t="s">
        <v>77</v>
      </c>
      <c r="F48" s="60"/>
      <c r="G48" s="60"/>
      <c r="H48" s="60"/>
      <c r="I48" s="60"/>
      <c r="J48" s="60"/>
      <c r="K48" s="60"/>
      <c r="L48" s="60"/>
      <c r="M48" s="60"/>
      <c r="N48" s="60"/>
      <c r="O48" s="60"/>
      <c r="P48" s="60"/>
      <c r="Q48" s="60"/>
      <c r="R48" s="60"/>
      <c r="S48" s="60"/>
      <c r="T48" s="60"/>
      <c r="U48" s="60"/>
      <c r="V48" s="60"/>
      <c r="W48" s="60"/>
      <c r="X48" s="60"/>
      <c r="Y48" s="60"/>
    </row>
    <row r="49" spans="1:25" ht="54">
      <c r="A49" s="60">
        <v>48</v>
      </c>
      <c r="B49" s="56" t="s">
        <v>133</v>
      </c>
      <c r="C49" s="219">
        <v>37377</v>
      </c>
      <c r="D49" s="58" t="s">
        <v>134</v>
      </c>
      <c r="E49" s="58" t="s">
        <v>135</v>
      </c>
      <c r="F49" s="60"/>
      <c r="G49" s="60"/>
      <c r="H49" s="60"/>
      <c r="I49" s="60"/>
      <c r="J49" s="60"/>
      <c r="K49" s="60"/>
      <c r="L49" s="60"/>
      <c r="M49" s="60"/>
      <c r="N49" s="60"/>
      <c r="O49" s="60"/>
      <c r="P49" s="60"/>
      <c r="Q49" s="60"/>
      <c r="R49" s="60"/>
      <c r="S49" s="60"/>
      <c r="T49" s="60"/>
      <c r="U49" s="60"/>
      <c r="V49" s="60"/>
      <c r="W49" s="60"/>
      <c r="X49" s="60"/>
      <c r="Y49" s="60"/>
    </row>
    <row r="50" spans="1:25" ht="94.5">
      <c r="A50" s="60">
        <v>49</v>
      </c>
      <c r="B50" s="56" t="s">
        <v>136</v>
      </c>
      <c r="C50" s="219">
        <v>37377</v>
      </c>
      <c r="D50" s="58" t="s">
        <v>137</v>
      </c>
      <c r="E50" s="58" t="s">
        <v>138</v>
      </c>
      <c r="F50" s="60"/>
      <c r="G50" s="60"/>
      <c r="H50" s="60"/>
      <c r="I50" s="60"/>
      <c r="J50" s="60"/>
      <c r="K50" s="60"/>
      <c r="L50" s="60"/>
      <c r="M50" s="60"/>
      <c r="N50" s="60"/>
      <c r="O50" s="60"/>
      <c r="P50" s="60"/>
      <c r="Q50" s="60"/>
      <c r="R50" s="60"/>
      <c r="S50" s="60"/>
      <c r="T50" s="60"/>
      <c r="U50" s="60"/>
      <c r="V50" s="60"/>
      <c r="W50" s="60"/>
      <c r="X50" s="60"/>
      <c r="Y50" s="60"/>
    </row>
    <row r="51" spans="1:25" ht="121.5">
      <c r="A51" s="60">
        <v>50</v>
      </c>
      <c r="B51" s="56" t="s">
        <v>139</v>
      </c>
      <c r="C51" s="219">
        <v>37377</v>
      </c>
      <c r="D51" s="58" t="s">
        <v>140</v>
      </c>
      <c r="E51" s="58" t="s">
        <v>141</v>
      </c>
      <c r="F51" s="60"/>
      <c r="G51" s="60"/>
      <c r="H51" s="60"/>
      <c r="I51" s="60"/>
      <c r="J51" s="60"/>
      <c r="K51" s="60"/>
      <c r="L51" s="60"/>
      <c r="M51" s="60"/>
      <c r="N51" s="60"/>
      <c r="O51" s="60"/>
      <c r="P51" s="60"/>
      <c r="Q51" s="60"/>
      <c r="R51" s="60"/>
      <c r="S51" s="60"/>
      <c r="T51" s="60"/>
      <c r="U51" s="60"/>
      <c r="V51" s="60"/>
      <c r="W51" s="60"/>
      <c r="X51" s="60"/>
      <c r="Y51" s="60"/>
    </row>
    <row r="52" spans="1:25" ht="40.5">
      <c r="A52" s="60">
        <v>51</v>
      </c>
      <c r="B52" s="56" t="s">
        <v>142</v>
      </c>
      <c r="C52" s="219">
        <v>37377</v>
      </c>
      <c r="D52" s="58" t="s">
        <v>143</v>
      </c>
      <c r="E52" s="58" t="s">
        <v>144</v>
      </c>
      <c r="F52" s="60"/>
      <c r="G52" s="60"/>
      <c r="H52" s="60"/>
      <c r="I52" s="60"/>
      <c r="J52" s="60"/>
      <c r="K52" s="60"/>
      <c r="L52" s="60"/>
      <c r="M52" s="60"/>
      <c r="N52" s="60"/>
      <c r="O52" s="60"/>
      <c r="P52" s="60"/>
      <c r="Q52" s="60"/>
      <c r="R52" s="60"/>
      <c r="S52" s="60"/>
      <c r="T52" s="60"/>
      <c r="U52" s="60"/>
      <c r="V52" s="60"/>
      <c r="W52" s="60"/>
      <c r="X52" s="60"/>
      <c r="Y52" s="60"/>
    </row>
    <row r="53" spans="1:25" ht="108">
      <c r="A53" s="60">
        <v>52</v>
      </c>
      <c r="B53" s="56" t="s">
        <v>145</v>
      </c>
      <c r="C53" s="219">
        <v>37411</v>
      </c>
      <c r="D53" s="58" t="s">
        <v>146</v>
      </c>
      <c r="E53" s="58" t="s">
        <v>147</v>
      </c>
      <c r="F53" s="60"/>
      <c r="G53" s="60"/>
      <c r="H53" s="60"/>
      <c r="I53" s="60"/>
      <c r="J53" s="60"/>
      <c r="K53" s="60"/>
      <c r="L53" s="60"/>
      <c r="M53" s="60"/>
      <c r="N53" s="60"/>
      <c r="O53" s="60"/>
      <c r="P53" s="60"/>
      <c r="Q53" s="60"/>
      <c r="R53" s="60"/>
      <c r="S53" s="60"/>
      <c r="T53" s="60"/>
      <c r="U53" s="60"/>
      <c r="V53" s="60"/>
      <c r="W53" s="60"/>
      <c r="X53" s="60"/>
      <c r="Y53" s="60"/>
    </row>
    <row r="54" spans="1:25" ht="94.5">
      <c r="A54" s="60">
        <v>53</v>
      </c>
      <c r="B54" s="268" t="s">
        <v>148</v>
      </c>
      <c r="C54" s="219">
        <v>37411</v>
      </c>
      <c r="D54" s="58" t="s">
        <v>149</v>
      </c>
      <c r="E54" s="58" t="s">
        <v>150</v>
      </c>
      <c r="F54" s="60"/>
      <c r="G54" s="60"/>
      <c r="H54" s="60"/>
      <c r="I54" s="60"/>
      <c r="J54" s="60"/>
      <c r="K54" s="60"/>
      <c r="L54" s="60"/>
      <c r="M54" s="60"/>
      <c r="N54" s="60"/>
      <c r="O54" s="60"/>
      <c r="P54" s="60"/>
      <c r="Q54" s="60"/>
      <c r="R54" s="60"/>
      <c r="S54" s="60"/>
      <c r="T54" s="60"/>
      <c r="U54" s="60"/>
      <c r="V54" s="60"/>
      <c r="W54" s="60"/>
      <c r="X54" s="60"/>
      <c r="Y54" s="60"/>
    </row>
    <row r="55" spans="1:25" ht="67.5">
      <c r="A55" s="60">
        <v>54</v>
      </c>
      <c r="B55" s="56" t="s">
        <v>151</v>
      </c>
      <c r="C55" s="219">
        <v>37438</v>
      </c>
      <c r="D55" s="58" t="s">
        <v>152</v>
      </c>
      <c r="E55" s="58" t="s">
        <v>153</v>
      </c>
      <c r="F55" s="60"/>
      <c r="G55" s="60"/>
      <c r="H55" s="60"/>
      <c r="I55" s="60"/>
      <c r="J55" s="60"/>
      <c r="K55" s="60"/>
      <c r="L55" s="60"/>
      <c r="M55" s="60"/>
      <c r="N55" s="60"/>
      <c r="O55" s="60"/>
      <c r="P55" s="60"/>
      <c r="Q55" s="60"/>
      <c r="R55" s="60"/>
      <c r="S55" s="60"/>
      <c r="T55" s="60"/>
      <c r="U55" s="60"/>
      <c r="V55" s="60"/>
      <c r="W55" s="60"/>
      <c r="X55" s="60"/>
      <c r="Y55" s="60"/>
    </row>
    <row r="56" spans="1:25" ht="94.5">
      <c r="A56" s="60">
        <v>55</v>
      </c>
      <c r="B56" s="56" t="s">
        <v>154</v>
      </c>
      <c r="C56" s="219">
        <v>37438</v>
      </c>
      <c r="D56" s="58" t="s">
        <v>155</v>
      </c>
      <c r="E56" s="58" t="s">
        <v>156</v>
      </c>
      <c r="F56" s="60"/>
      <c r="G56" s="60"/>
      <c r="H56" s="60"/>
      <c r="I56" s="60"/>
      <c r="J56" s="60"/>
      <c r="K56" s="60"/>
      <c r="L56" s="60"/>
      <c r="M56" s="60"/>
      <c r="N56" s="60"/>
      <c r="O56" s="60"/>
      <c r="P56" s="60"/>
      <c r="Q56" s="60"/>
      <c r="R56" s="60"/>
      <c r="S56" s="60"/>
      <c r="T56" s="60"/>
      <c r="U56" s="60"/>
      <c r="V56" s="60"/>
      <c r="W56" s="60"/>
      <c r="X56" s="60"/>
      <c r="Y56" s="60"/>
    </row>
    <row r="57" spans="1:25" ht="81">
      <c r="A57" s="60">
        <v>56</v>
      </c>
      <c r="B57" s="56" t="s">
        <v>157</v>
      </c>
      <c r="C57" s="219">
        <v>37469</v>
      </c>
      <c r="D57" s="58" t="s">
        <v>158</v>
      </c>
      <c r="E57" s="58" t="s">
        <v>159</v>
      </c>
      <c r="F57" s="60"/>
      <c r="G57" s="60"/>
      <c r="H57" s="60"/>
      <c r="I57" s="60"/>
      <c r="J57" s="60"/>
      <c r="K57" s="60"/>
      <c r="L57" s="60"/>
      <c r="M57" s="60"/>
      <c r="N57" s="60"/>
      <c r="O57" s="60"/>
      <c r="P57" s="60"/>
      <c r="Q57" s="60"/>
      <c r="R57" s="60"/>
      <c r="S57" s="60"/>
      <c r="T57" s="60"/>
      <c r="U57" s="60"/>
      <c r="V57" s="60"/>
      <c r="W57" s="60"/>
      <c r="X57" s="60"/>
      <c r="Y57" s="60"/>
    </row>
    <row r="58" spans="1:25" ht="135">
      <c r="A58" s="60">
        <v>57</v>
      </c>
      <c r="B58" s="56" t="s">
        <v>160</v>
      </c>
      <c r="C58" s="219">
        <v>37530</v>
      </c>
      <c r="D58" s="58" t="s">
        <v>161</v>
      </c>
      <c r="E58" s="58" t="s">
        <v>162</v>
      </c>
      <c r="F58" s="60"/>
      <c r="G58" s="60"/>
      <c r="H58" s="60"/>
      <c r="I58" s="60"/>
      <c r="J58" s="60"/>
      <c r="K58" s="60"/>
      <c r="L58" s="60"/>
      <c r="M58" s="60"/>
      <c r="N58" s="60"/>
      <c r="O58" s="60"/>
      <c r="P58" s="60"/>
      <c r="Q58" s="60"/>
      <c r="R58" s="60"/>
      <c r="S58" s="60"/>
      <c r="T58" s="60"/>
      <c r="U58" s="60"/>
      <c r="V58" s="60"/>
      <c r="W58" s="60"/>
      <c r="X58" s="60"/>
      <c r="Y58" s="60"/>
    </row>
    <row r="59" spans="1:25" ht="27">
      <c r="A59" s="60">
        <v>58</v>
      </c>
      <c r="B59" s="56" t="s">
        <v>163</v>
      </c>
      <c r="C59" s="219">
        <v>37561</v>
      </c>
      <c r="D59" s="58" t="s">
        <v>164</v>
      </c>
      <c r="E59" s="58" t="s">
        <v>141</v>
      </c>
      <c r="F59" s="60"/>
      <c r="G59" s="60"/>
      <c r="H59" s="60"/>
      <c r="I59" s="60"/>
      <c r="J59" s="60"/>
      <c r="K59" s="60"/>
      <c r="L59" s="60"/>
      <c r="M59" s="60"/>
      <c r="N59" s="60"/>
      <c r="O59" s="60"/>
      <c r="P59" s="60"/>
      <c r="Q59" s="60"/>
      <c r="R59" s="60"/>
      <c r="S59" s="60"/>
      <c r="T59" s="60"/>
      <c r="U59" s="60"/>
      <c r="V59" s="60"/>
      <c r="W59" s="60"/>
      <c r="X59" s="60"/>
      <c r="Y59" s="60"/>
    </row>
    <row r="60" spans="1:25" ht="175.5">
      <c r="A60" s="60">
        <v>59</v>
      </c>
      <c r="B60" s="56" t="s">
        <v>165</v>
      </c>
      <c r="C60" s="219">
        <v>37564</v>
      </c>
      <c r="D60" s="58" t="s">
        <v>166</v>
      </c>
      <c r="E60" s="58" t="s">
        <v>167</v>
      </c>
      <c r="F60" s="60"/>
      <c r="G60" s="60"/>
      <c r="H60" s="60"/>
      <c r="I60" s="60"/>
      <c r="J60" s="60"/>
      <c r="K60" s="60"/>
      <c r="L60" s="60"/>
      <c r="M60" s="60"/>
      <c r="N60" s="60"/>
      <c r="O60" s="60"/>
      <c r="P60" s="60"/>
      <c r="Q60" s="60"/>
      <c r="R60" s="60"/>
      <c r="S60" s="60"/>
      <c r="T60" s="60"/>
      <c r="U60" s="60"/>
      <c r="V60" s="60"/>
      <c r="W60" s="60"/>
      <c r="X60" s="60"/>
      <c r="Y60" s="60"/>
    </row>
    <row r="61" spans="1:25" ht="121.5">
      <c r="A61" s="60">
        <v>60</v>
      </c>
      <c r="B61" s="56" t="s">
        <v>168</v>
      </c>
      <c r="C61" s="219">
        <v>37580</v>
      </c>
      <c r="D61" s="58" t="s">
        <v>169</v>
      </c>
      <c r="E61" s="58" t="s">
        <v>167</v>
      </c>
      <c r="F61" s="60"/>
      <c r="G61" s="60"/>
      <c r="H61" s="60"/>
      <c r="I61" s="60"/>
      <c r="J61" s="60"/>
      <c r="K61" s="60"/>
      <c r="L61" s="60"/>
      <c r="M61" s="60"/>
      <c r="N61" s="60"/>
      <c r="O61" s="60"/>
      <c r="P61" s="60"/>
      <c r="Q61" s="60"/>
      <c r="R61" s="60"/>
      <c r="S61" s="60"/>
      <c r="T61" s="60"/>
      <c r="U61" s="60"/>
      <c r="V61" s="60"/>
      <c r="W61" s="60"/>
      <c r="X61" s="60"/>
      <c r="Y61" s="60"/>
    </row>
    <row r="62" spans="1:25" ht="81">
      <c r="A62" s="60">
        <v>61</v>
      </c>
      <c r="B62" s="56" t="s">
        <v>170</v>
      </c>
      <c r="C62" s="219">
        <v>37587</v>
      </c>
      <c r="D62" s="58" t="s">
        <v>171</v>
      </c>
      <c r="E62" s="58" t="s">
        <v>172</v>
      </c>
      <c r="F62" s="60"/>
      <c r="G62" s="60"/>
      <c r="H62" s="60"/>
      <c r="I62" s="60"/>
      <c r="J62" s="60"/>
      <c r="K62" s="60"/>
      <c r="L62" s="60"/>
      <c r="M62" s="60"/>
      <c r="N62" s="60"/>
      <c r="O62" s="60"/>
      <c r="P62" s="60"/>
      <c r="Q62" s="60"/>
      <c r="R62" s="60"/>
      <c r="S62" s="60"/>
      <c r="T62" s="60"/>
      <c r="U62" s="60"/>
      <c r="V62" s="60"/>
      <c r="W62" s="60"/>
      <c r="X62" s="60"/>
      <c r="Y62" s="60"/>
    </row>
    <row r="63" spans="1:25" ht="148.5">
      <c r="A63" s="60">
        <v>62</v>
      </c>
      <c r="B63" s="56" t="s">
        <v>173</v>
      </c>
      <c r="C63" s="219">
        <v>37599</v>
      </c>
      <c r="D63" s="58" t="s">
        <v>174</v>
      </c>
      <c r="E63" s="58" t="s">
        <v>167</v>
      </c>
      <c r="F63" s="60"/>
      <c r="G63" s="60"/>
      <c r="H63" s="60"/>
      <c r="I63" s="60"/>
      <c r="J63" s="60"/>
      <c r="K63" s="60"/>
      <c r="L63" s="60"/>
      <c r="M63" s="60"/>
      <c r="N63" s="60"/>
      <c r="O63" s="60"/>
      <c r="P63" s="60"/>
      <c r="Q63" s="60"/>
      <c r="R63" s="60"/>
      <c r="S63" s="60"/>
      <c r="T63" s="60"/>
      <c r="U63" s="60"/>
      <c r="V63" s="60"/>
      <c r="W63" s="60"/>
      <c r="X63" s="60"/>
      <c r="Y63" s="60"/>
    </row>
    <row r="64" spans="1:25" ht="108">
      <c r="A64" s="60">
        <v>63</v>
      </c>
      <c r="B64" s="56" t="s">
        <v>175</v>
      </c>
      <c r="C64" s="219">
        <v>37607</v>
      </c>
      <c r="D64" s="58" t="s">
        <v>176</v>
      </c>
      <c r="E64" s="58" t="s">
        <v>167</v>
      </c>
      <c r="F64" s="60"/>
      <c r="G64" s="60"/>
      <c r="H64" s="60"/>
      <c r="I64" s="60"/>
      <c r="J64" s="60"/>
      <c r="K64" s="60"/>
      <c r="L64" s="60"/>
      <c r="M64" s="60"/>
      <c r="N64" s="60"/>
      <c r="O64" s="60"/>
      <c r="P64" s="60"/>
      <c r="Q64" s="60"/>
      <c r="R64" s="60"/>
      <c r="S64" s="60"/>
      <c r="T64" s="60"/>
      <c r="U64" s="60"/>
      <c r="V64" s="60"/>
      <c r="W64" s="60"/>
      <c r="X64" s="60"/>
      <c r="Y64" s="60"/>
    </row>
    <row r="65" spans="1:25" ht="121.5">
      <c r="A65" s="60">
        <v>64</v>
      </c>
      <c r="B65" s="56" t="s">
        <v>177</v>
      </c>
      <c r="C65" s="219">
        <v>37608</v>
      </c>
      <c r="D65" s="58" t="s">
        <v>178</v>
      </c>
      <c r="E65" s="58" t="s">
        <v>179</v>
      </c>
      <c r="F65" s="60"/>
      <c r="G65" s="60"/>
      <c r="H65" s="60"/>
      <c r="I65" s="60"/>
      <c r="J65" s="60"/>
      <c r="K65" s="60"/>
      <c r="L65" s="60"/>
      <c r="M65" s="60"/>
      <c r="N65" s="60"/>
      <c r="O65" s="60"/>
      <c r="P65" s="60"/>
      <c r="Q65" s="60"/>
      <c r="R65" s="60"/>
      <c r="S65" s="60"/>
      <c r="T65" s="60"/>
      <c r="U65" s="60"/>
      <c r="V65" s="60"/>
      <c r="W65" s="60"/>
      <c r="X65" s="60"/>
      <c r="Y65" s="60"/>
    </row>
    <row r="66" spans="1:25" ht="121.5">
      <c r="A66" s="60">
        <v>65</v>
      </c>
      <c r="B66" s="56" t="s">
        <v>180</v>
      </c>
      <c r="C66" s="219">
        <v>37622</v>
      </c>
      <c r="D66" s="58" t="s">
        <v>181</v>
      </c>
      <c r="E66" s="58" t="s">
        <v>182</v>
      </c>
      <c r="F66" s="60"/>
      <c r="G66" s="60"/>
      <c r="H66" s="60"/>
      <c r="I66" s="60"/>
      <c r="J66" s="60"/>
      <c r="K66" s="60"/>
      <c r="L66" s="60"/>
      <c r="M66" s="60"/>
      <c r="N66" s="60"/>
      <c r="O66" s="60"/>
      <c r="P66" s="60"/>
      <c r="Q66" s="60"/>
      <c r="R66" s="60"/>
      <c r="S66" s="60"/>
      <c r="T66" s="60"/>
      <c r="U66" s="60"/>
      <c r="V66" s="60"/>
      <c r="W66" s="60"/>
      <c r="X66" s="60"/>
      <c r="Y66" s="60"/>
    </row>
    <row r="67" spans="1:25" ht="108">
      <c r="A67" s="60">
        <v>66</v>
      </c>
      <c r="B67" s="56" t="s">
        <v>183</v>
      </c>
      <c r="C67" s="219">
        <v>37681</v>
      </c>
      <c r="D67" s="58" t="s">
        <v>184</v>
      </c>
      <c r="E67" s="58" t="s">
        <v>185</v>
      </c>
      <c r="F67" s="60"/>
      <c r="G67" s="60"/>
      <c r="H67" s="60"/>
      <c r="I67" s="60"/>
      <c r="J67" s="60"/>
      <c r="K67" s="60"/>
      <c r="L67" s="60"/>
      <c r="M67" s="60"/>
      <c r="N67" s="60"/>
      <c r="O67" s="60"/>
      <c r="P67" s="60"/>
      <c r="Q67" s="60"/>
      <c r="R67" s="60"/>
      <c r="S67" s="60"/>
      <c r="T67" s="60"/>
      <c r="U67" s="60"/>
      <c r="V67" s="60"/>
      <c r="W67" s="60"/>
      <c r="X67" s="60"/>
      <c r="Y67" s="60"/>
    </row>
    <row r="68" spans="1:25" ht="162">
      <c r="A68" s="60">
        <v>67</v>
      </c>
      <c r="B68" s="56" t="s">
        <v>186</v>
      </c>
      <c r="C68" s="219">
        <v>37691</v>
      </c>
      <c r="D68" s="58" t="s">
        <v>187</v>
      </c>
      <c r="E68" s="58" t="s">
        <v>7</v>
      </c>
      <c r="F68" s="60"/>
      <c r="G68" s="60"/>
      <c r="H68" s="60"/>
      <c r="I68" s="60"/>
      <c r="J68" s="60"/>
      <c r="K68" s="60"/>
      <c r="L68" s="60"/>
      <c r="M68" s="60"/>
      <c r="N68" s="60"/>
      <c r="O68" s="60"/>
      <c r="P68" s="60"/>
      <c r="Q68" s="60"/>
      <c r="R68" s="60"/>
      <c r="S68" s="60"/>
      <c r="T68" s="60"/>
      <c r="U68" s="60"/>
      <c r="V68" s="60"/>
      <c r="W68" s="60"/>
      <c r="X68" s="60"/>
      <c r="Y68" s="60"/>
    </row>
    <row r="69" spans="1:25" ht="81">
      <c r="A69" s="60">
        <v>68</v>
      </c>
      <c r="B69" s="56" t="s">
        <v>188</v>
      </c>
      <c r="C69" s="219">
        <v>37712</v>
      </c>
      <c r="D69" s="58" t="s">
        <v>189</v>
      </c>
      <c r="E69" s="58" t="s">
        <v>190</v>
      </c>
      <c r="F69" s="60"/>
      <c r="G69" s="60"/>
      <c r="H69" s="60"/>
      <c r="I69" s="60"/>
      <c r="J69" s="60"/>
      <c r="K69" s="60"/>
      <c r="L69" s="60"/>
      <c r="M69" s="60"/>
      <c r="N69" s="60"/>
      <c r="O69" s="60"/>
      <c r="P69" s="60"/>
      <c r="Q69" s="60"/>
      <c r="R69" s="60"/>
      <c r="S69" s="60"/>
      <c r="T69" s="60"/>
      <c r="U69" s="60"/>
      <c r="V69" s="60"/>
      <c r="W69" s="60"/>
      <c r="X69" s="60"/>
      <c r="Y69" s="60"/>
    </row>
    <row r="70" spans="1:25" ht="108">
      <c r="A70" s="60">
        <v>69</v>
      </c>
      <c r="B70" s="56" t="s">
        <v>191</v>
      </c>
      <c r="C70" s="219">
        <v>37742</v>
      </c>
      <c r="D70" s="58" t="s">
        <v>192</v>
      </c>
      <c r="E70" s="58" t="s">
        <v>193</v>
      </c>
      <c r="F70" s="60"/>
      <c r="G70" s="60"/>
      <c r="H70" s="60"/>
      <c r="I70" s="60"/>
      <c r="J70" s="60"/>
      <c r="K70" s="60"/>
      <c r="L70" s="60"/>
      <c r="M70" s="60"/>
      <c r="N70" s="60"/>
      <c r="O70" s="60"/>
      <c r="P70" s="60"/>
      <c r="Q70" s="60"/>
      <c r="R70" s="60"/>
      <c r="S70" s="60"/>
      <c r="T70" s="60"/>
      <c r="U70" s="60"/>
      <c r="V70" s="60"/>
      <c r="W70" s="60"/>
      <c r="X70" s="60"/>
      <c r="Y70" s="60"/>
    </row>
    <row r="71" spans="1:25" ht="81">
      <c r="A71" s="60">
        <v>70</v>
      </c>
      <c r="B71" s="56" t="s">
        <v>194</v>
      </c>
      <c r="C71" s="219">
        <v>37742</v>
      </c>
      <c r="D71" s="58" t="s">
        <v>195</v>
      </c>
      <c r="E71" s="58" t="s">
        <v>196</v>
      </c>
      <c r="F71" s="60"/>
      <c r="G71" s="60"/>
      <c r="H71" s="60"/>
      <c r="I71" s="60"/>
      <c r="J71" s="60"/>
      <c r="K71" s="60"/>
      <c r="L71" s="60"/>
      <c r="M71" s="60"/>
      <c r="N71" s="60"/>
      <c r="O71" s="60"/>
      <c r="P71" s="60"/>
      <c r="Q71" s="60"/>
      <c r="R71" s="60"/>
      <c r="S71" s="60"/>
      <c r="T71" s="60"/>
      <c r="U71" s="60"/>
      <c r="V71" s="60"/>
      <c r="W71" s="60"/>
      <c r="X71" s="60"/>
      <c r="Y71" s="60"/>
    </row>
    <row r="72" spans="1:25" ht="351">
      <c r="A72" s="60">
        <v>71</v>
      </c>
      <c r="B72" s="56" t="s">
        <v>197</v>
      </c>
      <c r="C72" s="219">
        <v>37773</v>
      </c>
      <c r="D72" s="58" t="s">
        <v>198</v>
      </c>
      <c r="E72" s="58" t="s">
        <v>199</v>
      </c>
      <c r="F72" s="60"/>
      <c r="G72" s="60"/>
      <c r="H72" s="60"/>
      <c r="I72" s="60"/>
      <c r="J72" s="60"/>
      <c r="K72" s="60"/>
      <c r="L72" s="60"/>
      <c r="M72" s="60"/>
      <c r="N72" s="60"/>
      <c r="O72" s="60"/>
      <c r="P72" s="60"/>
      <c r="Q72" s="60"/>
      <c r="R72" s="60"/>
      <c r="S72" s="60"/>
      <c r="T72" s="60"/>
      <c r="U72" s="60"/>
      <c r="V72" s="60"/>
      <c r="W72" s="60"/>
      <c r="X72" s="60"/>
      <c r="Y72" s="60"/>
    </row>
    <row r="73" spans="1:25" ht="40.5">
      <c r="A73" s="60">
        <v>72</v>
      </c>
      <c r="B73" s="56" t="s">
        <v>200</v>
      </c>
      <c r="C73" s="219">
        <v>37773</v>
      </c>
      <c r="D73" s="58" t="s">
        <v>201</v>
      </c>
      <c r="E73" s="58" t="s">
        <v>202</v>
      </c>
      <c r="F73" s="60"/>
      <c r="G73" s="60"/>
      <c r="H73" s="60"/>
      <c r="I73" s="60"/>
      <c r="J73" s="60"/>
      <c r="K73" s="60"/>
      <c r="L73" s="60"/>
      <c r="M73" s="60"/>
      <c r="N73" s="60"/>
      <c r="O73" s="60"/>
      <c r="P73" s="60"/>
      <c r="Q73" s="60"/>
      <c r="R73" s="60"/>
      <c r="S73" s="60"/>
      <c r="T73" s="60"/>
      <c r="U73" s="60"/>
      <c r="V73" s="60"/>
      <c r="W73" s="60"/>
      <c r="X73" s="60"/>
      <c r="Y73" s="60"/>
    </row>
    <row r="74" spans="1:25" ht="40.5">
      <c r="A74" s="60">
        <v>73</v>
      </c>
      <c r="B74" s="56" t="s">
        <v>203</v>
      </c>
      <c r="C74" s="219">
        <v>37627</v>
      </c>
      <c r="D74" s="58" t="s">
        <v>204</v>
      </c>
      <c r="E74" s="58" t="s">
        <v>7</v>
      </c>
      <c r="F74" s="60"/>
      <c r="G74" s="60"/>
      <c r="H74" s="60"/>
      <c r="I74" s="60"/>
      <c r="J74" s="60"/>
      <c r="K74" s="60"/>
      <c r="L74" s="60"/>
      <c r="M74" s="60"/>
      <c r="N74" s="60"/>
      <c r="O74" s="60"/>
      <c r="P74" s="60"/>
      <c r="Q74" s="60"/>
      <c r="R74" s="60"/>
      <c r="S74" s="60"/>
      <c r="T74" s="60"/>
      <c r="U74" s="60"/>
      <c r="V74" s="60"/>
      <c r="W74" s="60"/>
      <c r="X74" s="60"/>
      <c r="Y74" s="60"/>
    </row>
    <row r="75" spans="1:25" ht="135">
      <c r="A75" s="60">
        <v>74</v>
      </c>
      <c r="B75" s="56" t="s">
        <v>205</v>
      </c>
      <c r="C75" s="219">
        <v>37803</v>
      </c>
      <c r="D75" s="58" t="s">
        <v>206</v>
      </c>
      <c r="E75" s="58" t="s">
        <v>167</v>
      </c>
      <c r="F75" s="60"/>
      <c r="G75" s="60"/>
      <c r="H75" s="60"/>
      <c r="I75" s="60"/>
      <c r="J75" s="60"/>
      <c r="K75" s="60"/>
      <c r="L75" s="60"/>
      <c r="M75" s="60"/>
      <c r="N75" s="60"/>
      <c r="O75" s="60"/>
      <c r="P75" s="60"/>
      <c r="Q75" s="60"/>
      <c r="R75" s="60"/>
      <c r="S75" s="60"/>
      <c r="T75" s="60"/>
      <c r="U75" s="60"/>
      <c r="V75" s="60"/>
      <c r="W75" s="60"/>
      <c r="X75" s="60"/>
      <c r="Y75" s="60"/>
    </row>
    <row r="76" spans="1:25" ht="81">
      <c r="A76" s="60">
        <v>75</v>
      </c>
      <c r="B76" s="56" t="s">
        <v>207</v>
      </c>
      <c r="C76" s="219">
        <v>37803</v>
      </c>
      <c r="D76" s="58" t="s">
        <v>208</v>
      </c>
      <c r="E76" s="58" t="s">
        <v>209</v>
      </c>
      <c r="F76" s="60"/>
      <c r="G76" s="60"/>
      <c r="H76" s="60"/>
      <c r="I76" s="60"/>
      <c r="J76" s="60"/>
      <c r="K76" s="60"/>
      <c r="L76" s="60"/>
      <c r="M76" s="60"/>
      <c r="N76" s="60"/>
      <c r="O76" s="60"/>
      <c r="P76" s="60"/>
      <c r="Q76" s="60"/>
      <c r="R76" s="60"/>
      <c r="S76" s="60"/>
      <c r="T76" s="60"/>
      <c r="U76" s="60"/>
      <c r="V76" s="60"/>
      <c r="W76" s="60"/>
      <c r="X76" s="60"/>
      <c r="Y76" s="60"/>
    </row>
    <row r="77" spans="1:25" ht="121.5">
      <c r="A77" s="60">
        <v>76</v>
      </c>
      <c r="B77" s="56" t="s">
        <v>210</v>
      </c>
      <c r="C77" s="219">
        <v>37834</v>
      </c>
      <c r="D77" s="58" t="s">
        <v>211</v>
      </c>
      <c r="E77" s="58" t="s">
        <v>212</v>
      </c>
      <c r="F77" s="60"/>
      <c r="G77" s="60"/>
      <c r="H77" s="60"/>
      <c r="I77" s="60"/>
      <c r="J77" s="60"/>
      <c r="K77" s="60"/>
      <c r="L77" s="60"/>
      <c r="M77" s="60"/>
      <c r="N77" s="60"/>
      <c r="O77" s="60"/>
      <c r="P77" s="60"/>
      <c r="Q77" s="60"/>
      <c r="R77" s="60"/>
      <c r="S77" s="60"/>
      <c r="T77" s="60"/>
      <c r="U77" s="60"/>
      <c r="V77" s="60"/>
      <c r="W77" s="60"/>
      <c r="X77" s="60"/>
      <c r="Y77" s="60"/>
    </row>
    <row r="78" spans="1:25" ht="67.5">
      <c r="A78" s="60">
        <v>77</v>
      </c>
      <c r="B78" s="56" t="s">
        <v>213</v>
      </c>
      <c r="C78" s="219">
        <v>37834</v>
      </c>
      <c r="D78" s="58" t="s">
        <v>214</v>
      </c>
      <c r="E78" s="58" t="s">
        <v>147</v>
      </c>
      <c r="F78" s="60"/>
      <c r="G78" s="60"/>
      <c r="H78" s="60"/>
      <c r="I78" s="60"/>
      <c r="J78" s="60"/>
      <c r="K78" s="60"/>
      <c r="L78" s="60"/>
      <c r="M78" s="60"/>
      <c r="N78" s="60"/>
      <c r="O78" s="60"/>
      <c r="P78" s="60"/>
      <c r="Q78" s="60"/>
      <c r="R78" s="60"/>
      <c r="S78" s="60"/>
      <c r="T78" s="60"/>
      <c r="U78" s="60"/>
      <c r="V78" s="60"/>
      <c r="W78" s="60"/>
      <c r="X78" s="60"/>
      <c r="Y78" s="60"/>
    </row>
    <row r="79" spans="1:25" ht="67.5">
      <c r="A79" s="60">
        <v>78</v>
      </c>
      <c r="B79" s="56" t="s">
        <v>215</v>
      </c>
      <c r="C79" s="219">
        <v>37840</v>
      </c>
      <c r="D79" s="58" t="s">
        <v>216</v>
      </c>
      <c r="E79" s="58" t="s">
        <v>217</v>
      </c>
      <c r="F79" s="60"/>
      <c r="G79" s="60"/>
      <c r="H79" s="60"/>
      <c r="I79" s="60"/>
      <c r="J79" s="60"/>
      <c r="K79" s="60"/>
      <c r="L79" s="60"/>
      <c r="M79" s="60"/>
      <c r="N79" s="60"/>
      <c r="O79" s="60"/>
      <c r="P79" s="60"/>
      <c r="Q79" s="60"/>
      <c r="R79" s="60"/>
      <c r="S79" s="60"/>
      <c r="T79" s="60"/>
      <c r="U79" s="60"/>
      <c r="V79" s="60"/>
      <c r="W79" s="60"/>
      <c r="X79" s="60"/>
      <c r="Y79" s="60"/>
    </row>
    <row r="80" spans="1:25" ht="81">
      <c r="A80" s="60">
        <v>79</v>
      </c>
      <c r="B80" s="56" t="s">
        <v>218</v>
      </c>
      <c r="C80" s="219">
        <v>37866</v>
      </c>
      <c r="D80" s="58" t="s">
        <v>219</v>
      </c>
      <c r="E80" s="58" t="s">
        <v>220</v>
      </c>
      <c r="F80" s="60"/>
      <c r="G80" s="60"/>
      <c r="H80" s="60"/>
      <c r="I80" s="60"/>
      <c r="J80" s="60"/>
      <c r="K80" s="60"/>
      <c r="L80" s="60"/>
      <c r="M80" s="60"/>
      <c r="N80" s="60"/>
      <c r="O80" s="60"/>
      <c r="P80" s="60"/>
      <c r="Q80" s="60"/>
      <c r="R80" s="60"/>
      <c r="S80" s="60"/>
      <c r="T80" s="60"/>
      <c r="U80" s="60"/>
      <c r="V80" s="60"/>
      <c r="W80" s="60"/>
      <c r="X80" s="60"/>
      <c r="Y80" s="60"/>
    </row>
    <row r="81" spans="1:25" ht="94.5">
      <c r="A81" s="60">
        <v>80</v>
      </c>
      <c r="B81" s="56" t="s">
        <v>221</v>
      </c>
      <c r="C81" s="219">
        <v>37926</v>
      </c>
      <c r="D81" s="58" t="s">
        <v>222</v>
      </c>
      <c r="E81" s="58" t="s">
        <v>223</v>
      </c>
      <c r="F81" s="60"/>
      <c r="G81" s="60"/>
      <c r="H81" s="60"/>
      <c r="I81" s="60"/>
      <c r="J81" s="60"/>
      <c r="K81" s="60"/>
      <c r="L81" s="60"/>
      <c r="M81" s="60"/>
      <c r="N81" s="60"/>
      <c r="O81" s="60"/>
      <c r="P81" s="60"/>
      <c r="Q81" s="60"/>
      <c r="R81" s="60"/>
      <c r="S81" s="60"/>
      <c r="T81" s="60"/>
      <c r="U81" s="60"/>
      <c r="V81" s="60"/>
      <c r="W81" s="60"/>
      <c r="X81" s="60"/>
      <c r="Y81" s="60"/>
    </row>
    <row r="82" spans="1:25" ht="94.5">
      <c r="A82" s="60">
        <v>81</v>
      </c>
      <c r="B82" s="56" t="s">
        <v>224</v>
      </c>
      <c r="C82" s="219">
        <v>37956</v>
      </c>
      <c r="D82" s="58" t="s">
        <v>225</v>
      </c>
      <c r="E82" s="58" t="s">
        <v>226</v>
      </c>
      <c r="F82" s="60"/>
      <c r="G82" s="60"/>
      <c r="H82" s="60"/>
      <c r="I82" s="60"/>
      <c r="J82" s="60"/>
      <c r="K82" s="60"/>
      <c r="L82" s="60"/>
      <c r="M82" s="60"/>
      <c r="N82" s="60"/>
      <c r="O82" s="60"/>
      <c r="P82" s="60"/>
      <c r="Q82" s="60"/>
      <c r="R82" s="60"/>
      <c r="S82" s="60"/>
      <c r="T82" s="60"/>
      <c r="U82" s="60"/>
      <c r="V82" s="60"/>
      <c r="W82" s="60"/>
      <c r="X82" s="60"/>
      <c r="Y82" s="60"/>
    </row>
    <row r="83" spans="1:25" ht="162">
      <c r="A83" s="60">
        <v>82</v>
      </c>
      <c r="B83" s="56" t="s">
        <v>227</v>
      </c>
      <c r="C83" s="219">
        <v>37956</v>
      </c>
      <c r="D83" s="58" t="s">
        <v>228</v>
      </c>
      <c r="E83" s="58" t="s">
        <v>229</v>
      </c>
      <c r="F83" s="60"/>
      <c r="G83" s="60"/>
      <c r="H83" s="60"/>
      <c r="I83" s="60"/>
      <c r="J83" s="60"/>
      <c r="K83" s="60"/>
      <c r="L83" s="60"/>
      <c r="M83" s="60"/>
      <c r="N83" s="60"/>
      <c r="O83" s="60"/>
      <c r="P83" s="60"/>
      <c r="Q83" s="60"/>
      <c r="R83" s="60"/>
      <c r="S83" s="60"/>
      <c r="T83" s="60"/>
      <c r="U83" s="60"/>
      <c r="V83" s="60"/>
      <c r="W83" s="60"/>
      <c r="X83" s="60"/>
      <c r="Y83" s="60"/>
    </row>
    <row r="84" spans="1:25" ht="409.5">
      <c r="A84" s="60">
        <v>83</v>
      </c>
      <c r="B84" s="56" t="s">
        <v>230</v>
      </c>
      <c r="C84" s="219">
        <v>38047</v>
      </c>
      <c r="D84" s="58" t="s">
        <v>231</v>
      </c>
      <c r="E84" s="58" t="s">
        <v>232</v>
      </c>
      <c r="F84" s="60"/>
      <c r="G84" s="60"/>
      <c r="H84" s="60"/>
      <c r="I84" s="60"/>
      <c r="J84" s="60"/>
      <c r="K84" s="60"/>
      <c r="L84" s="60"/>
      <c r="M84" s="60"/>
      <c r="N84" s="60"/>
      <c r="O84" s="60"/>
      <c r="P84" s="60"/>
      <c r="Q84" s="60"/>
      <c r="R84" s="60"/>
      <c r="S84" s="60"/>
      <c r="T84" s="60"/>
      <c r="U84" s="60"/>
      <c r="V84" s="60"/>
      <c r="W84" s="60"/>
      <c r="X84" s="60"/>
      <c r="Y84" s="60"/>
    </row>
    <row r="85" spans="1:25" ht="121.5">
      <c r="A85" s="60">
        <v>84</v>
      </c>
      <c r="B85" s="56" t="s">
        <v>233</v>
      </c>
      <c r="C85" s="219">
        <v>38078</v>
      </c>
      <c r="D85" s="58" t="s">
        <v>234</v>
      </c>
      <c r="E85" s="58" t="s">
        <v>235</v>
      </c>
      <c r="F85" s="60"/>
      <c r="G85" s="60"/>
      <c r="H85" s="60"/>
      <c r="I85" s="60"/>
      <c r="J85" s="60"/>
      <c r="K85" s="60"/>
      <c r="L85" s="60"/>
      <c r="M85" s="60"/>
      <c r="N85" s="60"/>
      <c r="O85" s="60"/>
      <c r="P85" s="60"/>
      <c r="Q85" s="60"/>
      <c r="R85" s="60"/>
      <c r="S85" s="60"/>
      <c r="T85" s="60"/>
      <c r="U85" s="60"/>
      <c r="V85" s="60"/>
      <c r="W85" s="60"/>
      <c r="X85" s="60"/>
      <c r="Y85" s="60"/>
    </row>
    <row r="86" spans="1:25" ht="121.5">
      <c r="A86" s="60">
        <v>85</v>
      </c>
      <c r="B86" s="56" t="s">
        <v>236</v>
      </c>
      <c r="C86" s="219">
        <v>38141</v>
      </c>
      <c r="D86" s="58" t="s">
        <v>237</v>
      </c>
      <c r="E86" s="58" t="s">
        <v>100</v>
      </c>
      <c r="F86" s="60"/>
      <c r="G86" s="60"/>
      <c r="H86" s="60"/>
      <c r="I86" s="60"/>
      <c r="J86" s="60"/>
      <c r="K86" s="60"/>
      <c r="L86" s="60"/>
      <c r="M86" s="60"/>
      <c r="N86" s="60"/>
      <c r="O86" s="60"/>
      <c r="P86" s="60"/>
      <c r="Q86" s="60"/>
      <c r="R86" s="60"/>
      <c r="S86" s="60"/>
      <c r="T86" s="60"/>
      <c r="U86" s="60"/>
      <c r="V86" s="60"/>
      <c r="W86" s="60"/>
      <c r="X86" s="60"/>
      <c r="Y86" s="60"/>
    </row>
    <row r="87" spans="1:25" ht="54">
      <c r="A87" s="60">
        <v>86</v>
      </c>
      <c r="B87" s="56" t="s">
        <v>238</v>
      </c>
      <c r="C87" s="219">
        <v>38152</v>
      </c>
      <c r="D87" s="58" t="s">
        <v>239</v>
      </c>
      <c r="E87" s="58" t="s">
        <v>22</v>
      </c>
      <c r="F87" s="60"/>
      <c r="G87" s="60"/>
      <c r="H87" s="60"/>
      <c r="I87" s="60"/>
      <c r="J87" s="60"/>
      <c r="K87" s="60"/>
      <c r="L87" s="60"/>
      <c r="M87" s="60"/>
      <c r="N87" s="60"/>
      <c r="O87" s="60"/>
      <c r="P87" s="60"/>
      <c r="Q87" s="60"/>
      <c r="R87" s="60"/>
      <c r="S87" s="60"/>
      <c r="T87" s="60"/>
      <c r="U87" s="60"/>
      <c r="V87" s="60"/>
      <c r="W87" s="60"/>
      <c r="X87" s="60"/>
      <c r="Y87" s="60"/>
    </row>
    <row r="88" spans="1:25" ht="121.5">
      <c r="A88" s="60">
        <v>87</v>
      </c>
      <c r="B88" s="56" t="s">
        <v>240</v>
      </c>
      <c r="C88" s="219">
        <v>38231</v>
      </c>
      <c r="D88" s="58" t="s">
        <v>241</v>
      </c>
      <c r="E88" s="58" t="s">
        <v>232</v>
      </c>
      <c r="F88" s="60"/>
      <c r="G88" s="60"/>
      <c r="H88" s="60"/>
      <c r="I88" s="60"/>
      <c r="J88" s="60"/>
      <c r="K88" s="60"/>
      <c r="L88" s="60"/>
      <c r="M88" s="60"/>
      <c r="N88" s="60"/>
      <c r="O88" s="60"/>
      <c r="P88" s="60"/>
      <c r="Q88" s="60"/>
      <c r="R88" s="60"/>
      <c r="S88" s="60"/>
      <c r="T88" s="60"/>
      <c r="U88" s="60"/>
      <c r="V88" s="60"/>
      <c r="W88" s="60"/>
      <c r="X88" s="60"/>
      <c r="Y88" s="60"/>
    </row>
    <row r="89" spans="1:25" ht="108">
      <c r="A89" s="60">
        <v>88</v>
      </c>
      <c r="B89" s="56" t="s">
        <v>242</v>
      </c>
      <c r="C89" s="219">
        <v>38231</v>
      </c>
      <c r="D89" s="58" t="s">
        <v>243</v>
      </c>
      <c r="E89" s="58" t="s">
        <v>244</v>
      </c>
      <c r="F89" s="60"/>
      <c r="G89" s="60"/>
      <c r="H89" s="60"/>
      <c r="I89" s="60"/>
      <c r="J89" s="60"/>
      <c r="K89" s="60"/>
      <c r="L89" s="60"/>
      <c r="M89" s="60"/>
      <c r="N89" s="60"/>
      <c r="O89" s="60"/>
      <c r="P89" s="60"/>
      <c r="Q89" s="60"/>
      <c r="R89" s="60"/>
      <c r="S89" s="60"/>
      <c r="T89" s="60"/>
      <c r="U89" s="60"/>
      <c r="V89" s="60"/>
      <c r="W89" s="60"/>
      <c r="X89" s="60"/>
      <c r="Y89" s="60"/>
    </row>
    <row r="90" spans="1:25" ht="67.5">
      <c r="A90" s="60">
        <v>89</v>
      </c>
      <c r="B90" s="56" t="s">
        <v>245</v>
      </c>
      <c r="C90" s="219">
        <v>38384</v>
      </c>
      <c r="D90" s="58" t="s">
        <v>246</v>
      </c>
      <c r="E90" s="58" t="s">
        <v>247</v>
      </c>
      <c r="F90" s="60"/>
      <c r="G90" s="60"/>
      <c r="H90" s="60"/>
      <c r="I90" s="60"/>
      <c r="J90" s="60"/>
      <c r="K90" s="60"/>
      <c r="L90" s="60"/>
      <c r="M90" s="60"/>
      <c r="N90" s="60"/>
      <c r="O90" s="60"/>
      <c r="P90" s="60"/>
      <c r="Q90" s="60"/>
      <c r="R90" s="60"/>
      <c r="S90" s="60"/>
      <c r="T90" s="60"/>
      <c r="U90" s="60"/>
      <c r="V90" s="60"/>
      <c r="W90" s="60"/>
      <c r="X90" s="60"/>
      <c r="Y90" s="60"/>
    </row>
    <row r="91" spans="1:25" ht="67.5">
      <c r="A91" s="60">
        <v>90</v>
      </c>
      <c r="B91" s="56" t="s">
        <v>248</v>
      </c>
      <c r="C91" s="219">
        <v>38412</v>
      </c>
      <c r="D91" s="58" t="s">
        <v>249</v>
      </c>
      <c r="E91" s="58" t="s">
        <v>250</v>
      </c>
      <c r="F91" s="60"/>
      <c r="G91" s="60"/>
      <c r="H91" s="60"/>
      <c r="I91" s="60"/>
      <c r="J91" s="60"/>
      <c r="K91" s="60"/>
      <c r="L91" s="60"/>
      <c r="M91" s="60"/>
      <c r="N91" s="60"/>
      <c r="O91" s="60"/>
      <c r="P91" s="60"/>
      <c r="Q91" s="60"/>
      <c r="R91" s="60"/>
      <c r="S91" s="60"/>
      <c r="T91" s="60"/>
      <c r="U91" s="60"/>
      <c r="V91" s="60"/>
      <c r="W91" s="60"/>
      <c r="X91" s="60"/>
      <c r="Y91" s="60"/>
    </row>
    <row r="92" spans="1:25" ht="94.5">
      <c r="A92" s="60">
        <v>91</v>
      </c>
      <c r="B92" s="56" t="s">
        <v>251</v>
      </c>
      <c r="C92" s="219">
        <v>38412</v>
      </c>
      <c r="D92" s="58" t="s">
        <v>252</v>
      </c>
      <c r="E92" s="58" t="s">
        <v>253</v>
      </c>
      <c r="F92" s="60"/>
      <c r="G92" s="60"/>
      <c r="H92" s="60"/>
      <c r="I92" s="60"/>
      <c r="J92" s="60"/>
      <c r="K92" s="60"/>
      <c r="L92" s="60"/>
      <c r="M92" s="60"/>
      <c r="N92" s="60"/>
      <c r="O92" s="60"/>
      <c r="P92" s="60"/>
      <c r="Q92" s="60"/>
      <c r="R92" s="60"/>
      <c r="S92" s="60"/>
      <c r="T92" s="60"/>
      <c r="U92" s="60"/>
      <c r="V92" s="60"/>
      <c r="W92" s="60"/>
      <c r="X92" s="60"/>
      <c r="Y92" s="60"/>
    </row>
    <row r="93" spans="1:25" ht="162">
      <c r="A93" s="60">
        <v>92</v>
      </c>
      <c r="B93" s="56" t="s">
        <v>254</v>
      </c>
      <c r="C93" s="219">
        <v>38460</v>
      </c>
      <c r="D93" s="58" t="s">
        <v>255</v>
      </c>
      <c r="E93" s="58" t="s">
        <v>7</v>
      </c>
      <c r="F93" s="60"/>
      <c r="G93" s="60"/>
      <c r="H93" s="60"/>
      <c r="I93" s="60"/>
      <c r="J93" s="60"/>
      <c r="K93" s="60"/>
      <c r="L93" s="60"/>
      <c r="M93" s="60"/>
      <c r="N93" s="60"/>
      <c r="O93" s="60"/>
      <c r="P93" s="60"/>
      <c r="Q93" s="60"/>
      <c r="R93" s="60"/>
      <c r="S93" s="60"/>
      <c r="T93" s="60"/>
      <c r="U93" s="60"/>
      <c r="V93" s="60"/>
      <c r="W93" s="60"/>
      <c r="X93" s="60"/>
      <c r="Y93" s="60"/>
    </row>
    <row r="94" spans="1:25" ht="135">
      <c r="A94" s="60">
        <v>93</v>
      </c>
      <c r="B94" s="56" t="s">
        <v>256</v>
      </c>
      <c r="C94" s="219">
        <v>38473</v>
      </c>
      <c r="D94" s="58" t="s">
        <v>257</v>
      </c>
      <c r="E94" s="58" t="s">
        <v>258</v>
      </c>
      <c r="F94" s="60"/>
      <c r="G94" s="60"/>
      <c r="H94" s="60"/>
      <c r="I94" s="60"/>
      <c r="J94" s="60"/>
      <c r="K94" s="60"/>
      <c r="L94" s="60"/>
      <c r="M94" s="60"/>
      <c r="N94" s="60"/>
      <c r="O94" s="60"/>
      <c r="P94" s="60"/>
      <c r="Q94" s="60"/>
      <c r="R94" s="60"/>
      <c r="S94" s="60"/>
      <c r="T94" s="60"/>
      <c r="U94" s="60"/>
      <c r="V94" s="60"/>
      <c r="W94" s="60"/>
      <c r="X94" s="60"/>
      <c r="Y94" s="60"/>
    </row>
    <row r="95" spans="1:25" ht="81">
      <c r="A95" s="60">
        <v>94</v>
      </c>
      <c r="B95" s="56" t="s">
        <v>259</v>
      </c>
      <c r="C95" s="219">
        <v>38504</v>
      </c>
      <c r="D95" s="58" t="s">
        <v>260</v>
      </c>
      <c r="E95" s="58" t="s">
        <v>261</v>
      </c>
      <c r="F95" s="60"/>
      <c r="G95" s="60"/>
      <c r="H95" s="60"/>
      <c r="I95" s="60"/>
      <c r="J95" s="60"/>
      <c r="K95" s="60"/>
      <c r="L95" s="60"/>
      <c r="M95" s="60"/>
      <c r="N95" s="60"/>
      <c r="O95" s="60"/>
      <c r="P95" s="60"/>
      <c r="Q95" s="60"/>
      <c r="R95" s="60"/>
      <c r="S95" s="60"/>
      <c r="T95" s="60"/>
      <c r="U95" s="60"/>
      <c r="V95" s="60"/>
      <c r="W95" s="60"/>
      <c r="X95" s="60"/>
      <c r="Y95" s="60"/>
    </row>
    <row r="96" spans="1:25" ht="162">
      <c r="A96" s="60">
        <v>95</v>
      </c>
      <c r="B96" s="56" t="s">
        <v>262</v>
      </c>
      <c r="C96" s="219">
        <v>38523</v>
      </c>
      <c r="D96" s="58" t="s">
        <v>263</v>
      </c>
      <c r="E96" s="58" t="s">
        <v>7</v>
      </c>
      <c r="F96" s="60"/>
      <c r="G96" s="60"/>
      <c r="H96" s="60"/>
      <c r="I96" s="60"/>
      <c r="J96" s="60"/>
      <c r="K96" s="60"/>
      <c r="L96" s="60"/>
      <c r="M96" s="60"/>
      <c r="N96" s="60"/>
      <c r="O96" s="60"/>
      <c r="P96" s="60"/>
      <c r="Q96" s="60"/>
      <c r="R96" s="60"/>
      <c r="S96" s="60"/>
      <c r="T96" s="60"/>
      <c r="U96" s="60"/>
      <c r="V96" s="60"/>
      <c r="W96" s="60"/>
      <c r="X96" s="60"/>
      <c r="Y96" s="60"/>
    </row>
    <row r="97" spans="1:25" ht="162">
      <c r="A97" s="60">
        <v>96</v>
      </c>
      <c r="B97" s="56" t="s">
        <v>264</v>
      </c>
      <c r="C97" s="219">
        <v>38534</v>
      </c>
      <c r="D97" s="58" t="s">
        <v>265</v>
      </c>
      <c r="E97" s="58" t="s">
        <v>22</v>
      </c>
      <c r="F97" s="60"/>
      <c r="G97" s="60"/>
      <c r="H97" s="60"/>
      <c r="I97" s="60"/>
      <c r="J97" s="60"/>
      <c r="K97" s="60"/>
      <c r="L97" s="60"/>
      <c r="M97" s="60"/>
      <c r="N97" s="60"/>
      <c r="O97" s="60"/>
      <c r="P97" s="60"/>
      <c r="Q97" s="60"/>
      <c r="R97" s="60"/>
      <c r="S97" s="60"/>
      <c r="T97" s="60"/>
      <c r="U97" s="60"/>
      <c r="V97" s="60"/>
      <c r="W97" s="60"/>
      <c r="X97" s="60"/>
      <c r="Y97" s="60"/>
    </row>
    <row r="98" spans="1:25" ht="108">
      <c r="A98" s="60">
        <v>97</v>
      </c>
      <c r="B98" s="56" t="s">
        <v>266</v>
      </c>
      <c r="C98" s="219">
        <v>38534</v>
      </c>
      <c r="D98" s="58" t="s">
        <v>267</v>
      </c>
      <c r="E98" s="58" t="s">
        <v>268</v>
      </c>
      <c r="F98" s="60"/>
      <c r="G98" s="60"/>
      <c r="H98" s="60"/>
      <c r="I98" s="60"/>
      <c r="J98" s="60"/>
      <c r="K98" s="60"/>
      <c r="L98" s="60"/>
      <c r="M98" s="60"/>
      <c r="N98" s="60"/>
      <c r="O98" s="60"/>
      <c r="P98" s="60"/>
      <c r="Q98" s="60"/>
      <c r="R98" s="60"/>
      <c r="S98" s="60"/>
      <c r="T98" s="60"/>
      <c r="U98" s="60"/>
      <c r="V98" s="60"/>
      <c r="W98" s="60"/>
      <c r="X98" s="60"/>
      <c r="Y98" s="60"/>
    </row>
    <row r="99" spans="1:25" ht="189">
      <c r="A99" s="60">
        <v>98</v>
      </c>
      <c r="B99" s="56" t="s">
        <v>269</v>
      </c>
      <c r="C99" s="219">
        <v>38749</v>
      </c>
      <c r="D99" s="58" t="s">
        <v>270</v>
      </c>
      <c r="E99" s="58" t="s">
        <v>271</v>
      </c>
      <c r="F99" s="60"/>
      <c r="G99" s="60"/>
      <c r="H99" s="60"/>
      <c r="I99" s="60"/>
      <c r="J99" s="60"/>
      <c r="K99" s="60"/>
      <c r="L99" s="60"/>
      <c r="M99" s="60"/>
      <c r="N99" s="60"/>
      <c r="O99" s="60"/>
      <c r="P99" s="60"/>
      <c r="Q99" s="60"/>
      <c r="R99" s="60"/>
      <c r="S99" s="60"/>
      <c r="T99" s="60"/>
      <c r="U99" s="60"/>
      <c r="V99" s="60"/>
      <c r="W99" s="60"/>
      <c r="X99" s="60"/>
      <c r="Y99" s="60"/>
    </row>
    <row r="100" spans="1:25" ht="175.5">
      <c r="A100" s="60">
        <v>99</v>
      </c>
      <c r="B100" s="56" t="s">
        <v>272</v>
      </c>
      <c r="C100" s="219">
        <v>38749</v>
      </c>
      <c r="D100" s="58" t="s">
        <v>273</v>
      </c>
      <c r="E100" s="58" t="s">
        <v>274</v>
      </c>
      <c r="F100" s="60"/>
      <c r="G100" s="60"/>
      <c r="H100" s="60"/>
      <c r="I100" s="60"/>
      <c r="J100" s="60"/>
      <c r="K100" s="60"/>
      <c r="L100" s="60"/>
      <c r="M100" s="60"/>
      <c r="N100" s="60"/>
      <c r="O100" s="60"/>
      <c r="P100" s="60"/>
      <c r="Q100" s="60"/>
      <c r="R100" s="60"/>
      <c r="S100" s="60"/>
      <c r="T100" s="60"/>
      <c r="U100" s="60"/>
      <c r="V100" s="60"/>
      <c r="W100" s="60"/>
      <c r="X100" s="60"/>
      <c r="Y100" s="60"/>
    </row>
    <row r="101" spans="1:25" ht="67.5">
      <c r="A101" s="60">
        <v>100</v>
      </c>
      <c r="B101" s="56" t="s">
        <v>275</v>
      </c>
      <c r="C101" s="219">
        <v>38777</v>
      </c>
      <c r="D101" s="58" t="s">
        <v>276</v>
      </c>
      <c r="E101" s="58" t="s">
        <v>277</v>
      </c>
      <c r="F101" s="60"/>
      <c r="G101" s="60"/>
      <c r="H101" s="60"/>
      <c r="I101" s="60"/>
      <c r="J101" s="60"/>
      <c r="K101" s="60"/>
      <c r="L101" s="60"/>
      <c r="M101" s="60"/>
      <c r="N101" s="60"/>
      <c r="O101" s="60"/>
      <c r="P101" s="60"/>
      <c r="Q101" s="60"/>
      <c r="R101" s="60"/>
      <c r="S101" s="60"/>
      <c r="T101" s="60"/>
      <c r="U101" s="60"/>
      <c r="V101" s="60"/>
      <c r="W101" s="60"/>
      <c r="X101" s="60"/>
      <c r="Y101" s="60"/>
    </row>
    <row r="102" spans="1:25" ht="189">
      <c r="A102" s="60">
        <v>101</v>
      </c>
      <c r="B102" s="56" t="s">
        <v>278</v>
      </c>
      <c r="C102" s="219">
        <v>38721</v>
      </c>
      <c r="D102" s="58" t="s">
        <v>279</v>
      </c>
      <c r="E102" s="58" t="s">
        <v>280</v>
      </c>
      <c r="F102" s="60"/>
      <c r="G102" s="60"/>
      <c r="H102" s="60"/>
      <c r="I102" s="60"/>
      <c r="J102" s="60"/>
      <c r="K102" s="60"/>
      <c r="L102" s="60"/>
      <c r="M102" s="60"/>
      <c r="N102" s="60"/>
      <c r="O102" s="60"/>
      <c r="P102" s="60"/>
      <c r="Q102" s="60"/>
      <c r="R102" s="60"/>
      <c r="S102" s="60"/>
      <c r="T102" s="60"/>
      <c r="U102" s="60"/>
      <c r="V102" s="60"/>
      <c r="W102" s="60"/>
      <c r="X102" s="60"/>
      <c r="Y102" s="60"/>
    </row>
    <row r="103" spans="1:25" ht="189">
      <c r="A103" s="60">
        <v>102</v>
      </c>
      <c r="B103" s="56" t="s">
        <v>281</v>
      </c>
      <c r="C103" s="219">
        <v>38930</v>
      </c>
      <c r="D103" s="58" t="s">
        <v>282</v>
      </c>
      <c r="E103" s="58" t="s">
        <v>283</v>
      </c>
      <c r="F103" s="60"/>
      <c r="G103" s="60"/>
      <c r="H103" s="60"/>
      <c r="I103" s="60"/>
      <c r="J103" s="60"/>
      <c r="K103" s="60"/>
      <c r="L103" s="60"/>
      <c r="M103" s="60"/>
      <c r="N103" s="60"/>
      <c r="O103" s="60"/>
      <c r="P103" s="60"/>
      <c r="Q103" s="60"/>
      <c r="R103" s="60"/>
      <c r="S103" s="60"/>
      <c r="T103" s="60"/>
      <c r="U103" s="60"/>
      <c r="V103" s="60"/>
      <c r="W103" s="60"/>
      <c r="X103" s="60"/>
      <c r="Y103" s="60"/>
    </row>
    <row r="104" spans="1:25" ht="108">
      <c r="A104" s="60">
        <v>103</v>
      </c>
      <c r="B104" s="56" t="s">
        <v>284</v>
      </c>
      <c r="C104" s="219">
        <v>38991</v>
      </c>
      <c r="D104" s="58" t="s">
        <v>285</v>
      </c>
      <c r="E104" s="58" t="s">
        <v>286</v>
      </c>
      <c r="F104" s="60"/>
      <c r="G104" s="60"/>
      <c r="H104" s="60"/>
      <c r="I104" s="60"/>
      <c r="J104" s="60"/>
      <c r="K104" s="60"/>
      <c r="L104" s="60"/>
      <c r="M104" s="60"/>
      <c r="N104" s="60"/>
      <c r="O104" s="60"/>
      <c r="P104" s="60"/>
      <c r="Q104" s="60"/>
      <c r="R104" s="60"/>
      <c r="S104" s="60"/>
      <c r="T104" s="60"/>
      <c r="U104" s="60"/>
      <c r="V104" s="60"/>
      <c r="W104" s="60"/>
      <c r="X104" s="60"/>
      <c r="Y104" s="60"/>
    </row>
    <row r="105" spans="1:25" ht="283.5">
      <c r="A105" s="60">
        <v>104</v>
      </c>
      <c r="B105" s="56" t="s">
        <v>287</v>
      </c>
      <c r="C105" s="219">
        <v>39052</v>
      </c>
      <c r="D105" s="58" t="s">
        <v>288</v>
      </c>
      <c r="E105" s="58" t="s">
        <v>289</v>
      </c>
      <c r="F105" s="60"/>
      <c r="G105" s="60"/>
      <c r="H105" s="60"/>
      <c r="I105" s="60"/>
      <c r="J105" s="60"/>
      <c r="K105" s="60"/>
      <c r="L105" s="60"/>
      <c r="M105" s="60"/>
      <c r="N105" s="60"/>
      <c r="O105" s="60"/>
      <c r="P105" s="60"/>
      <c r="Q105" s="60"/>
      <c r="R105" s="60"/>
      <c r="S105" s="60"/>
      <c r="T105" s="60"/>
      <c r="U105" s="60"/>
      <c r="V105" s="60"/>
      <c r="W105" s="60"/>
      <c r="X105" s="60"/>
      <c r="Y105" s="60"/>
    </row>
    <row r="106" spans="1:25" ht="162">
      <c r="A106" s="60">
        <v>105</v>
      </c>
      <c r="B106" s="56" t="s">
        <v>290</v>
      </c>
      <c r="C106" s="219">
        <v>39142</v>
      </c>
      <c r="D106" s="58" t="s">
        <v>291</v>
      </c>
      <c r="E106" s="58" t="s">
        <v>292</v>
      </c>
      <c r="F106" s="60"/>
      <c r="G106" s="60"/>
      <c r="H106" s="60"/>
      <c r="I106" s="60"/>
      <c r="J106" s="60"/>
      <c r="K106" s="60"/>
      <c r="L106" s="60"/>
      <c r="M106" s="60"/>
      <c r="N106" s="60"/>
      <c r="O106" s="60"/>
      <c r="P106" s="60"/>
      <c r="Q106" s="60"/>
      <c r="R106" s="60"/>
      <c r="S106" s="60"/>
      <c r="T106" s="60"/>
      <c r="U106" s="60"/>
      <c r="V106" s="60"/>
      <c r="W106" s="60"/>
      <c r="X106" s="60"/>
      <c r="Y106" s="60"/>
    </row>
    <row r="107" spans="1:25" ht="94.5">
      <c r="A107" s="60">
        <v>106</v>
      </c>
      <c r="B107" s="56" t="s">
        <v>293</v>
      </c>
      <c r="C107" s="219">
        <v>39264</v>
      </c>
      <c r="D107" s="58" t="s">
        <v>294</v>
      </c>
      <c r="E107" s="58" t="s">
        <v>295</v>
      </c>
      <c r="F107" s="60"/>
      <c r="G107" s="60"/>
      <c r="H107" s="60"/>
      <c r="I107" s="60"/>
      <c r="J107" s="60"/>
      <c r="K107" s="60"/>
      <c r="L107" s="60"/>
      <c r="M107" s="60"/>
      <c r="N107" s="60"/>
      <c r="O107" s="60"/>
      <c r="P107" s="60"/>
      <c r="Q107" s="60"/>
      <c r="R107" s="60"/>
      <c r="S107" s="60"/>
      <c r="T107" s="60"/>
      <c r="U107" s="60"/>
      <c r="V107" s="60"/>
      <c r="W107" s="60"/>
      <c r="X107" s="60"/>
      <c r="Y107" s="60"/>
    </row>
    <row r="108" spans="1:25" ht="162">
      <c r="A108" s="60">
        <v>107</v>
      </c>
      <c r="B108" s="56" t="s">
        <v>296</v>
      </c>
      <c r="C108" s="219">
        <v>39417</v>
      </c>
      <c r="D108" s="58" t="s">
        <v>297</v>
      </c>
      <c r="E108" s="58" t="s">
        <v>298</v>
      </c>
      <c r="F108" s="60"/>
      <c r="G108" s="60"/>
      <c r="H108" s="60"/>
      <c r="I108" s="60"/>
      <c r="J108" s="60"/>
      <c r="K108" s="60"/>
      <c r="L108" s="60"/>
      <c r="M108" s="60"/>
      <c r="N108" s="60"/>
      <c r="O108" s="60"/>
      <c r="P108" s="60"/>
      <c r="Q108" s="60"/>
      <c r="R108" s="60"/>
      <c r="S108" s="60"/>
      <c r="T108" s="60"/>
      <c r="U108" s="60"/>
      <c r="V108" s="60"/>
      <c r="W108" s="60"/>
      <c r="X108" s="60"/>
      <c r="Y108" s="60"/>
    </row>
    <row r="109" spans="1:25" ht="94.5">
      <c r="A109" s="60">
        <v>108</v>
      </c>
      <c r="B109" s="56" t="s">
        <v>299</v>
      </c>
      <c r="C109" s="219">
        <v>39417</v>
      </c>
      <c r="D109" s="58" t="s">
        <v>300</v>
      </c>
      <c r="E109" s="58" t="s">
        <v>301</v>
      </c>
      <c r="F109" s="60"/>
      <c r="G109" s="60"/>
      <c r="H109" s="60"/>
      <c r="I109" s="60"/>
      <c r="J109" s="60"/>
      <c r="K109" s="60"/>
      <c r="L109" s="60"/>
      <c r="M109" s="60"/>
      <c r="N109" s="60"/>
      <c r="O109" s="60"/>
      <c r="P109" s="60"/>
      <c r="Q109" s="60"/>
      <c r="R109" s="60"/>
      <c r="S109" s="60"/>
      <c r="T109" s="60"/>
      <c r="U109" s="60"/>
      <c r="V109" s="60"/>
      <c r="W109" s="60"/>
      <c r="X109" s="60"/>
      <c r="Y109" s="60"/>
    </row>
    <row r="110" spans="1:25" ht="148.5">
      <c r="A110" s="60">
        <v>109</v>
      </c>
      <c r="B110" s="56" t="s">
        <v>302</v>
      </c>
      <c r="C110" s="219">
        <v>39479</v>
      </c>
      <c r="D110" s="58" t="s">
        <v>303</v>
      </c>
      <c r="E110" s="58" t="s">
        <v>304</v>
      </c>
      <c r="F110" s="60"/>
      <c r="G110" s="60"/>
      <c r="H110" s="60"/>
      <c r="I110" s="60"/>
      <c r="J110" s="60"/>
      <c r="K110" s="60"/>
      <c r="L110" s="60"/>
      <c r="M110" s="60"/>
      <c r="N110" s="60"/>
      <c r="O110" s="60"/>
      <c r="P110" s="60"/>
      <c r="Q110" s="60"/>
      <c r="R110" s="60"/>
      <c r="S110" s="60"/>
      <c r="T110" s="60"/>
      <c r="U110" s="60"/>
      <c r="V110" s="60"/>
      <c r="W110" s="60"/>
      <c r="X110" s="60"/>
      <c r="Y110" s="60"/>
    </row>
    <row r="111" spans="1:25" ht="148.5">
      <c r="A111" s="60">
        <v>110</v>
      </c>
      <c r="B111" s="56" t="s">
        <v>305</v>
      </c>
      <c r="C111" s="219">
        <v>39498</v>
      </c>
      <c r="D111" s="58" t="s">
        <v>306</v>
      </c>
      <c r="E111" s="58" t="s">
        <v>7</v>
      </c>
      <c r="F111" s="60"/>
      <c r="G111" s="60"/>
      <c r="H111" s="60"/>
      <c r="I111" s="60"/>
      <c r="J111" s="60"/>
      <c r="K111" s="60"/>
      <c r="L111" s="60"/>
      <c r="M111" s="60"/>
      <c r="N111" s="60"/>
      <c r="O111" s="60"/>
      <c r="P111" s="60"/>
      <c r="Q111" s="60"/>
      <c r="R111" s="60"/>
      <c r="S111" s="60"/>
      <c r="T111" s="60"/>
      <c r="U111" s="60"/>
      <c r="V111" s="60"/>
      <c r="W111" s="60"/>
      <c r="X111" s="60"/>
      <c r="Y111" s="60"/>
    </row>
    <row r="112" spans="1:25" ht="108">
      <c r="A112" s="60">
        <v>111</v>
      </c>
      <c r="B112" s="56" t="s">
        <v>307</v>
      </c>
      <c r="C112" s="219">
        <v>39600</v>
      </c>
      <c r="D112" s="58" t="s">
        <v>308</v>
      </c>
      <c r="E112" s="58" t="s">
        <v>309</v>
      </c>
      <c r="F112" s="60"/>
      <c r="G112" s="60"/>
      <c r="H112" s="60"/>
      <c r="I112" s="60"/>
      <c r="J112" s="60"/>
      <c r="K112" s="60"/>
      <c r="L112" s="60"/>
      <c r="M112" s="60"/>
      <c r="N112" s="60"/>
      <c r="O112" s="60"/>
      <c r="P112" s="60"/>
      <c r="Q112" s="60"/>
      <c r="R112" s="60"/>
      <c r="S112" s="60"/>
      <c r="T112" s="60"/>
      <c r="U112" s="60"/>
      <c r="V112" s="60"/>
      <c r="W112" s="60"/>
      <c r="X112" s="60"/>
      <c r="Y112" s="60"/>
    </row>
    <row r="113" spans="1:25" ht="229.5">
      <c r="A113" s="60">
        <v>112</v>
      </c>
      <c r="B113" s="56" t="s">
        <v>310</v>
      </c>
      <c r="C113" s="219">
        <v>39457</v>
      </c>
      <c r="D113" s="58" t="s">
        <v>311</v>
      </c>
      <c r="E113" s="58" t="s">
        <v>312</v>
      </c>
      <c r="F113" s="60"/>
      <c r="G113" s="60"/>
      <c r="H113" s="60"/>
      <c r="I113" s="60"/>
      <c r="J113" s="60"/>
      <c r="K113" s="60"/>
      <c r="L113" s="60"/>
      <c r="M113" s="60"/>
      <c r="N113" s="60"/>
      <c r="O113" s="60"/>
      <c r="P113" s="60"/>
      <c r="Q113" s="60"/>
      <c r="R113" s="60"/>
      <c r="S113" s="60"/>
      <c r="T113" s="60"/>
      <c r="U113" s="60"/>
      <c r="V113" s="60"/>
      <c r="W113" s="60"/>
      <c r="X113" s="60"/>
      <c r="Y113" s="60"/>
    </row>
    <row r="114" spans="1:25" ht="216">
      <c r="A114" s="60">
        <v>113</v>
      </c>
      <c r="B114" s="56" t="s">
        <v>313</v>
      </c>
      <c r="C114" s="219">
        <v>39726</v>
      </c>
      <c r="D114" s="58" t="s">
        <v>314</v>
      </c>
      <c r="E114" s="58" t="s">
        <v>315</v>
      </c>
      <c r="F114" s="60"/>
      <c r="G114" s="60"/>
      <c r="H114" s="60"/>
      <c r="I114" s="60"/>
      <c r="J114" s="60"/>
      <c r="K114" s="60"/>
      <c r="L114" s="60"/>
      <c r="M114" s="60"/>
      <c r="N114" s="60"/>
      <c r="O114" s="60"/>
      <c r="P114" s="60"/>
      <c r="Q114" s="60"/>
      <c r="R114" s="60"/>
      <c r="S114" s="60"/>
      <c r="T114" s="60"/>
      <c r="U114" s="60"/>
      <c r="V114" s="60"/>
      <c r="W114" s="60"/>
      <c r="X114" s="60"/>
      <c r="Y114" s="60"/>
    </row>
    <row r="115" spans="1:25" ht="175.5">
      <c r="A115" s="60">
        <v>114</v>
      </c>
      <c r="B115" s="56" t="s">
        <v>316</v>
      </c>
      <c r="C115" s="219">
        <v>39783</v>
      </c>
      <c r="D115" s="58" t="s">
        <v>317</v>
      </c>
      <c r="E115" s="58" t="s">
        <v>318</v>
      </c>
      <c r="F115" s="60"/>
      <c r="G115" s="60"/>
      <c r="H115" s="60"/>
      <c r="I115" s="60"/>
      <c r="J115" s="60"/>
      <c r="K115" s="60"/>
      <c r="L115" s="60"/>
      <c r="M115" s="60"/>
      <c r="N115" s="60"/>
      <c r="O115" s="60"/>
      <c r="P115" s="60"/>
      <c r="Q115" s="60"/>
      <c r="R115" s="60"/>
      <c r="S115" s="60"/>
      <c r="T115" s="60"/>
      <c r="U115" s="60"/>
      <c r="V115" s="60"/>
      <c r="W115" s="60"/>
      <c r="X115" s="60"/>
      <c r="Y115" s="60"/>
    </row>
    <row r="116" spans="1:25" ht="162">
      <c r="A116" s="60">
        <v>115</v>
      </c>
      <c r="B116" s="56" t="s">
        <v>319</v>
      </c>
      <c r="C116" s="219">
        <v>40210</v>
      </c>
      <c r="D116" s="58" t="s">
        <v>320</v>
      </c>
      <c r="E116" s="58" t="s">
        <v>321</v>
      </c>
      <c r="F116" s="60"/>
      <c r="G116" s="60"/>
      <c r="H116" s="60"/>
      <c r="I116" s="60"/>
      <c r="J116" s="60"/>
      <c r="K116" s="60"/>
      <c r="L116" s="60"/>
      <c r="M116" s="60"/>
      <c r="N116" s="60"/>
      <c r="O116" s="60"/>
      <c r="P116" s="60"/>
      <c r="Q116" s="60"/>
      <c r="R116" s="60"/>
      <c r="S116" s="60"/>
      <c r="T116" s="60"/>
      <c r="U116" s="60"/>
      <c r="V116" s="60"/>
      <c r="W116" s="60"/>
      <c r="X116" s="60"/>
      <c r="Y116" s="60"/>
    </row>
    <row r="117" spans="1:25" ht="94.5">
      <c r="A117" s="60">
        <v>116</v>
      </c>
      <c r="B117" s="56" t="s">
        <v>322</v>
      </c>
      <c r="C117" s="219">
        <v>40184</v>
      </c>
      <c r="D117" s="58" t="s">
        <v>323</v>
      </c>
      <c r="E117" s="58" t="s">
        <v>324</v>
      </c>
      <c r="F117" s="60"/>
      <c r="G117" s="60"/>
      <c r="H117" s="60"/>
      <c r="I117" s="60"/>
      <c r="J117" s="60"/>
      <c r="K117" s="60"/>
      <c r="L117" s="60"/>
      <c r="M117" s="60"/>
      <c r="N117" s="60"/>
      <c r="O117" s="60"/>
      <c r="P117" s="60"/>
      <c r="Q117" s="60"/>
      <c r="R117" s="60"/>
      <c r="S117" s="60"/>
      <c r="T117" s="60"/>
      <c r="U117" s="60"/>
      <c r="V117" s="60"/>
      <c r="W117" s="60"/>
      <c r="X117" s="60"/>
      <c r="Y117" s="60"/>
    </row>
    <row r="118" spans="1:25" ht="67.5">
      <c r="A118" s="60">
        <v>117</v>
      </c>
      <c r="B118" s="56" t="s">
        <v>325</v>
      </c>
      <c r="C118" s="219">
        <v>40360</v>
      </c>
      <c r="D118" s="58" t="s">
        <v>326</v>
      </c>
      <c r="E118" s="58" t="s">
        <v>327</v>
      </c>
      <c r="F118" s="60"/>
      <c r="G118" s="60"/>
      <c r="H118" s="60"/>
      <c r="I118" s="60"/>
      <c r="J118" s="60"/>
      <c r="K118" s="60"/>
      <c r="L118" s="60"/>
      <c r="M118" s="60"/>
      <c r="N118" s="60"/>
      <c r="O118" s="60"/>
      <c r="P118" s="60"/>
      <c r="Q118" s="60"/>
      <c r="R118" s="60"/>
      <c r="S118" s="60"/>
      <c r="T118" s="60"/>
      <c r="U118" s="60"/>
      <c r="V118" s="60"/>
      <c r="W118" s="60"/>
      <c r="X118" s="60"/>
      <c r="Y118" s="60"/>
    </row>
    <row r="119" spans="1:25" ht="40.5">
      <c r="A119" s="60">
        <v>118</v>
      </c>
      <c r="B119" s="56" t="s">
        <v>328</v>
      </c>
      <c r="C119" s="219">
        <v>40544</v>
      </c>
      <c r="D119" s="58" t="s">
        <v>329</v>
      </c>
      <c r="E119" s="58" t="s">
        <v>330</v>
      </c>
      <c r="F119" s="60"/>
      <c r="G119" s="60"/>
      <c r="H119" s="60"/>
      <c r="I119" s="60"/>
      <c r="J119" s="60"/>
      <c r="K119" s="60"/>
      <c r="L119" s="60"/>
      <c r="M119" s="60"/>
      <c r="N119" s="60"/>
      <c r="O119" s="60"/>
      <c r="P119" s="60"/>
      <c r="Q119" s="60"/>
      <c r="R119" s="60"/>
      <c r="S119" s="60"/>
      <c r="T119" s="60"/>
      <c r="U119" s="60"/>
      <c r="V119" s="60"/>
      <c r="W119" s="60"/>
      <c r="X119" s="60"/>
      <c r="Y119" s="60"/>
    </row>
    <row r="120" spans="1:25" ht="162">
      <c r="A120" s="60">
        <v>119</v>
      </c>
      <c r="B120" s="56" t="s">
        <v>331</v>
      </c>
      <c r="C120" s="219">
        <v>40575</v>
      </c>
      <c r="D120" s="58" t="s">
        <v>332</v>
      </c>
      <c r="E120" s="58" t="s">
        <v>333</v>
      </c>
      <c r="F120" s="60"/>
      <c r="G120" s="60"/>
      <c r="H120" s="60"/>
      <c r="I120" s="60"/>
      <c r="J120" s="60"/>
      <c r="K120" s="60"/>
      <c r="L120" s="60"/>
      <c r="M120" s="60"/>
      <c r="N120" s="60"/>
      <c r="O120" s="60"/>
      <c r="P120" s="60"/>
      <c r="Q120" s="60"/>
      <c r="R120" s="60"/>
      <c r="S120" s="60"/>
      <c r="T120" s="60"/>
      <c r="U120" s="60"/>
      <c r="V120" s="60"/>
      <c r="W120" s="60"/>
      <c r="X120" s="60"/>
      <c r="Y120" s="60"/>
    </row>
    <row r="121" spans="1:25" ht="148.5">
      <c r="A121" s="60">
        <v>120</v>
      </c>
      <c r="B121" s="56" t="s">
        <v>334</v>
      </c>
      <c r="C121" s="219">
        <v>40575</v>
      </c>
      <c r="D121" s="58" t="s">
        <v>335</v>
      </c>
      <c r="E121" s="58" t="s">
        <v>336</v>
      </c>
      <c r="F121" s="60"/>
      <c r="G121" s="60"/>
      <c r="H121" s="60"/>
      <c r="I121" s="60"/>
      <c r="J121" s="60"/>
      <c r="K121" s="60"/>
      <c r="L121" s="60"/>
      <c r="M121" s="60"/>
      <c r="N121" s="60"/>
      <c r="O121" s="60"/>
      <c r="P121" s="60"/>
      <c r="Q121" s="60"/>
      <c r="R121" s="60"/>
      <c r="S121" s="60"/>
      <c r="T121" s="60"/>
      <c r="U121" s="60"/>
      <c r="V121" s="60"/>
      <c r="W121" s="60"/>
      <c r="X121" s="60"/>
      <c r="Y121" s="60"/>
    </row>
    <row r="122" spans="1:25" ht="324">
      <c r="A122" s="60">
        <v>121</v>
      </c>
      <c r="B122" s="56" t="s">
        <v>337</v>
      </c>
      <c r="C122" s="219">
        <v>40603</v>
      </c>
      <c r="D122" s="58" t="s">
        <v>338</v>
      </c>
      <c r="E122" s="58" t="s">
        <v>339</v>
      </c>
      <c r="F122" s="60"/>
      <c r="G122" s="60"/>
      <c r="H122" s="60"/>
      <c r="I122" s="60"/>
      <c r="J122" s="60"/>
      <c r="K122" s="60"/>
      <c r="L122" s="60"/>
      <c r="M122" s="60"/>
      <c r="N122" s="60"/>
      <c r="O122" s="60"/>
      <c r="P122" s="60"/>
      <c r="Q122" s="60"/>
      <c r="R122" s="60"/>
      <c r="S122" s="60"/>
      <c r="T122" s="60"/>
      <c r="U122" s="60"/>
      <c r="V122" s="60"/>
      <c r="W122" s="60"/>
      <c r="X122" s="60"/>
      <c r="Y122" s="60"/>
    </row>
    <row r="123" spans="1:25" ht="162">
      <c r="A123" s="60">
        <v>122</v>
      </c>
      <c r="B123" s="56" t="s">
        <v>340</v>
      </c>
      <c r="C123" s="219">
        <v>40603</v>
      </c>
      <c r="D123" s="58" t="s">
        <v>341</v>
      </c>
      <c r="E123" s="58" t="s">
        <v>342</v>
      </c>
      <c r="F123" s="60"/>
      <c r="G123" s="60"/>
      <c r="H123" s="60"/>
      <c r="I123" s="60"/>
      <c r="J123" s="60"/>
      <c r="K123" s="60"/>
      <c r="L123" s="60"/>
      <c r="M123" s="60"/>
      <c r="N123" s="60"/>
      <c r="O123" s="60"/>
      <c r="P123" s="60"/>
      <c r="Q123" s="60"/>
      <c r="R123" s="60"/>
      <c r="S123" s="60"/>
      <c r="T123" s="60"/>
      <c r="U123" s="60"/>
      <c r="V123" s="60"/>
      <c r="W123" s="60"/>
      <c r="X123" s="60"/>
      <c r="Y123" s="60"/>
    </row>
    <row r="124" spans="1:25" ht="202.5">
      <c r="A124" s="60">
        <v>123</v>
      </c>
      <c r="B124" s="56" t="s">
        <v>343</v>
      </c>
      <c r="C124" s="219">
        <v>40603</v>
      </c>
      <c r="D124" s="58" t="s">
        <v>344</v>
      </c>
      <c r="E124" s="58" t="s">
        <v>22</v>
      </c>
      <c r="F124" s="60"/>
      <c r="G124" s="60"/>
      <c r="H124" s="60"/>
      <c r="I124" s="60"/>
      <c r="J124" s="60"/>
      <c r="K124" s="60"/>
      <c r="L124" s="60"/>
      <c r="M124" s="60"/>
      <c r="N124" s="60"/>
      <c r="O124" s="60"/>
      <c r="P124" s="60"/>
      <c r="Q124" s="60"/>
      <c r="R124" s="60"/>
      <c r="S124" s="60"/>
      <c r="T124" s="60"/>
      <c r="U124" s="60"/>
      <c r="V124" s="60"/>
      <c r="W124" s="60"/>
      <c r="X124" s="60"/>
      <c r="Y124" s="60"/>
    </row>
    <row r="125" spans="1:25" ht="283.5">
      <c r="A125" s="60">
        <v>124</v>
      </c>
      <c r="B125" s="56" t="s">
        <v>345</v>
      </c>
      <c r="C125" s="219">
        <v>40603</v>
      </c>
      <c r="D125" s="58" t="s">
        <v>346</v>
      </c>
      <c r="E125" s="58" t="s">
        <v>22</v>
      </c>
      <c r="F125" s="60"/>
      <c r="G125" s="60"/>
      <c r="H125" s="60"/>
      <c r="I125" s="60"/>
      <c r="J125" s="60"/>
      <c r="K125" s="60"/>
      <c r="L125" s="60"/>
      <c r="M125" s="60"/>
      <c r="N125" s="60"/>
      <c r="O125" s="60"/>
      <c r="P125" s="60"/>
      <c r="Q125" s="60"/>
      <c r="R125" s="60"/>
      <c r="S125" s="60"/>
      <c r="T125" s="60"/>
      <c r="U125" s="60"/>
      <c r="V125" s="60"/>
      <c r="W125" s="60"/>
      <c r="X125" s="60"/>
      <c r="Y125" s="60"/>
    </row>
    <row r="126" spans="1:25" ht="121.5">
      <c r="A126" s="60">
        <v>125</v>
      </c>
      <c r="B126" s="56" t="s">
        <v>347</v>
      </c>
      <c r="C126" s="219">
        <v>40664</v>
      </c>
      <c r="D126" s="58" t="s">
        <v>348</v>
      </c>
      <c r="E126" s="58" t="s">
        <v>22</v>
      </c>
      <c r="F126" s="60"/>
      <c r="G126" s="60"/>
      <c r="H126" s="60"/>
      <c r="I126" s="60"/>
      <c r="J126" s="60"/>
      <c r="K126" s="60"/>
      <c r="L126" s="60"/>
      <c r="M126" s="60"/>
      <c r="N126" s="60"/>
      <c r="O126" s="60"/>
      <c r="P126" s="60"/>
      <c r="Q126" s="60"/>
      <c r="R126" s="60"/>
      <c r="S126" s="60"/>
      <c r="T126" s="60"/>
      <c r="U126" s="60"/>
      <c r="V126" s="60"/>
      <c r="W126" s="60"/>
      <c r="X126" s="60"/>
      <c r="Y126" s="60"/>
    </row>
    <row r="127" spans="1:25" ht="121.5">
      <c r="A127" s="60">
        <v>126</v>
      </c>
      <c r="B127" s="56" t="s">
        <v>349</v>
      </c>
      <c r="C127" s="219">
        <v>40664</v>
      </c>
      <c r="D127" s="58" t="s">
        <v>350</v>
      </c>
      <c r="E127" s="58" t="s">
        <v>22</v>
      </c>
      <c r="F127" s="60"/>
      <c r="G127" s="60"/>
      <c r="H127" s="60"/>
      <c r="I127" s="60"/>
      <c r="J127" s="60"/>
      <c r="K127" s="60"/>
      <c r="L127" s="60"/>
      <c r="M127" s="60"/>
      <c r="N127" s="60"/>
      <c r="O127" s="60"/>
      <c r="P127" s="60"/>
      <c r="Q127" s="60"/>
      <c r="R127" s="60"/>
      <c r="S127" s="60"/>
      <c r="T127" s="60"/>
      <c r="U127" s="60"/>
      <c r="V127" s="60"/>
      <c r="W127" s="60"/>
      <c r="X127" s="60"/>
      <c r="Y127" s="60"/>
    </row>
    <row r="128" spans="1:25" ht="121.5">
      <c r="A128" s="60">
        <v>127</v>
      </c>
      <c r="B128" s="56" t="s">
        <v>351</v>
      </c>
      <c r="C128" s="219">
        <v>40664</v>
      </c>
      <c r="D128" s="58" t="s">
        <v>352</v>
      </c>
      <c r="E128" s="58" t="s">
        <v>22</v>
      </c>
      <c r="F128" s="60"/>
      <c r="G128" s="60"/>
      <c r="H128" s="60"/>
      <c r="I128" s="60"/>
      <c r="J128" s="60"/>
      <c r="K128" s="60"/>
      <c r="L128" s="60"/>
      <c r="M128" s="60"/>
      <c r="N128" s="60"/>
      <c r="O128" s="60"/>
      <c r="P128" s="60"/>
      <c r="Q128" s="60"/>
      <c r="R128" s="60"/>
      <c r="S128" s="60"/>
      <c r="T128" s="60"/>
      <c r="U128" s="60"/>
      <c r="V128" s="60"/>
      <c r="W128" s="60"/>
      <c r="X128" s="60"/>
      <c r="Y128" s="60"/>
    </row>
    <row r="129" spans="1:25" ht="337.5">
      <c r="A129" s="60">
        <v>128</v>
      </c>
      <c r="B129" s="56" t="s">
        <v>353</v>
      </c>
      <c r="C129" s="219">
        <v>40664</v>
      </c>
      <c r="D129" s="58" t="s">
        <v>354</v>
      </c>
      <c r="E129" s="58" t="s">
        <v>22</v>
      </c>
      <c r="F129" s="60"/>
      <c r="G129" s="60"/>
      <c r="H129" s="60"/>
      <c r="I129" s="60"/>
      <c r="J129" s="60"/>
      <c r="K129" s="60"/>
      <c r="L129" s="60"/>
      <c r="M129" s="60"/>
      <c r="N129" s="60"/>
      <c r="O129" s="60"/>
      <c r="P129" s="60"/>
      <c r="Q129" s="60"/>
      <c r="R129" s="60"/>
      <c r="S129" s="60"/>
      <c r="T129" s="60"/>
      <c r="U129" s="60"/>
      <c r="V129" s="60"/>
      <c r="W129" s="60"/>
      <c r="X129" s="60"/>
      <c r="Y129" s="60"/>
    </row>
    <row r="130" spans="1:25" ht="27">
      <c r="A130" s="60" t="s">
        <v>355</v>
      </c>
      <c r="B130" s="56" t="s">
        <v>356</v>
      </c>
      <c r="C130" s="219">
        <v>40781</v>
      </c>
      <c r="D130" s="58" t="s">
        <v>357</v>
      </c>
      <c r="E130" s="58" t="s">
        <v>358</v>
      </c>
      <c r="F130" s="60"/>
      <c r="G130" s="60"/>
      <c r="H130" s="60"/>
      <c r="I130" s="60"/>
      <c r="J130" s="60"/>
      <c r="K130" s="60"/>
      <c r="L130" s="60"/>
      <c r="M130" s="60"/>
      <c r="N130" s="60"/>
      <c r="O130" s="60"/>
      <c r="P130" s="60"/>
      <c r="Q130" s="60"/>
      <c r="R130" s="60"/>
      <c r="S130" s="60"/>
      <c r="T130" s="60"/>
      <c r="U130" s="60"/>
      <c r="V130" s="60"/>
      <c r="W130" s="60"/>
      <c r="X130" s="60"/>
      <c r="Y130" s="60"/>
    </row>
    <row r="131" spans="1:25" ht="40.5">
      <c r="A131" s="60" t="s">
        <v>359</v>
      </c>
      <c r="B131" s="56" t="s">
        <v>360</v>
      </c>
      <c r="C131" s="219">
        <v>40781</v>
      </c>
      <c r="D131" s="58" t="s">
        <v>357</v>
      </c>
      <c r="E131" s="58" t="s">
        <v>361</v>
      </c>
      <c r="F131" s="60"/>
      <c r="G131" s="60"/>
      <c r="H131" s="60"/>
      <c r="I131" s="60"/>
      <c r="J131" s="60"/>
      <c r="K131" s="60"/>
      <c r="L131" s="60"/>
      <c r="M131" s="60"/>
      <c r="N131" s="60"/>
      <c r="O131" s="60"/>
      <c r="P131" s="60"/>
      <c r="Q131" s="60"/>
      <c r="R131" s="60"/>
      <c r="S131" s="60"/>
      <c r="T131" s="60"/>
      <c r="U131" s="60"/>
      <c r="V131" s="60"/>
      <c r="W131" s="60"/>
      <c r="X131" s="60"/>
      <c r="Y131" s="60"/>
    </row>
    <row r="132" spans="1:25" ht="27">
      <c r="A132" s="60" t="s">
        <v>362</v>
      </c>
      <c r="B132" s="56" t="s">
        <v>363</v>
      </c>
      <c r="C132" s="219">
        <v>40781</v>
      </c>
      <c r="D132" s="58" t="s">
        <v>357</v>
      </c>
      <c r="E132" s="58" t="s">
        <v>364</v>
      </c>
      <c r="F132" s="60"/>
      <c r="G132" s="60"/>
      <c r="H132" s="60"/>
      <c r="I132" s="60"/>
      <c r="J132" s="60"/>
      <c r="K132" s="60"/>
      <c r="L132" s="60"/>
      <c r="M132" s="60"/>
      <c r="N132" s="60"/>
      <c r="O132" s="60"/>
      <c r="P132" s="60"/>
      <c r="Q132" s="60"/>
      <c r="R132" s="60"/>
      <c r="S132" s="60"/>
      <c r="T132" s="60"/>
      <c r="U132" s="60"/>
      <c r="V132" s="60"/>
      <c r="W132" s="60"/>
      <c r="X132" s="60"/>
      <c r="Y132" s="60"/>
    </row>
    <row r="133" spans="1:25" ht="310.5">
      <c r="A133" s="60">
        <v>129</v>
      </c>
      <c r="B133" s="56" t="s">
        <v>365</v>
      </c>
      <c r="C133" s="219">
        <v>40940</v>
      </c>
      <c r="D133" s="58" t="s">
        <v>366</v>
      </c>
      <c r="E133" s="58" t="s">
        <v>367</v>
      </c>
      <c r="F133" s="60"/>
      <c r="G133" s="60"/>
      <c r="H133" s="60"/>
      <c r="I133" s="60"/>
      <c r="J133" s="60"/>
      <c r="K133" s="60"/>
      <c r="L133" s="60"/>
      <c r="M133" s="60"/>
      <c r="N133" s="60"/>
      <c r="O133" s="60"/>
      <c r="P133" s="60"/>
      <c r="Q133" s="60"/>
      <c r="R133" s="60"/>
      <c r="S133" s="60"/>
      <c r="T133" s="60"/>
      <c r="U133" s="60"/>
      <c r="V133" s="60"/>
      <c r="W133" s="60"/>
      <c r="X133" s="60"/>
      <c r="Y133" s="60"/>
    </row>
    <row r="134" spans="1:25" ht="40.5">
      <c r="A134" s="60" t="s">
        <v>368</v>
      </c>
      <c r="B134" s="56" t="s">
        <v>369</v>
      </c>
      <c r="C134" s="219">
        <v>40549</v>
      </c>
      <c r="D134" s="58" t="s">
        <v>370</v>
      </c>
      <c r="E134" s="58" t="s">
        <v>371</v>
      </c>
      <c r="F134" s="60"/>
      <c r="G134" s="60"/>
      <c r="H134" s="60"/>
      <c r="I134" s="60"/>
      <c r="J134" s="60"/>
      <c r="K134" s="60"/>
      <c r="L134" s="60"/>
      <c r="M134" s="60"/>
      <c r="N134" s="60"/>
      <c r="O134" s="60"/>
      <c r="P134" s="60"/>
      <c r="Q134" s="60"/>
      <c r="R134" s="60"/>
      <c r="S134" s="60"/>
      <c r="T134" s="60"/>
      <c r="U134" s="60"/>
      <c r="V134" s="60"/>
      <c r="W134" s="60"/>
      <c r="X134" s="60"/>
      <c r="Y134" s="60"/>
    </row>
    <row r="135" spans="1:25" ht="40.5">
      <c r="A135" s="60" t="s">
        <v>372</v>
      </c>
      <c r="B135" s="56" t="s">
        <v>373</v>
      </c>
      <c r="C135" s="219">
        <v>40551</v>
      </c>
      <c r="D135" s="58" t="s">
        <v>370</v>
      </c>
      <c r="E135" s="58" t="s">
        <v>374</v>
      </c>
      <c r="F135" s="60"/>
      <c r="G135" s="60"/>
      <c r="H135" s="60"/>
      <c r="I135" s="60"/>
      <c r="J135" s="60"/>
      <c r="K135" s="60"/>
      <c r="L135" s="60"/>
      <c r="M135" s="60"/>
      <c r="N135" s="60"/>
      <c r="O135" s="60"/>
      <c r="P135" s="60"/>
      <c r="Q135" s="60"/>
      <c r="R135" s="60"/>
      <c r="S135" s="60"/>
      <c r="T135" s="60"/>
      <c r="U135" s="60"/>
      <c r="V135" s="60"/>
      <c r="W135" s="60"/>
      <c r="X135" s="60"/>
      <c r="Y135" s="60"/>
    </row>
    <row r="136" spans="1:25" ht="27">
      <c r="A136" s="60" t="s">
        <v>375</v>
      </c>
      <c r="B136" s="56" t="s">
        <v>376</v>
      </c>
      <c r="C136" s="219">
        <v>40548</v>
      </c>
      <c r="D136" s="58" t="s">
        <v>377</v>
      </c>
      <c r="E136" s="58" t="s">
        <v>378</v>
      </c>
      <c r="F136" s="60"/>
      <c r="G136" s="60"/>
      <c r="H136" s="60"/>
      <c r="I136" s="60"/>
      <c r="J136" s="60"/>
      <c r="K136" s="60"/>
      <c r="L136" s="60"/>
      <c r="M136" s="60"/>
      <c r="N136" s="60"/>
      <c r="O136" s="60"/>
      <c r="P136" s="60"/>
      <c r="Q136" s="60"/>
      <c r="R136" s="60"/>
      <c r="S136" s="60"/>
      <c r="T136" s="60"/>
      <c r="U136" s="60"/>
      <c r="V136" s="60"/>
      <c r="W136" s="60"/>
      <c r="X136" s="60"/>
      <c r="Y136" s="60"/>
    </row>
    <row r="137" spans="1:25" ht="310.5">
      <c r="A137" s="60">
        <v>130</v>
      </c>
      <c r="B137" s="56" t="s">
        <v>379</v>
      </c>
      <c r="C137" s="219">
        <v>40664</v>
      </c>
      <c r="D137" s="58" t="s">
        <v>380</v>
      </c>
      <c r="E137" s="58" t="s">
        <v>22</v>
      </c>
      <c r="F137" s="60"/>
      <c r="G137" s="60"/>
      <c r="H137" s="60"/>
      <c r="I137" s="60"/>
      <c r="J137" s="60"/>
      <c r="K137" s="60"/>
      <c r="L137" s="60"/>
      <c r="M137" s="60"/>
      <c r="N137" s="60"/>
      <c r="O137" s="60"/>
      <c r="P137" s="60"/>
      <c r="Q137" s="60"/>
      <c r="R137" s="60"/>
      <c r="S137" s="60"/>
      <c r="T137" s="60"/>
      <c r="U137" s="60"/>
      <c r="V137" s="60"/>
      <c r="W137" s="60"/>
      <c r="X137" s="60"/>
      <c r="Y137" s="60"/>
    </row>
    <row r="138" spans="1:25">
      <c r="A138" s="60" t="s">
        <v>381</v>
      </c>
      <c r="B138" s="56" t="s">
        <v>382</v>
      </c>
      <c r="C138" s="219">
        <v>40781</v>
      </c>
      <c r="D138" s="58" t="s">
        <v>383</v>
      </c>
      <c r="E138" s="58" t="s">
        <v>22</v>
      </c>
      <c r="F138" s="60"/>
      <c r="G138" s="60"/>
      <c r="H138" s="60"/>
      <c r="I138" s="60"/>
      <c r="J138" s="60"/>
      <c r="K138" s="60"/>
      <c r="L138" s="60"/>
      <c r="M138" s="60"/>
      <c r="N138" s="60"/>
      <c r="O138" s="60"/>
      <c r="P138" s="60"/>
      <c r="Q138" s="60"/>
      <c r="R138" s="60"/>
      <c r="S138" s="60"/>
      <c r="T138" s="60"/>
      <c r="U138" s="60"/>
      <c r="V138" s="60"/>
      <c r="W138" s="60"/>
      <c r="X138" s="60"/>
      <c r="Y138" s="60"/>
    </row>
    <row r="139" spans="1:25">
      <c r="A139" s="60" t="s">
        <v>384</v>
      </c>
      <c r="B139" s="56" t="s">
        <v>385</v>
      </c>
      <c r="C139" s="219">
        <v>40781</v>
      </c>
      <c r="D139" s="58" t="s">
        <v>383</v>
      </c>
      <c r="E139" s="58" t="s">
        <v>22</v>
      </c>
      <c r="F139" s="60"/>
      <c r="G139" s="60"/>
      <c r="H139" s="60"/>
      <c r="I139" s="60"/>
      <c r="J139" s="60"/>
      <c r="K139" s="60"/>
      <c r="L139" s="60"/>
      <c r="M139" s="60"/>
      <c r="N139" s="60"/>
      <c r="O139" s="60"/>
      <c r="P139" s="60"/>
      <c r="Q139" s="60"/>
      <c r="R139" s="60"/>
      <c r="S139" s="60"/>
      <c r="T139" s="60"/>
      <c r="U139" s="60"/>
      <c r="V139" s="60"/>
      <c r="W139" s="60"/>
      <c r="X139" s="60"/>
      <c r="Y139" s="60"/>
    </row>
    <row r="140" spans="1:25">
      <c r="A140" s="60" t="s">
        <v>386</v>
      </c>
      <c r="B140" s="56" t="s">
        <v>387</v>
      </c>
      <c r="C140" s="219">
        <v>40781</v>
      </c>
      <c r="D140" s="58" t="s">
        <v>383</v>
      </c>
      <c r="E140" s="58" t="s">
        <v>22</v>
      </c>
      <c r="F140" s="60"/>
      <c r="G140" s="60"/>
      <c r="H140" s="60"/>
      <c r="I140" s="60"/>
      <c r="J140" s="60"/>
      <c r="K140" s="60"/>
      <c r="L140" s="60"/>
      <c r="M140" s="60"/>
      <c r="N140" s="60"/>
      <c r="O140" s="60"/>
      <c r="P140" s="60"/>
      <c r="Q140" s="60"/>
      <c r="R140" s="60"/>
      <c r="S140" s="60"/>
      <c r="T140" s="60"/>
      <c r="U140" s="60"/>
      <c r="V140" s="60"/>
      <c r="W140" s="60"/>
      <c r="X140" s="60"/>
      <c r="Y140" s="60"/>
    </row>
    <row r="141" spans="1:25" ht="148.5">
      <c r="A141" s="60"/>
      <c r="B141" s="56" t="s">
        <v>388</v>
      </c>
      <c r="C141" s="219">
        <v>40695</v>
      </c>
      <c r="D141" s="58" t="s">
        <v>389</v>
      </c>
      <c r="E141" s="58" t="s">
        <v>390</v>
      </c>
      <c r="F141" s="60"/>
      <c r="G141" s="60"/>
      <c r="H141" s="60"/>
      <c r="I141" s="60"/>
      <c r="J141" s="60"/>
      <c r="K141" s="60"/>
      <c r="L141" s="60"/>
      <c r="M141" s="60"/>
      <c r="N141" s="60"/>
      <c r="O141" s="60"/>
      <c r="P141" s="60"/>
      <c r="Q141" s="60"/>
      <c r="R141" s="60"/>
      <c r="S141" s="60"/>
      <c r="T141" s="60"/>
      <c r="U141" s="60"/>
      <c r="V141" s="60"/>
      <c r="W141" s="60"/>
      <c r="X141" s="60"/>
      <c r="Y141" s="60"/>
    </row>
    <row r="142" spans="1:25" ht="121.5">
      <c r="A142" s="60">
        <v>131</v>
      </c>
      <c r="B142" s="56" t="s">
        <v>391</v>
      </c>
      <c r="C142" s="219">
        <v>40787</v>
      </c>
      <c r="D142" s="58" t="s">
        <v>392</v>
      </c>
      <c r="E142" s="58" t="s">
        <v>393</v>
      </c>
      <c r="F142" s="60"/>
      <c r="G142" s="60"/>
      <c r="H142" s="60"/>
      <c r="I142" s="60"/>
      <c r="J142" s="60"/>
      <c r="K142" s="60"/>
      <c r="L142" s="60"/>
      <c r="M142" s="60"/>
      <c r="N142" s="60"/>
      <c r="O142" s="60"/>
      <c r="P142" s="60"/>
      <c r="Q142" s="60"/>
      <c r="R142" s="60"/>
      <c r="S142" s="60"/>
      <c r="T142" s="60"/>
      <c r="U142" s="60"/>
      <c r="V142" s="60"/>
      <c r="W142" s="60"/>
      <c r="X142" s="60"/>
      <c r="Y142" s="60"/>
    </row>
    <row r="143" spans="1:25" ht="175.5">
      <c r="A143" s="60">
        <v>132</v>
      </c>
      <c r="B143" s="56" t="s">
        <v>394</v>
      </c>
      <c r="C143" s="219">
        <v>40787</v>
      </c>
      <c r="D143" s="58" t="s">
        <v>395</v>
      </c>
      <c r="E143" s="58" t="s">
        <v>396</v>
      </c>
      <c r="F143" s="60"/>
      <c r="G143" s="60"/>
      <c r="H143" s="60"/>
      <c r="I143" s="60"/>
      <c r="J143" s="60"/>
      <c r="K143" s="60"/>
      <c r="L143" s="60"/>
      <c r="M143" s="60"/>
      <c r="N143" s="60"/>
      <c r="O143" s="60"/>
      <c r="P143" s="60"/>
      <c r="Q143" s="60"/>
      <c r="R143" s="60"/>
      <c r="S143" s="60"/>
      <c r="T143" s="60"/>
      <c r="U143" s="60"/>
      <c r="V143" s="60"/>
      <c r="W143" s="60"/>
      <c r="X143" s="60"/>
      <c r="Y143" s="60"/>
    </row>
    <row r="144" spans="1:25" ht="81">
      <c r="A144" s="60">
        <v>133</v>
      </c>
      <c r="B144" s="56" t="s">
        <v>397</v>
      </c>
      <c r="C144" s="219">
        <v>40848</v>
      </c>
      <c r="D144" s="58" t="s">
        <v>398</v>
      </c>
      <c r="E144" s="58" t="s">
        <v>399</v>
      </c>
      <c r="F144" s="60"/>
      <c r="G144" s="60"/>
      <c r="H144" s="60"/>
      <c r="I144" s="60"/>
      <c r="J144" s="60"/>
      <c r="K144" s="60"/>
      <c r="L144" s="60"/>
      <c r="M144" s="60"/>
      <c r="N144" s="60"/>
      <c r="O144" s="60"/>
      <c r="P144" s="60"/>
      <c r="Q144" s="60"/>
      <c r="R144" s="60"/>
      <c r="S144" s="60"/>
      <c r="T144" s="60"/>
      <c r="U144" s="60"/>
      <c r="V144" s="60"/>
      <c r="W144" s="60"/>
      <c r="X144" s="60"/>
      <c r="Y144" s="60"/>
    </row>
    <row r="145" spans="1:25" ht="229.5">
      <c r="A145" s="60">
        <v>134</v>
      </c>
      <c r="B145" s="56" t="s">
        <v>400</v>
      </c>
      <c r="C145" s="219">
        <v>40848</v>
      </c>
      <c r="D145" s="58" t="s">
        <v>401</v>
      </c>
      <c r="E145" s="58" t="s">
        <v>402</v>
      </c>
      <c r="F145" s="60"/>
      <c r="G145" s="60"/>
      <c r="H145" s="60"/>
      <c r="I145" s="60"/>
      <c r="J145" s="60"/>
      <c r="K145" s="60"/>
      <c r="L145" s="60"/>
      <c r="M145" s="60"/>
      <c r="N145" s="60"/>
      <c r="O145" s="60"/>
      <c r="P145" s="60"/>
      <c r="Q145" s="60"/>
      <c r="R145" s="60"/>
      <c r="S145" s="60"/>
      <c r="T145" s="60"/>
      <c r="U145" s="60"/>
      <c r="V145" s="60"/>
      <c r="W145" s="60"/>
      <c r="X145" s="60"/>
      <c r="Y145" s="60"/>
    </row>
    <row r="146" spans="1:25" ht="67.5">
      <c r="A146" s="60">
        <v>135</v>
      </c>
      <c r="B146" s="56" t="s">
        <v>403</v>
      </c>
      <c r="C146" s="219">
        <v>40878</v>
      </c>
      <c r="D146" s="58" t="s">
        <v>404</v>
      </c>
      <c r="E146" s="58" t="s">
        <v>405</v>
      </c>
      <c r="F146" s="60"/>
      <c r="G146" s="60"/>
      <c r="H146" s="60"/>
      <c r="I146" s="60"/>
      <c r="J146" s="60"/>
      <c r="K146" s="60"/>
      <c r="L146" s="60"/>
      <c r="M146" s="60"/>
      <c r="N146" s="60"/>
      <c r="O146" s="60"/>
      <c r="P146" s="60"/>
      <c r="Q146" s="60"/>
      <c r="R146" s="60"/>
      <c r="S146" s="60"/>
      <c r="T146" s="60"/>
      <c r="U146" s="60"/>
      <c r="V146" s="60"/>
      <c r="W146" s="60"/>
      <c r="X146" s="60"/>
      <c r="Y146" s="60"/>
    </row>
    <row r="147" spans="1:25" ht="409.5">
      <c r="A147" s="60">
        <v>136</v>
      </c>
      <c r="B147" s="56" t="s">
        <v>406</v>
      </c>
      <c r="C147" s="219">
        <v>40878</v>
      </c>
      <c r="D147" s="58" t="s">
        <v>407</v>
      </c>
      <c r="E147" s="58" t="s">
        <v>408</v>
      </c>
      <c r="F147" s="60"/>
      <c r="G147" s="60"/>
      <c r="H147" s="60"/>
      <c r="I147" s="60"/>
      <c r="J147" s="60"/>
      <c r="K147" s="60"/>
      <c r="L147" s="60"/>
      <c r="M147" s="60"/>
      <c r="N147" s="60"/>
      <c r="O147" s="60"/>
      <c r="P147" s="60"/>
      <c r="Q147" s="60"/>
      <c r="R147" s="60"/>
      <c r="S147" s="60"/>
      <c r="T147" s="60"/>
      <c r="U147" s="60"/>
      <c r="V147" s="60"/>
      <c r="W147" s="60"/>
      <c r="X147" s="60"/>
      <c r="Y147" s="60"/>
    </row>
    <row r="148" spans="1:25" ht="243">
      <c r="A148" s="60">
        <v>137</v>
      </c>
      <c r="B148" s="56" t="s">
        <v>365</v>
      </c>
      <c r="C148" s="219">
        <v>40940</v>
      </c>
      <c r="D148" s="58" t="s">
        <v>409</v>
      </c>
      <c r="E148" s="58" t="s">
        <v>410</v>
      </c>
      <c r="F148" s="60"/>
      <c r="G148" s="60"/>
      <c r="H148" s="60"/>
      <c r="I148" s="60"/>
      <c r="J148" s="60"/>
      <c r="K148" s="60"/>
      <c r="L148" s="60"/>
      <c r="M148" s="60"/>
      <c r="N148" s="60"/>
      <c r="O148" s="60"/>
      <c r="P148" s="60"/>
      <c r="Q148" s="60"/>
      <c r="R148" s="60"/>
      <c r="S148" s="60"/>
      <c r="T148" s="60"/>
      <c r="U148" s="60"/>
      <c r="V148" s="60"/>
      <c r="W148" s="60"/>
      <c r="X148" s="60"/>
      <c r="Y148" s="60"/>
    </row>
    <row r="149" spans="1:25" ht="216">
      <c r="A149" s="60">
        <v>138</v>
      </c>
      <c r="B149" s="56" t="s">
        <v>411</v>
      </c>
      <c r="C149" s="219">
        <v>41000</v>
      </c>
      <c r="D149" s="58" t="s">
        <v>412</v>
      </c>
      <c r="E149" s="58" t="s">
        <v>413</v>
      </c>
      <c r="F149" s="60"/>
      <c r="G149" s="60"/>
      <c r="H149" s="60"/>
      <c r="I149" s="60"/>
      <c r="J149" s="60"/>
      <c r="K149" s="60"/>
      <c r="L149" s="60"/>
      <c r="M149" s="60"/>
      <c r="N149" s="60"/>
      <c r="O149" s="60"/>
      <c r="P149" s="60"/>
      <c r="Q149" s="60"/>
      <c r="R149" s="60"/>
      <c r="S149" s="60"/>
      <c r="T149" s="60"/>
      <c r="U149" s="60"/>
      <c r="V149" s="60"/>
      <c r="W149" s="60"/>
      <c r="X149" s="60"/>
      <c r="Y149" s="60"/>
    </row>
    <row r="150" spans="1:25" ht="148.5">
      <c r="A150" s="60">
        <v>139</v>
      </c>
      <c r="B150" s="56" t="s">
        <v>414</v>
      </c>
      <c r="C150" s="219">
        <v>41030</v>
      </c>
      <c r="D150" s="58" t="s">
        <v>415</v>
      </c>
      <c r="E150" s="58" t="s">
        <v>416</v>
      </c>
      <c r="F150" s="60"/>
      <c r="G150" s="60"/>
      <c r="H150" s="60"/>
      <c r="I150" s="60"/>
      <c r="J150" s="60"/>
      <c r="K150" s="60"/>
      <c r="L150" s="60"/>
      <c r="M150" s="60"/>
      <c r="N150" s="60"/>
      <c r="O150" s="60"/>
      <c r="P150" s="60"/>
      <c r="Q150" s="60"/>
      <c r="R150" s="60"/>
      <c r="S150" s="60"/>
      <c r="T150" s="60"/>
      <c r="U150" s="60"/>
      <c r="V150" s="60"/>
      <c r="W150" s="60"/>
      <c r="X150" s="60"/>
      <c r="Y150" s="60"/>
    </row>
    <row r="151" spans="1:25" ht="283.5">
      <c r="A151" s="60">
        <v>140</v>
      </c>
      <c r="B151" s="56" t="s">
        <v>417</v>
      </c>
      <c r="C151" s="219">
        <v>41122</v>
      </c>
      <c r="D151" s="58" t="s">
        <v>418</v>
      </c>
      <c r="E151" s="58" t="s">
        <v>419</v>
      </c>
      <c r="F151" s="60"/>
      <c r="G151" s="60"/>
      <c r="H151" s="60"/>
      <c r="I151" s="60"/>
      <c r="J151" s="60"/>
      <c r="K151" s="60"/>
      <c r="L151" s="60"/>
      <c r="M151" s="60"/>
      <c r="N151" s="60"/>
      <c r="O151" s="60"/>
      <c r="P151" s="60"/>
      <c r="Q151" s="60"/>
      <c r="R151" s="60"/>
      <c r="S151" s="60"/>
      <c r="T151" s="60"/>
      <c r="U151" s="60"/>
      <c r="V151" s="60"/>
      <c r="W151" s="60"/>
      <c r="X151" s="60"/>
      <c r="Y151" s="60"/>
    </row>
    <row r="152" spans="1:25" ht="364.5">
      <c r="A152" s="60">
        <v>141</v>
      </c>
      <c r="B152" s="56" t="s">
        <v>420</v>
      </c>
      <c r="C152" s="219">
        <v>41091</v>
      </c>
      <c r="D152" s="58" t="s">
        <v>421</v>
      </c>
      <c r="E152" s="58" t="s">
        <v>422</v>
      </c>
      <c r="F152" s="60"/>
      <c r="G152" s="60"/>
      <c r="H152" s="60"/>
      <c r="I152" s="60"/>
      <c r="J152" s="60"/>
      <c r="K152" s="60"/>
      <c r="L152" s="60"/>
      <c r="M152" s="60"/>
      <c r="N152" s="60"/>
      <c r="O152" s="60"/>
      <c r="P152" s="60"/>
      <c r="Q152" s="60"/>
      <c r="R152" s="60"/>
      <c r="S152" s="60"/>
      <c r="T152" s="60"/>
      <c r="U152" s="60"/>
      <c r="V152" s="60"/>
      <c r="W152" s="60"/>
      <c r="X152" s="60"/>
      <c r="Y152" s="60"/>
    </row>
    <row r="153" spans="1:25" ht="409.5">
      <c r="A153" s="60">
        <v>142</v>
      </c>
      <c r="B153" s="56" t="s">
        <v>423</v>
      </c>
      <c r="C153" s="219">
        <v>41239</v>
      </c>
      <c r="D153" s="58" t="s">
        <v>424</v>
      </c>
      <c r="E153" s="58" t="s">
        <v>425</v>
      </c>
      <c r="F153" s="60"/>
      <c r="G153" s="60"/>
      <c r="H153" s="60"/>
      <c r="I153" s="60"/>
      <c r="J153" s="60"/>
      <c r="K153" s="60"/>
      <c r="L153" s="60"/>
      <c r="M153" s="60"/>
      <c r="N153" s="60"/>
      <c r="O153" s="60"/>
      <c r="P153" s="60"/>
      <c r="Q153" s="60"/>
      <c r="R153" s="60"/>
      <c r="S153" s="60"/>
      <c r="T153" s="60"/>
      <c r="U153" s="60"/>
      <c r="V153" s="60"/>
      <c r="W153" s="60"/>
      <c r="X153" s="60"/>
      <c r="Y153" s="60"/>
    </row>
    <row r="154" spans="1:25" ht="337.5">
      <c r="A154" s="60">
        <v>143</v>
      </c>
      <c r="B154" s="56" t="s">
        <v>426</v>
      </c>
      <c r="C154" s="219">
        <v>41242</v>
      </c>
      <c r="D154" s="58" t="s">
        <v>427</v>
      </c>
      <c r="E154" s="58" t="s">
        <v>428</v>
      </c>
      <c r="F154" s="60"/>
      <c r="G154" s="60"/>
      <c r="H154" s="60"/>
      <c r="I154" s="60"/>
      <c r="J154" s="60"/>
      <c r="K154" s="60"/>
      <c r="L154" s="60"/>
      <c r="M154" s="60"/>
      <c r="N154" s="60"/>
      <c r="O154" s="60"/>
      <c r="P154" s="60"/>
      <c r="Q154" s="60"/>
      <c r="R154" s="60"/>
      <c r="S154" s="60"/>
      <c r="T154" s="60"/>
      <c r="U154" s="60"/>
      <c r="V154" s="60"/>
      <c r="W154" s="60"/>
      <c r="X154" s="60"/>
      <c r="Y154" s="60"/>
    </row>
    <row r="155" spans="1:25" ht="256.5">
      <c r="A155" s="60">
        <v>144</v>
      </c>
      <c r="B155" s="56" t="s">
        <v>429</v>
      </c>
      <c r="C155" s="219">
        <v>41242</v>
      </c>
      <c r="D155" s="58" t="s">
        <v>430</v>
      </c>
      <c r="E155" s="58" t="s">
        <v>431</v>
      </c>
      <c r="F155" s="60"/>
      <c r="G155" s="60"/>
      <c r="H155" s="60"/>
      <c r="I155" s="60"/>
      <c r="J155" s="60"/>
      <c r="K155" s="60"/>
      <c r="L155" s="60"/>
      <c r="M155" s="60"/>
      <c r="N155" s="60"/>
      <c r="O155" s="60"/>
      <c r="P155" s="60"/>
      <c r="Q155" s="60"/>
      <c r="R155" s="60"/>
      <c r="S155" s="60"/>
      <c r="T155" s="60"/>
      <c r="U155" s="60"/>
      <c r="V155" s="60"/>
      <c r="W155" s="60"/>
      <c r="X155" s="60"/>
      <c r="Y155" s="60"/>
    </row>
    <row r="156" spans="1:25" ht="189">
      <c r="A156" s="60">
        <v>145</v>
      </c>
      <c r="B156" s="56" t="s">
        <v>432</v>
      </c>
      <c r="C156" s="219">
        <v>41242</v>
      </c>
      <c r="D156" s="58" t="s">
        <v>433</v>
      </c>
      <c r="E156" s="58" t="s">
        <v>434</v>
      </c>
      <c r="F156" s="60"/>
      <c r="G156" s="60"/>
      <c r="H156" s="60"/>
      <c r="I156" s="60"/>
      <c r="J156" s="60"/>
      <c r="K156" s="60"/>
      <c r="L156" s="60"/>
      <c r="M156" s="60"/>
      <c r="N156" s="60"/>
      <c r="O156" s="60"/>
      <c r="P156" s="60"/>
      <c r="Q156" s="60"/>
      <c r="R156" s="60"/>
      <c r="S156" s="60"/>
      <c r="T156" s="60"/>
      <c r="U156" s="60"/>
      <c r="V156" s="60"/>
      <c r="W156" s="60"/>
      <c r="X156" s="60"/>
      <c r="Y156" s="60"/>
    </row>
    <row r="157" spans="1:25" ht="243">
      <c r="A157" s="60">
        <v>146</v>
      </c>
      <c r="B157" s="56" t="s">
        <v>435</v>
      </c>
      <c r="C157" s="219">
        <v>41243</v>
      </c>
      <c r="D157" s="58" t="s">
        <v>436</v>
      </c>
      <c r="E157" s="58" t="s">
        <v>437</v>
      </c>
      <c r="F157" s="60"/>
      <c r="G157" s="60"/>
      <c r="H157" s="60"/>
      <c r="I157" s="60"/>
      <c r="J157" s="60"/>
      <c r="K157" s="60"/>
      <c r="L157" s="60"/>
      <c r="M157" s="60"/>
      <c r="N157" s="60"/>
      <c r="O157" s="60"/>
      <c r="P157" s="60"/>
      <c r="Q157" s="60"/>
      <c r="R157" s="60"/>
      <c r="S157" s="60"/>
      <c r="T157" s="60"/>
      <c r="U157" s="60"/>
      <c r="V157" s="60"/>
      <c r="W157" s="60"/>
      <c r="X157" s="60"/>
      <c r="Y157" s="60"/>
    </row>
    <row r="158" spans="1:25" ht="81">
      <c r="A158" s="60">
        <v>147</v>
      </c>
      <c r="B158" s="56" t="s">
        <v>438</v>
      </c>
      <c r="C158" s="219">
        <v>41248</v>
      </c>
      <c r="D158" s="58" t="s">
        <v>439</v>
      </c>
      <c r="E158" s="58" t="s">
        <v>440</v>
      </c>
      <c r="F158" s="60"/>
      <c r="G158" s="130"/>
      <c r="H158" s="60"/>
      <c r="I158" s="60"/>
      <c r="J158" s="60"/>
      <c r="K158" s="60"/>
      <c r="L158" s="60"/>
      <c r="M158" s="60"/>
      <c r="N158" s="60"/>
      <c r="O158" s="60"/>
      <c r="P158" s="60"/>
      <c r="Q158" s="60"/>
      <c r="R158" s="60"/>
      <c r="S158" s="60"/>
      <c r="T158" s="60"/>
      <c r="U158" s="60"/>
      <c r="V158" s="60"/>
      <c r="W158" s="60"/>
      <c r="X158" s="60"/>
      <c r="Y158" s="60"/>
    </row>
    <row r="159" spans="1:25" ht="324">
      <c r="A159" s="60">
        <v>148</v>
      </c>
      <c r="B159" s="56" t="s">
        <v>441</v>
      </c>
      <c r="C159" s="219">
        <v>41323</v>
      </c>
      <c r="D159" s="58" t="s">
        <v>442</v>
      </c>
      <c r="E159" s="58" t="s">
        <v>443</v>
      </c>
      <c r="F159" s="60"/>
      <c r="G159" s="130"/>
      <c r="H159" s="60"/>
      <c r="I159" s="60"/>
      <c r="J159" s="60"/>
      <c r="K159" s="60"/>
      <c r="L159" s="60"/>
      <c r="M159" s="60"/>
      <c r="N159" s="60"/>
      <c r="O159" s="60"/>
      <c r="P159" s="60"/>
      <c r="Q159" s="60"/>
      <c r="R159" s="60"/>
      <c r="S159" s="60"/>
      <c r="T159" s="60"/>
      <c r="U159" s="60"/>
      <c r="V159" s="60"/>
      <c r="W159" s="60"/>
      <c r="X159" s="60"/>
      <c r="Y159" s="60"/>
    </row>
    <row r="160" spans="1:25" ht="256.5">
      <c r="A160" s="60">
        <v>149</v>
      </c>
      <c r="B160" s="56" t="s">
        <v>444</v>
      </c>
      <c r="C160" s="219">
        <v>41355</v>
      </c>
      <c r="D160" s="58" t="s">
        <v>445</v>
      </c>
      <c r="E160" s="58" t="s">
        <v>446</v>
      </c>
      <c r="F160" s="58"/>
      <c r="G160" s="58"/>
      <c r="H160" s="58"/>
      <c r="I160" s="58"/>
      <c r="J160" s="58"/>
      <c r="K160" s="58"/>
      <c r="L160" s="58"/>
      <c r="M160" s="58"/>
      <c r="N160" s="58"/>
      <c r="O160" s="58"/>
      <c r="P160" s="58"/>
      <c r="Q160" s="58"/>
      <c r="R160" s="58"/>
      <c r="S160" s="58"/>
      <c r="T160" s="58"/>
      <c r="U160" s="58"/>
      <c r="V160" s="58"/>
      <c r="W160" s="58"/>
      <c r="X160" s="58"/>
      <c r="Y160" s="58"/>
    </row>
    <row r="161" spans="1:25" ht="337.5">
      <c r="A161" s="60">
        <v>150</v>
      </c>
      <c r="B161" s="56" t="s">
        <v>447</v>
      </c>
      <c r="C161" s="219">
        <v>41367</v>
      </c>
      <c r="D161" s="58" t="s">
        <v>448</v>
      </c>
      <c r="E161" s="58" t="s">
        <v>449</v>
      </c>
      <c r="F161" s="58"/>
      <c r="G161" s="58"/>
      <c r="H161" s="58"/>
      <c r="I161" s="58"/>
      <c r="J161" s="58"/>
      <c r="K161" s="58"/>
      <c r="L161" s="58"/>
      <c r="M161" s="58"/>
      <c r="N161" s="58"/>
      <c r="O161" s="58"/>
      <c r="P161" s="58"/>
      <c r="Q161" s="58"/>
      <c r="R161" s="58"/>
      <c r="S161" s="58"/>
      <c r="T161" s="58"/>
      <c r="U161" s="58"/>
      <c r="V161" s="58"/>
      <c r="W161" s="58"/>
      <c r="X161" s="58"/>
      <c r="Y161" s="58"/>
    </row>
    <row r="162" spans="1:25" ht="409.5">
      <c r="A162" s="60">
        <v>151</v>
      </c>
      <c r="B162" s="56" t="s">
        <v>450</v>
      </c>
      <c r="C162" s="219">
        <v>41381</v>
      </c>
      <c r="D162" s="58" t="s">
        <v>451</v>
      </c>
      <c r="E162" s="58" t="s">
        <v>452</v>
      </c>
      <c r="F162" s="58"/>
      <c r="G162" s="58"/>
      <c r="H162" s="58"/>
      <c r="I162" s="58"/>
      <c r="J162" s="58"/>
      <c r="K162" s="58"/>
      <c r="L162" s="58"/>
      <c r="M162" s="58"/>
      <c r="N162" s="58"/>
      <c r="O162" s="58"/>
      <c r="P162" s="58"/>
      <c r="Q162" s="58"/>
      <c r="R162" s="58"/>
      <c r="S162" s="58"/>
      <c r="T162" s="58"/>
      <c r="U162" s="58"/>
      <c r="V162" s="58"/>
      <c r="W162" s="58"/>
      <c r="X162" s="58"/>
      <c r="Y162" s="58"/>
    </row>
    <row r="163" spans="1:25" ht="409.5">
      <c r="A163" s="60">
        <v>152</v>
      </c>
      <c r="B163" s="56" t="s">
        <v>453</v>
      </c>
      <c r="C163" s="219">
        <v>41381</v>
      </c>
      <c r="D163" s="58" t="s">
        <v>451</v>
      </c>
      <c r="E163" s="58" t="s">
        <v>454</v>
      </c>
      <c r="F163" s="58"/>
      <c r="G163" s="58"/>
      <c r="H163" s="58"/>
      <c r="I163" s="58"/>
      <c r="J163" s="58"/>
      <c r="K163" s="58"/>
      <c r="L163" s="58"/>
      <c r="M163" s="58"/>
      <c r="N163" s="58"/>
      <c r="O163" s="58"/>
      <c r="P163" s="58"/>
      <c r="Q163" s="58"/>
      <c r="R163" s="58"/>
      <c r="S163" s="58"/>
      <c r="T163" s="58"/>
      <c r="U163" s="58"/>
      <c r="V163" s="58"/>
      <c r="W163" s="58"/>
      <c r="X163" s="58"/>
      <c r="Y163" s="58"/>
    </row>
    <row r="164" spans="1:25" ht="108">
      <c r="A164" s="60">
        <v>153</v>
      </c>
      <c r="B164" s="56" t="s">
        <v>455</v>
      </c>
      <c r="C164" s="219">
        <v>41394</v>
      </c>
      <c r="D164" s="58" t="s">
        <v>456</v>
      </c>
      <c r="E164" s="58" t="s">
        <v>22</v>
      </c>
      <c r="F164" s="58"/>
      <c r="G164" s="58"/>
      <c r="H164" s="58"/>
      <c r="I164" s="58"/>
      <c r="J164" s="58"/>
      <c r="K164" s="58"/>
      <c r="L164" s="58"/>
      <c r="M164" s="58"/>
      <c r="N164" s="58"/>
      <c r="O164" s="58"/>
      <c r="P164" s="58"/>
      <c r="Q164" s="58"/>
      <c r="R164" s="58"/>
      <c r="S164" s="58"/>
      <c r="T164" s="58"/>
      <c r="U164" s="58"/>
      <c r="V164" s="58"/>
      <c r="W164" s="58"/>
      <c r="X164" s="58"/>
      <c r="Y164" s="58"/>
    </row>
    <row r="165" spans="1:25" ht="162">
      <c r="A165" s="60">
        <v>154</v>
      </c>
      <c r="B165" s="56" t="s">
        <v>457</v>
      </c>
      <c r="C165" s="219">
        <v>41395</v>
      </c>
      <c r="D165" s="58" t="s">
        <v>458</v>
      </c>
      <c r="E165" s="58" t="s">
        <v>459</v>
      </c>
      <c r="F165" s="58"/>
      <c r="G165" s="58"/>
      <c r="H165" s="58"/>
      <c r="I165" s="58"/>
      <c r="J165" s="58"/>
      <c r="K165" s="58"/>
      <c r="L165" s="58"/>
      <c r="M165" s="58"/>
      <c r="N165" s="58"/>
      <c r="O165" s="58"/>
      <c r="P165" s="58"/>
      <c r="Q165" s="58"/>
      <c r="R165" s="58"/>
      <c r="S165" s="58"/>
      <c r="T165" s="58"/>
      <c r="U165" s="58"/>
      <c r="V165" s="58"/>
      <c r="W165" s="58"/>
      <c r="X165" s="58"/>
      <c r="Y165" s="58"/>
    </row>
    <row r="166" spans="1:25" ht="202.5">
      <c r="A166" s="60">
        <v>155</v>
      </c>
      <c r="B166" s="56" t="s">
        <v>460</v>
      </c>
      <c r="C166" s="219">
        <v>41415</v>
      </c>
      <c r="D166" s="58" t="s">
        <v>461</v>
      </c>
      <c r="E166" s="58" t="s">
        <v>462</v>
      </c>
      <c r="F166" s="58"/>
      <c r="G166" s="58"/>
      <c r="H166" s="58"/>
      <c r="I166" s="58"/>
      <c r="J166" s="58"/>
      <c r="K166" s="58"/>
      <c r="L166" s="58"/>
      <c r="M166" s="58"/>
      <c r="N166" s="58"/>
      <c r="O166" s="58"/>
      <c r="P166" s="58"/>
      <c r="Q166" s="58"/>
      <c r="R166" s="58"/>
      <c r="S166" s="58"/>
      <c r="T166" s="58"/>
      <c r="U166" s="58"/>
      <c r="V166" s="58"/>
      <c r="W166" s="58"/>
      <c r="X166" s="58"/>
      <c r="Y166" s="58"/>
    </row>
    <row r="167" spans="1:25" ht="162">
      <c r="A167" s="60">
        <v>156</v>
      </c>
      <c r="B167" s="56" t="s">
        <v>463</v>
      </c>
      <c r="C167" s="219">
        <v>41416</v>
      </c>
      <c r="D167" s="58" t="s">
        <v>464</v>
      </c>
      <c r="E167" s="58" t="s">
        <v>465</v>
      </c>
      <c r="F167" s="58"/>
      <c r="G167" s="58"/>
      <c r="H167" s="58"/>
      <c r="I167" s="58"/>
      <c r="J167" s="58"/>
      <c r="K167" s="58"/>
      <c r="L167" s="58"/>
      <c r="M167" s="58"/>
      <c r="N167" s="58"/>
      <c r="O167" s="58"/>
      <c r="P167" s="58"/>
      <c r="Q167" s="58"/>
      <c r="R167" s="58"/>
      <c r="S167" s="58"/>
      <c r="T167" s="58"/>
      <c r="U167" s="58"/>
      <c r="V167" s="58"/>
      <c r="W167" s="58"/>
      <c r="X167" s="58"/>
      <c r="Y167" s="58"/>
    </row>
    <row r="168" spans="1:25" ht="94.5">
      <c r="A168" s="60">
        <v>157</v>
      </c>
      <c r="B168" s="56" t="s">
        <v>466</v>
      </c>
      <c r="C168" s="219">
        <v>41418</v>
      </c>
      <c r="D168" s="58" t="s">
        <v>467</v>
      </c>
      <c r="E168" s="58" t="s">
        <v>468</v>
      </c>
      <c r="F168" s="58"/>
      <c r="G168" s="58"/>
      <c r="H168" s="58"/>
      <c r="I168" s="58"/>
      <c r="J168" s="58"/>
      <c r="K168" s="58"/>
      <c r="L168" s="58"/>
      <c r="M168" s="58"/>
      <c r="N168" s="58"/>
      <c r="O168" s="58"/>
      <c r="P168" s="58"/>
      <c r="Q168" s="58"/>
      <c r="R168" s="58"/>
      <c r="S168" s="58"/>
      <c r="T168" s="58"/>
      <c r="U168" s="58"/>
      <c r="V168" s="58"/>
      <c r="W168" s="58"/>
      <c r="X168" s="58"/>
      <c r="Y168" s="58"/>
    </row>
    <row r="169" spans="1:25" ht="108">
      <c r="A169" s="60">
        <v>158</v>
      </c>
      <c r="B169" s="56" t="s">
        <v>469</v>
      </c>
      <c r="C169" s="219">
        <v>41597</v>
      </c>
      <c r="D169" s="58" t="s">
        <v>470</v>
      </c>
      <c r="E169" s="58" t="s">
        <v>471</v>
      </c>
      <c r="F169" s="58"/>
      <c r="G169" s="58"/>
      <c r="H169" s="58"/>
      <c r="I169" s="58"/>
      <c r="J169" s="58"/>
      <c r="K169" s="58"/>
      <c r="L169" s="58"/>
      <c r="M169" s="58"/>
      <c r="N169" s="58"/>
      <c r="O169" s="58"/>
      <c r="P169" s="58"/>
      <c r="Q169" s="58"/>
      <c r="R169" s="58"/>
      <c r="S169" s="58"/>
      <c r="T169" s="58"/>
      <c r="U169" s="58"/>
      <c r="V169" s="58"/>
      <c r="W169" s="58"/>
      <c r="X169" s="58"/>
      <c r="Y169" s="58"/>
    </row>
    <row r="170" spans="1:25" ht="148.5">
      <c r="A170" s="60">
        <v>159</v>
      </c>
      <c r="B170" s="56" t="s">
        <v>472</v>
      </c>
      <c r="C170" s="219">
        <v>41624</v>
      </c>
      <c r="D170" s="58" t="s">
        <v>473</v>
      </c>
      <c r="E170" s="58" t="s">
        <v>474</v>
      </c>
      <c r="F170" s="58"/>
      <c r="G170" s="58"/>
      <c r="H170" s="58"/>
      <c r="I170" s="58"/>
      <c r="J170" s="58"/>
      <c r="K170" s="58"/>
      <c r="L170" s="58"/>
      <c r="M170" s="58"/>
      <c r="N170" s="58"/>
      <c r="O170" s="58"/>
      <c r="P170" s="58"/>
      <c r="Q170" s="58"/>
      <c r="R170" s="58"/>
      <c r="S170" s="58"/>
      <c r="T170" s="58"/>
      <c r="U170" s="58"/>
      <c r="V170" s="58"/>
      <c r="W170" s="58"/>
      <c r="X170" s="58"/>
      <c r="Y170" s="58"/>
    </row>
    <row r="171" spans="1:25" ht="121.5">
      <c r="A171" s="60">
        <v>160</v>
      </c>
      <c r="B171" s="56" t="s">
        <v>475</v>
      </c>
      <c r="C171" s="219">
        <v>41760</v>
      </c>
      <c r="D171" s="58" t="s">
        <v>476</v>
      </c>
      <c r="E171" s="58" t="s">
        <v>477</v>
      </c>
      <c r="F171" s="58"/>
      <c r="G171" s="58"/>
      <c r="H171" s="58"/>
      <c r="I171" s="58"/>
      <c r="J171" s="58"/>
      <c r="K171" s="58"/>
      <c r="L171" s="58"/>
      <c r="M171" s="58"/>
      <c r="N171" s="58"/>
      <c r="O171" s="58"/>
      <c r="P171" s="58"/>
      <c r="Q171" s="58"/>
      <c r="R171" s="58"/>
      <c r="S171" s="58"/>
      <c r="T171" s="58"/>
      <c r="U171" s="58"/>
      <c r="V171" s="58"/>
      <c r="W171" s="58"/>
      <c r="X171" s="58"/>
      <c r="Y171" s="58"/>
    </row>
    <row r="172" spans="1:25" ht="270">
      <c r="A172" s="60">
        <v>161</v>
      </c>
      <c r="B172" s="56" t="s">
        <v>478</v>
      </c>
      <c r="C172" s="219">
        <v>41746</v>
      </c>
      <c r="D172" s="58" t="s">
        <v>479</v>
      </c>
      <c r="E172" s="58" t="s">
        <v>480</v>
      </c>
      <c r="F172" s="58"/>
      <c r="G172" s="58"/>
      <c r="H172" s="58"/>
      <c r="I172" s="58"/>
      <c r="J172" s="58"/>
      <c r="K172" s="58"/>
      <c r="L172" s="58"/>
      <c r="M172" s="58"/>
      <c r="N172" s="58"/>
      <c r="O172" s="58"/>
      <c r="P172" s="58"/>
      <c r="Q172" s="58"/>
      <c r="R172" s="58"/>
      <c r="S172" s="58"/>
      <c r="T172" s="58"/>
      <c r="U172" s="58"/>
      <c r="V172" s="58"/>
      <c r="W172" s="58"/>
      <c r="X172" s="58"/>
      <c r="Y172" s="58"/>
    </row>
    <row r="173" spans="1:25" ht="324">
      <c r="A173" s="60">
        <v>162</v>
      </c>
      <c r="B173" s="56" t="s">
        <v>481</v>
      </c>
      <c r="C173" s="219">
        <v>41976</v>
      </c>
      <c r="D173" s="58" t="s">
        <v>482</v>
      </c>
      <c r="E173" s="58" t="s">
        <v>22</v>
      </c>
      <c r="F173" s="58"/>
      <c r="G173" s="58"/>
      <c r="H173" s="58"/>
      <c r="I173" s="58"/>
      <c r="J173" s="58"/>
      <c r="K173" s="58"/>
      <c r="L173" s="58"/>
      <c r="M173" s="58"/>
      <c r="N173" s="58"/>
      <c r="O173" s="58"/>
      <c r="P173" s="58"/>
      <c r="Q173" s="58"/>
      <c r="R173" s="58"/>
      <c r="S173" s="58"/>
      <c r="T173" s="58"/>
      <c r="U173" s="58"/>
      <c r="V173" s="58"/>
      <c r="W173" s="58"/>
      <c r="X173" s="58"/>
      <c r="Y173" s="58"/>
    </row>
    <row r="174" spans="1:25" ht="121.5">
      <c r="A174" s="60">
        <v>163</v>
      </c>
      <c r="B174" s="56" t="s">
        <v>483</v>
      </c>
      <c r="C174" s="219">
        <v>42020</v>
      </c>
      <c r="D174" s="58" t="s">
        <v>484</v>
      </c>
      <c r="E174" s="58" t="s">
        <v>485</v>
      </c>
      <c r="F174" s="58"/>
      <c r="G174" s="58"/>
      <c r="H174" s="58"/>
      <c r="I174" s="58"/>
      <c r="J174" s="58"/>
      <c r="K174" s="58"/>
      <c r="L174" s="58"/>
      <c r="M174" s="58"/>
      <c r="N174" s="58"/>
      <c r="O174" s="58"/>
      <c r="P174" s="58"/>
      <c r="Q174" s="58"/>
      <c r="R174" s="58"/>
      <c r="S174" s="58"/>
      <c r="T174" s="58"/>
      <c r="U174" s="58"/>
      <c r="V174" s="58"/>
      <c r="W174" s="58"/>
      <c r="X174" s="58"/>
      <c r="Y174" s="58"/>
    </row>
    <row r="175" spans="1:25" ht="202.5">
      <c r="A175" s="60">
        <v>164</v>
      </c>
      <c r="B175" s="56" t="s">
        <v>486</v>
      </c>
      <c r="C175" s="219">
        <v>42067</v>
      </c>
      <c r="D175" s="58" t="s">
        <v>487</v>
      </c>
      <c r="E175" s="58" t="s">
        <v>22</v>
      </c>
      <c r="F175" s="58"/>
      <c r="G175" s="58"/>
      <c r="H175" s="58"/>
      <c r="I175" s="58"/>
      <c r="J175" s="58"/>
      <c r="K175" s="58"/>
      <c r="L175" s="58"/>
      <c r="M175" s="58"/>
      <c r="N175" s="58"/>
      <c r="O175" s="58"/>
      <c r="P175" s="58"/>
      <c r="Q175" s="58"/>
      <c r="R175" s="58"/>
      <c r="S175" s="58"/>
      <c r="T175" s="58"/>
      <c r="U175" s="58"/>
      <c r="V175" s="58"/>
      <c r="W175" s="58"/>
      <c r="X175" s="58"/>
      <c r="Y175" s="58"/>
    </row>
    <row r="176" spans="1:25" ht="310.5">
      <c r="A176" s="60">
        <v>165</v>
      </c>
      <c r="B176" s="56" t="s">
        <v>488</v>
      </c>
      <c r="C176" s="219">
        <v>42170</v>
      </c>
      <c r="D176" s="58" t="s">
        <v>489</v>
      </c>
      <c r="E176" s="58" t="s">
        <v>22</v>
      </c>
      <c r="F176" s="58"/>
      <c r="G176" s="58"/>
      <c r="H176" s="58"/>
      <c r="I176" s="58"/>
      <c r="J176" s="58"/>
      <c r="K176" s="58"/>
      <c r="L176" s="58"/>
      <c r="M176" s="58"/>
      <c r="N176" s="58"/>
      <c r="O176" s="58"/>
      <c r="P176" s="58"/>
      <c r="Q176" s="58"/>
      <c r="R176" s="58"/>
      <c r="S176" s="58"/>
      <c r="T176" s="58"/>
      <c r="U176" s="58"/>
      <c r="V176" s="58"/>
      <c r="W176" s="58"/>
      <c r="X176" s="58"/>
      <c r="Y176" s="58"/>
    </row>
    <row r="177" spans="1:25" ht="135">
      <c r="A177" s="60">
        <v>166</v>
      </c>
      <c r="B177" s="56" t="s">
        <v>490</v>
      </c>
      <c r="C177" s="219">
        <v>42177</v>
      </c>
      <c r="D177" s="58" t="s">
        <v>491</v>
      </c>
      <c r="E177" s="58" t="s">
        <v>321</v>
      </c>
      <c r="F177" s="58"/>
      <c r="G177" s="58"/>
      <c r="H177" s="58"/>
      <c r="I177" s="58"/>
      <c r="J177" s="58"/>
      <c r="K177" s="58"/>
      <c r="L177" s="58"/>
      <c r="M177" s="58"/>
      <c r="N177" s="58"/>
      <c r="O177" s="58"/>
      <c r="P177" s="58"/>
      <c r="Q177" s="58"/>
      <c r="R177" s="58"/>
      <c r="S177" s="58"/>
      <c r="T177" s="58"/>
      <c r="U177" s="58"/>
      <c r="V177" s="58"/>
      <c r="W177" s="58"/>
      <c r="X177" s="58"/>
      <c r="Y177" s="58"/>
    </row>
    <row r="178" spans="1:25" ht="94.5">
      <c r="A178" s="60">
        <v>167</v>
      </c>
      <c r="B178" s="56" t="s">
        <v>492</v>
      </c>
      <c r="C178" s="219">
        <v>42374</v>
      </c>
      <c r="D178" s="58" t="s">
        <v>493</v>
      </c>
      <c r="E178" s="58" t="s">
        <v>22</v>
      </c>
      <c r="F178" s="58"/>
      <c r="G178" s="58"/>
      <c r="H178" s="58"/>
      <c r="I178" s="58"/>
      <c r="J178" s="58"/>
      <c r="K178" s="58"/>
      <c r="L178" s="58"/>
      <c r="M178" s="58"/>
      <c r="N178" s="58"/>
      <c r="O178" s="58"/>
      <c r="P178" s="58"/>
      <c r="Q178" s="58"/>
      <c r="R178" s="58"/>
      <c r="S178" s="58"/>
      <c r="T178" s="58"/>
      <c r="U178" s="58"/>
      <c r="V178" s="58"/>
      <c r="W178" s="58"/>
      <c r="X178" s="58"/>
      <c r="Y178" s="58"/>
    </row>
    <row r="179" spans="1:25" ht="94.5">
      <c r="A179" s="60">
        <v>168</v>
      </c>
      <c r="B179" s="56" t="s">
        <v>494</v>
      </c>
      <c r="C179" s="219">
        <v>42374</v>
      </c>
      <c r="D179" s="58" t="s">
        <v>495</v>
      </c>
      <c r="E179" s="58" t="s">
        <v>22</v>
      </c>
      <c r="F179" s="58"/>
      <c r="G179" s="58"/>
      <c r="H179" s="58"/>
      <c r="I179" s="58"/>
      <c r="J179" s="58"/>
      <c r="K179" s="58"/>
      <c r="L179" s="58"/>
      <c r="M179" s="58"/>
      <c r="N179" s="58"/>
      <c r="O179" s="58"/>
      <c r="P179" s="58"/>
      <c r="Q179" s="58"/>
      <c r="R179" s="58"/>
      <c r="S179" s="58"/>
      <c r="T179" s="58"/>
      <c r="U179" s="58"/>
      <c r="V179" s="58"/>
      <c r="W179" s="58"/>
      <c r="X179" s="58"/>
      <c r="Y179" s="58"/>
    </row>
    <row r="180" spans="1:25" ht="121.5">
      <c r="A180" s="60">
        <v>169</v>
      </c>
      <c r="B180" s="56" t="s">
        <v>496</v>
      </c>
      <c r="C180" s="219">
        <v>42383</v>
      </c>
      <c r="D180" s="58" t="s">
        <v>497</v>
      </c>
      <c r="E180" s="58" t="s">
        <v>22</v>
      </c>
      <c r="F180" s="58"/>
      <c r="G180" s="58"/>
      <c r="H180" s="58"/>
      <c r="I180" s="58"/>
      <c r="J180" s="58"/>
      <c r="K180" s="58"/>
      <c r="L180" s="58"/>
      <c r="M180" s="58"/>
      <c r="N180" s="58"/>
      <c r="O180" s="58"/>
      <c r="P180" s="58"/>
      <c r="Q180" s="58"/>
      <c r="R180" s="58"/>
      <c r="S180" s="58"/>
      <c r="T180" s="58"/>
      <c r="U180" s="58"/>
      <c r="V180" s="58"/>
      <c r="W180" s="58"/>
      <c r="X180" s="58"/>
      <c r="Y180" s="58"/>
    </row>
    <row r="181" spans="1:25" ht="121.5">
      <c r="A181" s="60">
        <v>170</v>
      </c>
      <c r="B181" s="56" t="s">
        <v>498</v>
      </c>
      <c r="C181" s="219">
        <v>42383</v>
      </c>
      <c r="D181" s="58" t="s">
        <v>499</v>
      </c>
      <c r="E181" s="58" t="s">
        <v>22</v>
      </c>
      <c r="F181" s="58"/>
      <c r="G181" s="58"/>
      <c r="H181" s="58"/>
      <c r="I181" s="58"/>
      <c r="J181" s="58"/>
      <c r="K181" s="58"/>
      <c r="L181" s="58"/>
      <c r="M181" s="58"/>
      <c r="N181" s="58"/>
      <c r="O181" s="58"/>
      <c r="P181" s="58"/>
      <c r="Q181" s="58"/>
      <c r="R181" s="58"/>
      <c r="S181" s="58"/>
      <c r="T181" s="58"/>
      <c r="U181" s="58"/>
      <c r="V181" s="58"/>
      <c r="W181" s="58"/>
      <c r="X181" s="58"/>
      <c r="Y181" s="58"/>
    </row>
    <row r="182" spans="1:25" ht="121.5">
      <c r="A182" s="60">
        <v>171</v>
      </c>
      <c r="B182" s="56" t="s">
        <v>500</v>
      </c>
      <c r="C182" s="219">
        <v>42419</v>
      </c>
      <c r="D182" s="58" t="s">
        <v>501</v>
      </c>
      <c r="E182" s="58" t="s">
        <v>22</v>
      </c>
      <c r="F182" s="58"/>
      <c r="G182" s="58"/>
      <c r="H182" s="58"/>
      <c r="I182" s="58"/>
      <c r="J182" s="58"/>
      <c r="K182" s="58"/>
      <c r="L182" s="58"/>
      <c r="M182" s="58"/>
      <c r="N182" s="58"/>
      <c r="O182" s="58"/>
      <c r="P182" s="58"/>
      <c r="Q182" s="58"/>
      <c r="R182" s="58"/>
      <c r="S182" s="58"/>
      <c r="T182" s="58"/>
      <c r="U182" s="58"/>
      <c r="V182" s="58"/>
      <c r="W182" s="58"/>
      <c r="X182" s="58"/>
      <c r="Y182" s="58"/>
    </row>
    <row r="183" spans="1:25" ht="148.5">
      <c r="A183" s="60">
        <v>172</v>
      </c>
      <c r="B183" s="56" t="s">
        <v>502</v>
      </c>
      <c r="C183" s="219">
        <v>42419</v>
      </c>
      <c r="D183" s="58" t="s">
        <v>503</v>
      </c>
      <c r="E183" s="58" t="s">
        <v>22</v>
      </c>
      <c r="F183" s="58"/>
      <c r="G183" s="58"/>
      <c r="H183" s="58"/>
      <c r="I183" s="58"/>
      <c r="J183" s="58"/>
      <c r="K183" s="58"/>
      <c r="L183" s="58"/>
      <c r="M183" s="58"/>
      <c r="N183" s="58"/>
      <c r="O183" s="58"/>
      <c r="P183" s="58"/>
      <c r="Q183" s="58"/>
      <c r="R183" s="58"/>
      <c r="S183" s="58"/>
      <c r="T183" s="58"/>
      <c r="U183" s="58"/>
      <c r="V183" s="58"/>
      <c r="W183" s="58"/>
      <c r="X183" s="58"/>
      <c r="Y183" s="58"/>
    </row>
    <row r="184" spans="1:25" ht="148.5">
      <c r="A184" s="60">
        <v>173</v>
      </c>
      <c r="B184" s="56" t="s">
        <v>504</v>
      </c>
      <c r="C184" s="219">
        <v>42419</v>
      </c>
      <c r="D184" s="58" t="s">
        <v>505</v>
      </c>
      <c r="E184" s="58" t="s">
        <v>22</v>
      </c>
      <c r="F184" s="58"/>
      <c r="G184" s="58"/>
      <c r="H184" s="58"/>
      <c r="I184" s="58"/>
      <c r="J184" s="58"/>
      <c r="K184" s="58"/>
      <c r="L184" s="58"/>
      <c r="M184" s="58"/>
      <c r="N184" s="58"/>
      <c r="O184" s="58"/>
      <c r="P184" s="58"/>
      <c r="Q184" s="58"/>
      <c r="R184" s="58"/>
      <c r="S184" s="58"/>
      <c r="T184" s="58"/>
      <c r="U184" s="58"/>
      <c r="V184" s="58"/>
      <c r="W184" s="58"/>
      <c r="X184" s="58"/>
      <c r="Y184" s="58"/>
    </row>
    <row r="185" spans="1:25" ht="148.5">
      <c r="A185" s="60">
        <v>174</v>
      </c>
      <c r="B185" s="56" t="s">
        <v>506</v>
      </c>
      <c r="C185" s="219">
        <v>42419</v>
      </c>
      <c r="D185" s="58" t="s">
        <v>505</v>
      </c>
      <c r="E185" s="58" t="s">
        <v>22</v>
      </c>
      <c r="F185" s="58"/>
      <c r="G185" s="58"/>
      <c r="H185" s="58"/>
      <c r="I185" s="58"/>
      <c r="J185" s="58"/>
      <c r="K185" s="58"/>
      <c r="L185" s="58"/>
      <c r="M185" s="58"/>
      <c r="N185" s="58"/>
      <c r="O185" s="58"/>
      <c r="P185" s="58"/>
      <c r="Q185" s="58"/>
      <c r="R185" s="58"/>
      <c r="S185" s="58"/>
      <c r="T185" s="58"/>
      <c r="U185" s="58"/>
      <c r="V185" s="58"/>
      <c r="W185" s="58"/>
      <c r="X185" s="58"/>
      <c r="Y185" s="58"/>
    </row>
    <row r="186" spans="1:25" ht="162">
      <c r="A186" s="60">
        <v>175</v>
      </c>
      <c r="B186" s="56" t="s">
        <v>507</v>
      </c>
      <c r="C186" s="219">
        <v>42443</v>
      </c>
      <c r="D186" s="58" t="s">
        <v>508</v>
      </c>
      <c r="E186" s="58" t="s">
        <v>509</v>
      </c>
      <c r="F186" s="58"/>
      <c r="G186" s="58"/>
      <c r="H186" s="58"/>
      <c r="I186" s="58"/>
      <c r="J186" s="58"/>
      <c r="K186" s="58"/>
      <c r="L186" s="58"/>
      <c r="M186" s="58"/>
      <c r="N186" s="58"/>
      <c r="O186" s="58"/>
      <c r="P186" s="58"/>
      <c r="Q186" s="58"/>
      <c r="R186" s="58"/>
      <c r="S186" s="58"/>
      <c r="T186" s="58"/>
      <c r="U186" s="58"/>
      <c r="V186" s="58"/>
      <c r="W186" s="58"/>
      <c r="X186" s="58"/>
      <c r="Y186" s="58"/>
    </row>
    <row r="187" spans="1:25" ht="175.5">
      <c r="A187" s="60">
        <v>176</v>
      </c>
      <c r="B187" s="56" t="s">
        <v>510</v>
      </c>
      <c r="C187" s="219">
        <v>42443</v>
      </c>
      <c r="D187" s="58" t="s">
        <v>511</v>
      </c>
      <c r="E187" s="58" t="s">
        <v>509</v>
      </c>
      <c r="F187" s="58"/>
      <c r="G187" s="58"/>
      <c r="H187" s="58"/>
      <c r="I187" s="58"/>
      <c r="J187" s="58"/>
      <c r="K187" s="58"/>
      <c r="L187" s="58"/>
      <c r="M187" s="58"/>
      <c r="N187" s="58"/>
      <c r="O187" s="58"/>
      <c r="P187" s="58"/>
      <c r="Q187" s="58"/>
      <c r="R187" s="58"/>
      <c r="S187" s="58"/>
      <c r="T187" s="58"/>
      <c r="U187" s="58"/>
      <c r="V187" s="58"/>
      <c r="W187" s="58"/>
      <c r="X187" s="58"/>
      <c r="Y187" s="58"/>
    </row>
    <row r="188" spans="1:25" ht="202.5">
      <c r="A188" s="60">
        <v>178</v>
      </c>
      <c r="B188" s="56" t="s">
        <v>512</v>
      </c>
      <c r="C188" s="219">
        <v>42556</v>
      </c>
      <c r="D188" s="58" t="s">
        <v>513</v>
      </c>
      <c r="E188" s="58" t="s">
        <v>514</v>
      </c>
      <c r="F188" s="58"/>
      <c r="G188" s="58"/>
      <c r="H188" s="58"/>
      <c r="I188" s="58"/>
      <c r="J188" s="58"/>
      <c r="K188" s="58"/>
      <c r="L188" s="58"/>
      <c r="M188" s="58"/>
      <c r="N188" s="58"/>
      <c r="O188" s="58"/>
      <c r="P188" s="58"/>
      <c r="Q188" s="58"/>
      <c r="R188" s="58"/>
      <c r="S188" s="58"/>
      <c r="T188" s="58"/>
      <c r="U188" s="58"/>
      <c r="V188" s="58"/>
      <c r="W188" s="58"/>
      <c r="X188" s="58"/>
      <c r="Y188" s="58"/>
    </row>
    <row r="189" spans="1:25" ht="121.5">
      <c r="A189" s="60">
        <v>180</v>
      </c>
      <c r="B189" s="56" t="s">
        <v>515</v>
      </c>
      <c r="C189" s="219">
        <v>42612</v>
      </c>
      <c r="D189" s="58" t="s">
        <v>516</v>
      </c>
      <c r="E189" s="58" t="s">
        <v>517</v>
      </c>
      <c r="F189" s="58"/>
      <c r="G189" s="58"/>
      <c r="H189" s="58"/>
      <c r="I189" s="58"/>
      <c r="J189" s="58"/>
      <c r="K189" s="58"/>
      <c r="L189" s="58"/>
      <c r="M189" s="58"/>
      <c r="N189" s="58"/>
      <c r="O189" s="58"/>
      <c r="P189" s="58"/>
      <c r="Q189" s="58"/>
      <c r="R189" s="58"/>
      <c r="S189" s="58"/>
      <c r="T189" s="58"/>
      <c r="U189" s="58"/>
      <c r="V189" s="58"/>
      <c r="W189" s="58"/>
      <c r="X189" s="58"/>
      <c r="Y189" s="58"/>
    </row>
    <row r="190" spans="1:25" ht="189">
      <c r="A190" s="60">
        <v>181</v>
      </c>
      <c r="B190" s="56" t="s">
        <v>518</v>
      </c>
      <c r="C190" s="219" t="s">
        <v>519</v>
      </c>
      <c r="D190" s="58" t="s">
        <v>520</v>
      </c>
      <c r="E190" s="58" t="s">
        <v>22</v>
      </c>
      <c r="F190" s="58"/>
      <c r="G190" s="58"/>
      <c r="H190" s="58"/>
      <c r="I190" s="58"/>
      <c r="J190" s="58"/>
      <c r="K190" s="58"/>
      <c r="L190" s="58"/>
      <c r="M190" s="58"/>
      <c r="N190" s="58"/>
      <c r="O190" s="58"/>
      <c r="P190" s="58"/>
      <c r="Q190" s="58"/>
      <c r="R190" s="58"/>
      <c r="S190" s="58"/>
      <c r="T190" s="58"/>
      <c r="U190" s="58"/>
      <c r="V190" s="58"/>
      <c r="W190" s="58"/>
      <c r="X190" s="58"/>
      <c r="Y190" s="58"/>
    </row>
    <row r="191" spans="1:25" ht="189">
      <c r="A191" s="60">
        <v>182</v>
      </c>
      <c r="B191" s="56" t="s">
        <v>521</v>
      </c>
      <c r="C191" s="219">
        <v>42766</v>
      </c>
      <c r="D191" s="58" t="s">
        <v>522</v>
      </c>
      <c r="E191" s="58" t="s">
        <v>523</v>
      </c>
      <c r="F191" s="58"/>
      <c r="G191" s="58"/>
      <c r="H191" s="58"/>
      <c r="I191" s="58"/>
      <c r="J191" s="58"/>
      <c r="K191" s="58"/>
      <c r="L191" s="58"/>
      <c r="M191" s="58"/>
      <c r="N191" s="58"/>
      <c r="O191" s="58"/>
      <c r="P191" s="58"/>
      <c r="Q191" s="58"/>
      <c r="R191" s="58"/>
      <c r="S191" s="58"/>
      <c r="T191" s="58"/>
      <c r="U191" s="58"/>
      <c r="V191" s="58"/>
      <c r="W191" s="58"/>
      <c r="X191" s="58"/>
      <c r="Y191" s="58"/>
    </row>
    <row r="192" spans="1:25" ht="409.5">
      <c r="A192" s="60">
        <v>183</v>
      </c>
      <c r="B192" s="56" t="s">
        <v>524</v>
      </c>
      <c r="C192" s="219">
        <v>42803</v>
      </c>
      <c r="D192" s="58" t="s">
        <v>525</v>
      </c>
      <c r="E192" s="58" t="s">
        <v>526</v>
      </c>
      <c r="F192" s="58"/>
      <c r="G192" s="58"/>
      <c r="H192" s="58"/>
      <c r="I192" s="58"/>
      <c r="J192" s="58"/>
      <c r="K192" s="58"/>
      <c r="L192" s="58"/>
      <c r="M192" s="58"/>
      <c r="N192" s="58"/>
      <c r="O192" s="58"/>
      <c r="P192" s="58"/>
      <c r="Q192" s="58"/>
      <c r="R192" s="58"/>
      <c r="S192" s="58"/>
      <c r="T192" s="58"/>
      <c r="U192" s="58"/>
      <c r="V192" s="58"/>
      <c r="W192" s="58"/>
      <c r="X192" s="58"/>
      <c r="Y192" s="58"/>
    </row>
    <row r="193" spans="1:25" ht="162">
      <c r="A193" s="60">
        <v>184</v>
      </c>
      <c r="B193" s="56" t="s">
        <v>527</v>
      </c>
      <c r="C193" s="219">
        <v>42816</v>
      </c>
      <c r="D193" s="58" t="s">
        <v>528</v>
      </c>
      <c r="E193" s="58" t="s">
        <v>529</v>
      </c>
      <c r="F193" s="58"/>
      <c r="G193" s="58"/>
      <c r="H193" s="58"/>
      <c r="I193" s="58"/>
      <c r="J193" s="58"/>
      <c r="K193" s="58"/>
      <c r="L193" s="58"/>
      <c r="M193" s="58"/>
      <c r="N193" s="58"/>
      <c r="O193" s="58"/>
      <c r="P193" s="58"/>
      <c r="Q193" s="58"/>
      <c r="R193" s="58"/>
      <c r="S193" s="58"/>
      <c r="T193" s="58"/>
      <c r="U193" s="58"/>
      <c r="V193" s="58"/>
      <c r="W193" s="58"/>
      <c r="X193" s="58"/>
      <c r="Y193" s="58"/>
    </row>
    <row r="194" spans="1:25" ht="229.5">
      <c r="A194" s="60">
        <v>185</v>
      </c>
      <c r="B194" s="56" t="s">
        <v>530</v>
      </c>
      <c r="C194" s="219">
        <v>42864</v>
      </c>
      <c r="D194" s="58" t="s">
        <v>531</v>
      </c>
      <c r="E194" s="58" t="s">
        <v>532</v>
      </c>
      <c r="F194" s="58"/>
      <c r="G194" s="58"/>
      <c r="H194" s="58"/>
      <c r="I194" s="58"/>
      <c r="J194" s="58"/>
      <c r="K194" s="58"/>
      <c r="L194" s="58"/>
      <c r="M194" s="58"/>
      <c r="N194" s="58"/>
      <c r="O194" s="58"/>
      <c r="P194" s="58"/>
      <c r="Q194" s="58"/>
      <c r="R194" s="58"/>
      <c r="S194" s="58"/>
      <c r="T194" s="58"/>
      <c r="U194" s="58"/>
      <c r="V194" s="58"/>
      <c r="W194" s="58"/>
      <c r="X194" s="58"/>
      <c r="Y194" s="58"/>
    </row>
    <row r="195" spans="1:25" ht="81">
      <c r="A195" s="60">
        <v>186</v>
      </c>
      <c r="B195" s="56" t="s">
        <v>533</v>
      </c>
      <c r="C195" s="219">
        <v>42878</v>
      </c>
      <c r="D195" s="58" t="s">
        <v>534</v>
      </c>
      <c r="E195" s="58" t="s">
        <v>535</v>
      </c>
      <c r="F195" s="58"/>
      <c r="G195" s="58"/>
      <c r="H195" s="58"/>
      <c r="I195" s="58"/>
      <c r="J195" s="58"/>
      <c r="K195" s="58"/>
      <c r="L195" s="58"/>
      <c r="M195" s="58"/>
      <c r="N195" s="58"/>
      <c r="O195" s="58"/>
      <c r="P195" s="58"/>
      <c r="Q195" s="58"/>
      <c r="R195" s="58"/>
      <c r="S195" s="58"/>
      <c r="T195" s="58"/>
      <c r="U195" s="58"/>
      <c r="V195" s="58"/>
      <c r="W195" s="58"/>
      <c r="X195" s="58"/>
      <c r="Y195" s="58"/>
    </row>
    <row r="196" spans="1:25" ht="229.5">
      <c r="A196" s="60">
        <v>187</v>
      </c>
      <c r="B196" s="56" t="s">
        <v>536</v>
      </c>
      <c r="C196" s="219">
        <v>42887</v>
      </c>
      <c r="D196" s="58" t="s">
        <v>537</v>
      </c>
      <c r="E196" s="58" t="s">
        <v>538</v>
      </c>
      <c r="F196" s="58"/>
      <c r="G196" s="58"/>
      <c r="H196" s="58"/>
      <c r="I196" s="58"/>
      <c r="J196" s="58"/>
      <c r="K196" s="58"/>
      <c r="L196" s="58"/>
      <c r="M196" s="58"/>
      <c r="N196" s="58"/>
      <c r="O196" s="58"/>
      <c r="P196" s="58"/>
      <c r="Q196" s="58"/>
      <c r="R196" s="58"/>
      <c r="S196" s="58"/>
      <c r="T196" s="58"/>
      <c r="U196" s="58"/>
      <c r="V196" s="58"/>
      <c r="W196" s="58"/>
      <c r="X196" s="58"/>
      <c r="Y196" s="58"/>
    </row>
    <row r="197" spans="1:25" ht="148.5">
      <c r="A197" s="60">
        <v>188</v>
      </c>
      <c r="B197" s="56" t="s">
        <v>539</v>
      </c>
      <c r="C197" s="219">
        <v>42956</v>
      </c>
      <c r="D197" s="58" t="s">
        <v>540</v>
      </c>
      <c r="E197" s="58" t="s">
        <v>541</v>
      </c>
      <c r="F197" s="58"/>
      <c r="G197" s="58"/>
      <c r="H197" s="58"/>
      <c r="I197" s="58"/>
      <c r="J197" s="58"/>
      <c r="K197" s="58"/>
      <c r="L197" s="58"/>
      <c r="M197" s="58"/>
      <c r="N197" s="58"/>
      <c r="O197" s="58"/>
      <c r="P197" s="58"/>
      <c r="Q197" s="58"/>
      <c r="R197" s="58"/>
      <c r="S197" s="58"/>
      <c r="T197" s="58"/>
      <c r="U197" s="58"/>
      <c r="V197" s="58"/>
      <c r="W197" s="58"/>
      <c r="X197" s="58"/>
      <c r="Y197" s="58"/>
    </row>
    <row r="198" spans="1:25" ht="148.5">
      <c r="A198" s="60">
        <v>189</v>
      </c>
      <c r="B198" s="56" t="s">
        <v>542</v>
      </c>
      <c r="C198" s="219">
        <v>42956</v>
      </c>
      <c r="D198" s="58" t="s">
        <v>543</v>
      </c>
      <c r="E198" s="58" t="s">
        <v>544</v>
      </c>
      <c r="F198" s="58"/>
      <c r="G198" s="58"/>
      <c r="H198" s="58"/>
      <c r="I198" s="58"/>
      <c r="J198" s="58"/>
      <c r="K198" s="58"/>
      <c r="L198" s="58"/>
      <c r="M198" s="58"/>
      <c r="N198" s="58"/>
      <c r="O198" s="58"/>
      <c r="P198" s="58"/>
      <c r="Q198" s="58"/>
      <c r="R198" s="58"/>
      <c r="S198" s="58"/>
      <c r="T198" s="58"/>
      <c r="U198" s="58"/>
      <c r="V198" s="58"/>
      <c r="W198" s="58"/>
      <c r="X198" s="58"/>
      <c r="Y198" s="58"/>
    </row>
    <row r="199" spans="1:25" ht="81">
      <c r="A199" s="60">
        <v>190</v>
      </c>
      <c r="B199" s="56" t="s">
        <v>545</v>
      </c>
      <c r="C199" s="219" t="s">
        <v>546</v>
      </c>
      <c r="D199" s="58" t="s">
        <v>547</v>
      </c>
      <c r="E199" s="58" t="s">
        <v>548</v>
      </c>
      <c r="F199" s="58"/>
      <c r="G199" s="58"/>
      <c r="H199" s="58"/>
      <c r="I199" s="58"/>
      <c r="J199" s="58"/>
      <c r="K199" s="58"/>
      <c r="L199" s="58"/>
      <c r="M199" s="58"/>
      <c r="N199" s="58"/>
      <c r="O199" s="58"/>
      <c r="P199" s="58"/>
      <c r="Q199" s="58"/>
      <c r="R199" s="58"/>
      <c r="S199" s="58"/>
      <c r="T199" s="58"/>
      <c r="U199" s="58"/>
      <c r="V199" s="58"/>
      <c r="W199" s="58"/>
      <c r="X199" s="58"/>
      <c r="Y199" s="58"/>
    </row>
    <row r="200" spans="1:25" ht="229.5">
      <c r="A200" s="60">
        <v>191</v>
      </c>
      <c r="B200" s="56" t="s">
        <v>549</v>
      </c>
      <c r="C200" s="219">
        <v>43112</v>
      </c>
      <c r="D200" s="58" t="s">
        <v>550</v>
      </c>
      <c r="E200" s="58" t="s">
        <v>22</v>
      </c>
      <c r="F200" s="58"/>
      <c r="G200" s="58"/>
      <c r="H200" s="58"/>
      <c r="I200" s="58"/>
      <c r="J200" s="58"/>
      <c r="K200" s="58"/>
      <c r="L200" s="58"/>
      <c r="M200" s="58"/>
      <c r="N200" s="58"/>
      <c r="O200" s="58"/>
      <c r="P200" s="58"/>
      <c r="Q200" s="58"/>
      <c r="R200" s="58"/>
      <c r="S200" s="58"/>
      <c r="T200" s="58"/>
      <c r="U200" s="58"/>
      <c r="V200" s="58"/>
      <c r="W200" s="58"/>
      <c r="X200" s="58"/>
      <c r="Y200" s="58"/>
    </row>
    <row r="201" spans="1:25" ht="189">
      <c r="A201" s="60">
        <v>192</v>
      </c>
      <c r="B201" s="56" t="s">
        <v>551</v>
      </c>
      <c r="C201" s="219">
        <v>43145</v>
      </c>
      <c r="D201" s="58" t="s">
        <v>552</v>
      </c>
      <c r="E201" s="58" t="s">
        <v>553</v>
      </c>
      <c r="F201" s="58"/>
      <c r="G201" s="58"/>
      <c r="H201" s="58"/>
      <c r="I201" s="58"/>
      <c r="J201" s="58"/>
      <c r="K201" s="58"/>
      <c r="L201" s="58"/>
      <c r="M201" s="58"/>
      <c r="N201" s="58"/>
      <c r="O201" s="58"/>
      <c r="P201" s="58"/>
      <c r="Q201" s="58"/>
      <c r="R201" s="58"/>
      <c r="S201" s="58"/>
      <c r="T201" s="58"/>
      <c r="U201" s="58"/>
      <c r="V201" s="58"/>
      <c r="W201" s="58"/>
      <c r="X201" s="58"/>
      <c r="Y201" s="58"/>
    </row>
    <row r="202" spans="1:25" ht="81">
      <c r="A202" s="60">
        <v>193</v>
      </c>
      <c r="B202" s="56" t="s">
        <v>554</v>
      </c>
      <c r="C202" s="219">
        <v>43154</v>
      </c>
      <c r="D202" s="58" t="s">
        <v>555</v>
      </c>
      <c r="E202" s="58" t="s">
        <v>556</v>
      </c>
      <c r="F202" s="58"/>
      <c r="G202" s="58"/>
      <c r="H202" s="58"/>
      <c r="I202" s="58"/>
      <c r="J202" s="58"/>
      <c r="K202" s="58"/>
      <c r="L202" s="58"/>
      <c r="M202" s="58"/>
      <c r="N202" s="58"/>
      <c r="O202" s="58"/>
      <c r="P202" s="58"/>
      <c r="Q202" s="58"/>
      <c r="R202" s="58"/>
      <c r="S202" s="58"/>
      <c r="T202" s="58"/>
      <c r="U202" s="58"/>
      <c r="V202" s="58"/>
      <c r="W202" s="58"/>
      <c r="X202" s="58"/>
      <c r="Y202" s="58"/>
    </row>
    <row r="203" spans="1:25" ht="135">
      <c r="A203" s="60">
        <v>194</v>
      </c>
      <c r="B203" s="56" t="s">
        <v>557</v>
      </c>
      <c r="C203" s="219">
        <v>43154</v>
      </c>
      <c r="D203" s="58" t="s">
        <v>558</v>
      </c>
      <c r="E203" s="58" t="s">
        <v>556</v>
      </c>
      <c r="F203" s="58"/>
      <c r="G203" s="58"/>
      <c r="H203" s="58"/>
      <c r="I203" s="58"/>
      <c r="J203" s="58"/>
      <c r="K203" s="58"/>
      <c r="L203" s="58"/>
      <c r="M203" s="58"/>
      <c r="N203" s="58"/>
      <c r="O203" s="58"/>
      <c r="P203" s="58"/>
      <c r="Q203" s="58"/>
      <c r="R203" s="58"/>
      <c r="S203" s="58"/>
      <c r="T203" s="58"/>
      <c r="U203" s="58"/>
      <c r="V203" s="58"/>
      <c r="W203" s="58"/>
      <c r="X203" s="58"/>
      <c r="Y203" s="58"/>
    </row>
    <row r="204" spans="1:25" ht="94.5">
      <c r="A204" s="60">
        <v>195</v>
      </c>
      <c r="B204" s="56" t="s">
        <v>559</v>
      </c>
      <c r="C204" s="219">
        <v>43164</v>
      </c>
      <c r="D204" s="58" t="s">
        <v>560</v>
      </c>
      <c r="E204" s="58" t="s">
        <v>561</v>
      </c>
      <c r="F204" s="58"/>
      <c r="G204" s="58"/>
      <c r="H204" s="58"/>
      <c r="I204" s="58"/>
      <c r="J204" s="58"/>
      <c r="K204" s="58"/>
      <c r="L204" s="58"/>
      <c r="M204" s="58"/>
      <c r="N204" s="58"/>
      <c r="O204" s="58"/>
      <c r="P204" s="58"/>
      <c r="Q204" s="58"/>
      <c r="R204" s="58"/>
      <c r="S204" s="58"/>
      <c r="T204" s="58"/>
      <c r="U204" s="58"/>
      <c r="V204" s="58"/>
      <c r="W204" s="58"/>
      <c r="X204" s="58"/>
      <c r="Y204" s="58"/>
    </row>
    <row r="205" spans="1:25" ht="67.5">
      <c r="A205" s="60">
        <v>196</v>
      </c>
      <c r="B205" s="56" t="s">
        <v>562</v>
      </c>
      <c r="C205" s="219">
        <v>43165</v>
      </c>
      <c r="D205" s="58" t="s">
        <v>563</v>
      </c>
      <c r="E205" s="58" t="s">
        <v>564</v>
      </c>
      <c r="F205" s="58"/>
      <c r="G205" s="58"/>
      <c r="H205" s="58"/>
      <c r="I205" s="58"/>
      <c r="J205" s="58"/>
      <c r="K205" s="58"/>
      <c r="L205" s="58"/>
      <c r="M205" s="58"/>
      <c r="N205" s="58"/>
      <c r="O205" s="58"/>
      <c r="P205" s="58"/>
      <c r="Q205" s="58"/>
      <c r="R205" s="58"/>
      <c r="S205" s="58"/>
      <c r="T205" s="58"/>
      <c r="U205" s="58"/>
      <c r="V205" s="58"/>
      <c r="W205" s="58"/>
      <c r="X205" s="58"/>
      <c r="Y205" s="58"/>
    </row>
    <row r="206" spans="1:25" ht="67.5">
      <c r="A206" s="60">
        <v>197</v>
      </c>
      <c r="B206" s="56" t="s">
        <v>565</v>
      </c>
      <c r="C206" s="219">
        <v>43167</v>
      </c>
      <c r="D206" s="58" t="s">
        <v>566</v>
      </c>
      <c r="E206" s="58" t="s">
        <v>567</v>
      </c>
      <c r="F206" s="58"/>
      <c r="G206" s="58"/>
      <c r="H206" s="58"/>
      <c r="I206" s="58"/>
      <c r="J206" s="58"/>
      <c r="K206" s="58"/>
      <c r="L206" s="58"/>
      <c r="M206" s="58"/>
      <c r="N206" s="58"/>
      <c r="O206" s="58"/>
      <c r="P206" s="58"/>
      <c r="Q206" s="58"/>
      <c r="R206" s="58"/>
      <c r="S206" s="58"/>
      <c r="T206" s="58"/>
      <c r="U206" s="58"/>
      <c r="V206" s="58"/>
      <c r="W206" s="58"/>
      <c r="X206" s="58"/>
      <c r="Y206" s="58"/>
    </row>
    <row r="207" spans="1:25" ht="67.5">
      <c r="A207" s="60">
        <v>198</v>
      </c>
      <c r="B207" s="223" t="s">
        <v>568</v>
      </c>
      <c r="C207" s="219">
        <v>43178</v>
      </c>
      <c r="D207" s="73" t="s">
        <v>569</v>
      </c>
      <c r="E207" s="58" t="s">
        <v>22</v>
      </c>
      <c r="F207" s="58"/>
      <c r="G207" s="58"/>
      <c r="H207" s="58"/>
      <c r="I207" s="58"/>
      <c r="J207" s="58"/>
      <c r="K207" s="58"/>
      <c r="L207" s="58"/>
      <c r="M207" s="58"/>
      <c r="N207" s="58"/>
      <c r="O207" s="58"/>
      <c r="P207" s="58"/>
      <c r="Q207" s="58"/>
      <c r="R207" s="58"/>
      <c r="S207" s="58"/>
      <c r="T207" s="58"/>
      <c r="U207" s="58"/>
      <c r="V207" s="58"/>
      <c r="W207" s="58"/>
      <c r="X207" s="58"/>
      <c r="Y207" s="58"/>
    </row>
    <row r="208" spans="1:25" ht="189">
      <c r="A208" s="60">
        <v>199</v>
      </c>
      <c r="B208" s="56" t="s">
        <v>570</v>
      </c>
      <c r="C208" s="219">
        <v>43218</v>
      </c>
      <c r="D208" s="58" t="s">
        <v>571</v>
      </c>
      <c r="E208" s="58" t="s">
        <v>374</v>
      </c>
      <c r="F208" s="58"/>
      <c r="G208" s="58"/>
      <c r="H208" s="58"/>
      <c r="I208" s="58"/>
      <c r="J208" s="58"/>
      <c r="K208" s="58"/>
      <c r="L208" s="58"/>
      <c r="M208" s="58"/>
      <c r="N208" s="58"/>
      <c r="O208" s="58"/>
      <c r="P208" s="58"/>
      <c r="Q208" s="58"/>
      <c r="R208" s="58"/>
      <c r="S208" s="58"/>
      <c r="T208" s="58"/>
      <c r="U208" s="58"/>
      <c r="V208" s="58"/>
      <c r="W208" s="58"/>
      <c r="X208" s="58"/>
      <c r="Y208" s="58"/>
    </row>
    <row r="209" spans="1:25" ht="94.5">
      <c r="A209" s="60">
        <v>200</v>
      </c>
      <c r="B209" s="56" t="s">
        <v>572</v>
      </c>
      <c r="C209" s="219">
        <v>43223</v>
      </c>
      <c r="D209" s="58" t="s">
        <v>573</v>
      </c>
      <c r="E209" s="58" t="s">
        <v>574</v>
      </c>
      <c r="F209" s="58"/>
      <c r="G209" s="58"/>
      <c r="H209" s="58"/>
      <c r="I209" s="58"/>
      <c r="J209" s="58"/>
      <c r="K209" s="58"/>
      <c r="L209" s="58"/>
      <c r="M209" s="58"/>
      <c r="N209" s="58"/>
      <c r="O209" s="58"/>
      <c r="P209" s="58"/>
      <c r="Q209" s="58"/>
      <c r="R209" s="58"/>
      <c r="S209" s="58"/>
      <c r="T209" s="58"/>
      <c r="U209" s="58"/>
      <c r="V209" s="58"/>
      <c r="W209" s="58"/>
      <c r="X209" s="58"/>
      <c r="Y209" s="58"/>
    </row>
    <row r="210" spans="1:25" ht="121.5">
      <c r="A210" s="60">
        <v>201</v>
      </c>
      <c r="B210" s="56" t="s">
        <v>575</v>
      </c>
      <c r="C210" s="219">
        <v>43223</v>
      </c>
      <c r="D210" s="58" t="s">
        <v>576</v>
      </c>
      <c r="E210" s="58" t="s">
        <v>577</v>
      </c>
      <c r="F210" s="58"/>
      <c r="G210" s="58"/>
      <c r="H210" s="58"/>
      <c r="I210" s="58"/>
      <c r="J210" s="58"/>
      <c r="K210" s="58"/>
      <c r="L210" s="58"/>
      <c r="M210" s="58"/>
      <c r="N210" s="58"/>
      <c r="O210" s="58"/>
      <c r="P210" s="58"/>
      <c r="Q210" s="58"/>
      <c r="R210" s="58"/>
      <c r="S210" s="58"/>
      <c r="T210" s="58"/>
      <c r="U210" s="58"/>
      <c r="V210" s="58"/>
      <c r="W210" s="58"/>
      <c r="X210" s="58"/>
      <c r="Y210" s="58"/>
    </row>
    <row r="211" spans="1:25" ht="94.5">
      <c r="A211" s="60">
        <v>202</v>
      </c>
      <c r="B211" s="56" t="s">
        <v>578</v>
      </c>
      <c r="C211" s="219">
        <v>43230</v>
      </c>
      <c r="D211" s="58" t="s">
        <v>579</v>
      </c>
      <c r="E211" s="58" t="s">
        <v>580</v>
      </c>
      <c r="F211" s="58"/>
      <c r="G211" s="58"/>
      <c r="H211" s="58"/>
      <c r="I211" s="58"/>
      <c r="J211" s="58"/>
      <c r="K211" s="58"/>
      <c r="L211" s="58"/>
      <c r="M211" s="58"/>
      <c r="N211" s="58"/>
      <c r="O211" s="58"/>
      <c r="P211" s="58"/>
      <c r="Q211" s="58"/>
      <c r="R211" s="58"/>
      <c r="S211" s="58"/>
      <c r="T211" s="58"/>
      <c r="U211" s="58"/>
      <c r="V211" s="58"/>
      <c r="W211" s="58"/>
      <c r="X211" s="58"/>
      <c r="Y211" s="58"/>
    </row>
    <row r="212" spans="1:25" ht="54">
      <c r="A212" s="60">
        <v>203</v>
      </c>
      <c r="B212" s="56" t="s">
        <v>581</v>
      </c>
      <c r="C212" s="219">
        <v>43235</v>
      </c>
      <c r="D212" s="58" t="s">
        <v>582</v>
      </c>
      <c r="E212" s="58" t="s">
        <v>583</v>
      </c>
      <c r="F212" s="58"/>
      <c r="G212" s="58"/>
      <c r="H212" s="58"/>
      <c r="I212" s="58"/>
      <c r="J212" s="58"/>
      <c r="K212" s="58"/>
      <c r="L212" s="58"/>
      <c r="M212" s="58"/>
      <c r="N212" s="58"/>
      <c r="O212" s="58"/>
      <c r="P212" s="58"/>
      <c r="Q212" s="58"/>
      <c r="R212" s="58"/>
      <c r="S212" s="58"/>
      <c r="T212" s="58"/>
      <c r="U212" s="58"/>
      <c r="V212" s="58"/>
      <c r="W212" s="58"/>
      <c r="X212" s="58"/>
      <c r="Y212" s="58"/>
    </row>
    <row r="213" spans="1:25" ht="256.5">
      <c r="A213" s="60">
        <v>204</v>
      </c>
      <c r="B213" s="56" t="s">
        <v>584</v>
      </c>
      <c r="C213" s="219">
        <v>43242</v>
      </c>
      <c r="D213" s="58" t="s">
        <v>585</v>
      </c>
      <c r="E213" s="58" t="s">
        <v>586</v>
      </c>
      <c r="F213" s="58"/>
      <c r="G213" s="58"/>
      <c r="H213" s="58"/>
      <c r="I213" s="58"/>
      <c r="J213" s="58"/>
      <c r="K213" s="58"/>
      <c r="L213" s="58"/>
      <c r="M213" s="58"/>
      <c r="N213" s="58"/>
      <c r="O213" s="58"/>
      <c r="P213" s="58"/>
      <c r="Q213" s="58"/>
      <c r="R213" s="58"/>
      <c r="S213" s="58"/>
      <c r="T213" s="58"/>
      <c r="U213" s="58"/>
      <c r="V213" s="58"/>
      <c r="W213" s="58"/>
      <c r="X213" s="58"/>
      <c r="Y213" s="58"/>
    </row>
    <row r="214" spans="1:25" ht="283.5">
      <c r="A214" s="60">
        <v>205</v>
      </c>
      <c r="B214" s="56" t="s">
        <v>587</v>
      </c>
      <c r="C214" s="219">
        <v>43243</v>
      </c>
      <c r="D214" s="58" t="s">
        <v>588</v>
      </c>
      <c r="E214" s="58" t="s">
        <v>589</v>
      </c>
      <c r="F214" s="58"/>
      <c r="G214" s="58"/>
      <c r="H214" s="58"/>
      <c r="I214" s="58"/>
      <c r="J214" s="58"/>
      <c r="K214" s="58"/>
      <c r="L214" s="58"/>
      <c r="M214" s="58"/>
      <c r="N214" s="58"/>
      <c r="O214" s="58"/>
      <c r="P214" s="58"/>
      <c r="Q214" s="58"/>
      <c r="R214" s="58"/>
      <c r="S214" s="58"/>
      <c r="T214" s="58"/>
      <c r="U214" s="58"/>
      <c r="V214" s="58"/>
      <c r="W214" s="58"/>
      <c r="X214" s="58"/>
      <c r="Y214" s="58"/>
    </row>
    <row r="215" spans="1:25" ht="256.5">
      <c r="A215" s="60">
        <v>206</v>
      </c>
      <c r="B215" s="56" t="s">
        <v>590</v>
      </c>
      <c r="C215" s="219">
        <v>43244</v>
      </c>
      <c r="D215" s="58" t="s">
        <v>591</v>
      </c>
      <c r="E215" s="58" t="s">
        <v>592</v>
      </c>
      <c r="F215" s="58"/>
      <c r="G215" s="58"/>
      <c r="H215" s="58"/>
      <c r="I215" s="58"/>
      <c r="J215" s="58"/>
      <c r="K215" s="58"/>
      <c r="L215" s="58"/>
      <c r="M215" s="58"/>
      <c r="N215" s="58"/>
      <c r="O215" s="58"/>
      <c r="P215" s="58"/>
      <c r="Q215" s="58"/>
      <c r="R215" s="58"/>
      <c r="S215" s="58"/>
      <c r="T215" s="58"/>
      <c r="U215" s="58"/>
      <c r="V215" s="58"/>
      <c r="W215" s="58"/>
      <c r="X215" s="58"/>
      <c r="Y215" s="58"/>
    </row>
    <row r="216" spans="1:25" ht="243">
      <c r="A216" s="60">
        <v>207</v>
      </c>
      <c r="B216" s="56" t="s">
        <v>593</v>
      </c>
      <c r="C216" s="219">
        <v>43245</v>
      </c>
      <c r="D216" s="58" t="s">
        <v>594</v>
      </c>
      <c r="E216" s="58" t="s">
        <v>586</v>
      </c>
      <c r="F216" s="58"/>
      <c r="G216" s="58"/>
      <c r="H216" s="58"/>
      <c r="I216" s="58"/>
      <c r="J216" s="58"/>
      <c r="K216" s="58"/>
      <c r="L216" s="58"/>
      <c r="M216" s="58"/>
      <c r="N216" s="58"/>
      <c r="O216" s="58"/>
      <c r="P216" s="58"/>
      <c r="Q216" s="58"/>
      <c r="R216" s="58"/>
      <c r="S216" s="58"/>
      <c r="T216" s="58"/>
      <c r="U216" s="58"/>
      <c r="V216" s="58"/>
      <c r="W216" s="58"/>
      <c r="X216" s="58"/>
      <c r="Y216" s="58"/>
    </row>
    <row r="217" spans="1:25" ht="81">
      <c r="A217" s="60">
        <v>208</v>
      </c>
      <c r="B217" s="56" t="s">
        <v>595</v>
      </c>
      <c r="C217" s="219">
        <v>43249</v>
      </c>
      <c r="D217" s="58" t="s">
        <v>596</v>
      </c>
      <c r="E217" s="58" t="s">
        <v>597</v>
      </c>
      <c r="F217" s="58"/>
      <c r="G217" s="58"/>
      <c r="H217" s="58"/>
      <c r="I217" s="58"/>
      <c r="J217" s="58"/>
      <c r="K217" s="58"/>
      <c r="L217" s="58"/>
      <c r="M217" s="58"/>
      <c r="N217" s="58"/>
      <c r="O217" s="58"/>
      <c r="P217" s="58"/>
      <c r="Q217" s="58"/>
      <c r="R217" s="58"/>
      <c r="S217" s="58"/>
      <c r="T217" s="58"/>
      <c r="U217" s="58"/>
      <c r="V217" s="58"/>
      <c r="W217" s="58"/>
      <c r="X217" s="58"/>
      <c r="Y217" s="58"/>
    </row>
    <row r="218" spans="1:25" ht="162">
      <c r="A218" s="60">
        <v>209</v>
      </c>
      <c r="B218" s="56" t="s">
        <v>598</v>
      </c>
      <c r="C218" s="219">
        <v>43249</v>
      </c>
      <c r="D218" s="58" t="s">
        <v>599</v>
      </c>
      <c r="E218" s="58" t="s">
        <v>22</v>
      </c>
      <c r="F218" s="58"/>
      <c r="G218" s="58"/>
      <c r="H218" s="58"/>
      <c r="I218" s="58"/>
      <c r="J218" s="58"/>
      <c r="K218" s="58"/>
      <c r="L218" s="58"/>
      <c r="M218" s="58"/>
      <c r="N218" s="58"/>
      <c r="O218" s="58"/>
      <c r="P218" s="58"/>
      <c r="Q218" s="58"/>
      <c r="R218" s="58"/>
      <c r="S218" s="58"/>
      <c r="T218" s="58"/>
      <c r="U218" s="58"/>
      <c r="V218" s="58"/>
      <c r="W218" s="58"/>
      <c r="X218" s="58"/>
      <c r="Y218" s="58"/>
    </row>
    <row r="219" spans="1:25" ht="148.5">
      <c r="A219" s="60">
        <v>210</v>
      </c>
      <c r="B219" s="56" t="s">
        <v>600</v>
      </c>
      <c r="C219" s="219">
        <v>43249</v>
      </c>
      <c r="D219" s="58" t="s">
        <v>601</v>
      </c>
      <c r="E219" s="58" t="s">
        <v>602</v>
      </c>
      <c r="F219" s="58"/>
      <c r="G219" s="58"/>
      <c r="H219" s="58"/>
      <c r="I219" s="58"/>
      <c r="J219" s="58"/>
      <c r="K219" s="58"/>
      <c r="L219" s="58"/>
      <c r="M219" s="58"/>
      <c r="N219" s="58"/>
      <c r="O219" s="58"/>
      <c r="P219" s="58"/>
      <c r="Q219" s="58"/>
      <c r="R219" s="58"/>
      <c r="S219" s="58"/>
      <c r="T219" s="58"/>
      <c r="U219" s="58"/>
      <c r="V219" s="58"/>
      <c r="W219" s="58"/>
      <c r="X219" s="58"/>
      <c r="Y219" s="58"/>
    </row>
    <row r="220" spans="1:25" ht="337.5">
      <c r="A220" s="60">
        <v>211</v>
      </c>
      <c r="B220" s="56" t="s">
        <v>603</v>
      </c>
      <c r="C220" s="219">
        <v>43287</v>
      </c>
      <c r="D220" s="58" t="s">
        <v>604</v>
      </c>
      <c r="E220" s="58" t="s">
        <v>605</v>
      </c>
      <c r="F220" s="58"/>
      <c r="G220" s="58"/>
      <c r="H220" s="58"/>
      <c r="I220" s="58"/>
      <c r="J220" s="58"/>
      <c r="K220" s="58"/>
      <c r="L220" s="58"/>
      <c r="M220" s="58"/>
      <c r="N220" s="58"/>
      <c r="O220" s="58"/>
      <c r="P220" s="58"/>
      <c r="Q220" s="58"/>
      <c r="R220" s="58"/>
      <c r="S220" s="58"/>
      <c r="T220" s="58"/>
      <c r="U220" s="58"/>
      <c r="V220" s="58"/>
      <c r="W220" s="58"/>
      <c r="X220" s="58"/>
      <c r="Y220" s="58"/>
    </row>
    <row r="221" spans="1:25" ht="94.5">
      <c r="A221" s="60">
        <v>212</v>
      </c>
      <c r="B221" s="56" t="s">
        <v>606</v>
      </c>
      <c r="C221" s="219">
        <v>43293</v>
      </c>
      <c r="D221" s="58" t="s">
        <v>607</v>
      </c>
      <c r="E221" s="58" t="s">
        <v>608</v>
      </c>
      <c r="F221" s="58"/>
      <c r="G221" s="58"/>
      <c r="H221" s="58"/>
      <c r="I221" s="58"/>
      <c r="J221" s="58"/>
      <c r="K221" s="58"/>
      <c r="L221" s="58"/>
      <c r="M221" s="58"/>
      <c r="N221" s="58"/>
      <c r="O221" s="58"/>
      <c r="P221" s="58"/>
      <c r="Q221" s="58"/>
      <c r="R221" s="58"/>
      <c r="S221" s="58"/>
      <c r="T221" s="58"/>
      <c r="U221" s="58"/>
      <c r="V221" s="58"/>
      <c r="W221" s="58"/>
      <c r="X221" s="58"/>
      <c r="Y221" s="58"/>
    </row>
    <row r="222" spans="1:25" ht="94.5">
      <c r="A222" s="60">
        <v>213</v>
      </c>
      <c r="B222" s="64" t="s">
        <v>609</v>
      </c>
      <c r="C222" s="219">
        <v>43293</v>
      </c>
      <c r="D222" s="58" t="s">
        <v>610</v>
      </c>
      <c r="E222" s="58" t="s">
        <v>608</v>
      </c>
      <c r="F222" s="58"/>
      <c r="G222" s="58"/>
      <c r="H222" s="58"/>
      <c r="I222" s="58"/>
      <c r="J222" s="58"/>
      <c r="K222" s="58"/>
      <c r="L222" s="58"/>
      <c r="M222" s="58"/>
      <c r="N222" s="58"/>
      <c r="O222" s="58"/>
      <c r="P222" s="58"/>
      <c r="Q222" s="58"/>
      <c r="R222" s="58"/>
      <c r="S222" s="58"/>
      <c r="T222" s="58"/>
      <c r="U222" s="58"/>
      <c r="V222" s="58"/>
      <c r="W222" s="58"/>
      <c r="X222" s="58"/>
      <c r="Y222" s="58"/>
    </row>
    <row r="223" spans="1:25" ht="67.5">
      <c r="A223" s="60">
        <v>214</v>
      </c>
      <c r="B223" s="56" t="s">
        <v>611</v>
      </c>
      <c r="C223" s="219">
        <v>43294</v>
      </c>
      <c r="D223" s="58" t="s">
        <v>612</v>
      </c>
      <c r="E223" s="58" t="s">
        <v>613</v>
      </c>
      <c r="F223" s="58"/>
      <c r="G223" s="58"/>
      <c r="H223" s="58"/>
      <c r="I223" s="58"/>
      <c r="J223" s="58"/>
      <c r="K223" s="58"/>
      <c r="L223" s="58"/>
      <c r="M223" s="58"/>
      <c r="N223" s="58"/>
      <c r="O223" s="58"/>
      <c r="P223" s="58"/>
      <c r="Q223" s="58"/>
      <c r="R223" s="58"/>
      <c r="S223" s="58"/>
      <c r="T223" s="58"/>
      <c r="U223" s="58"/>
      <c r="V223" s="58"/>
      <c r="W223" s="58"/>
      <c r="X223" s="58"/>
      <c r="Y223" s="58"/>
    </row>
    <row r="224" spans="1:25" ht="162">
      <c r="A224" s="60">
        <v>215</v>
      </c>
      <c r="B224" s="56" t="s">
        <v>614</v>
      </c>
      <c r="C224" s="219">
        <v>43297</v>
      </c>
      <c r="D224" s="58" t="s">
        <v>615</v>
      </c>
      <c r="E224" s="58" t="s">
        <v>616</v>
      </c>
      <c r="F224" s="58"/>
      <c r="G224" s="58"/>
      <c r="H224" s="58"/>
      <c r="I224" s="58"/>
      <c r="J224" s="58"/>
      <c r="K224" s="58"/>
      <c r="L224" s="58"/>
      <c r="M224" s="58"/>
      <c r="N224" s="58"/>
      <c r="O224" s="58"/>
      <c r="P224" s="58"/>
      <c r="Q224" s="58"/>
      <c r="R224" s="58"/>
      <c r="S224" s="58"/>
      <c r="T224" s="58"/>
      <c r="U224" s="58"/>
      <c r="V224" s="58"/>
      <c r="W224" s="58"/>
      <c r="X224" s="58"/>
      <c r="Y224" s="58"/>
    </row>
    <row r="225" spans="1:25" ht="94.5">
      <c r="A225" s="60">
        <v>216</v>
      </c>
      <c r="B225" s="64" t="s">
        <v>617</v>
      </c>
      <c r="C225" s="219">
        <v>43297</v>
      </c>
      <c r="D225" s="58" t="s">
        <v>618</v>
      </c>
      <c r="E225" s="58" t="s">
        <v>616</v>
      </c>
      <c r="F225" s="58"/>
      <c r="G225" s="58"/>
      <c r="H225" s="58"/>
      <c r="I225" s="58"/>
      <c r="J225" s="58"/>
      <c r="K225" s="58"/>
      <c r="L225" s="58"/>
      <c r="M225" s="58"/>
      <c r="N225" s="58"/>
      <c r="O225" s="58"/>
      <c r="P225" s="58"/>
      <c r="Q225" s="58"/>
      <c r="R225" s="58"/>
      <c r="S225" s="58"/>
      <c r="T225" s="58"/>
      <c r="U225" s="58"/>
      <c r="V225" s="58"/>
      <c r="W225" s="58"/>
      <c r="X225" s="58"/>
      <c r="Y225" s="58"/>
    </row>
    <row r="226" spans="1:25" ht="162">
      <c r="A226" s="60">
        <v>217</v>
      </c>
      <c r="B226" s="56" t="s">
        <v>619</v>
      </c>
      <c r="C226" s="219">
        <v>43297</v>
      </c>
      <c r="D226" s="58" t="s">
        <v>620</v>
      </c>
      <c r="E226" s="58" t="s">
        <v>621</v>
      </c>
      <c r="F226" s="58"/>
      <c r="G226" s="58"/>
      <c r="H226" s="58"/>
      <c r="I226" s="58"/>
      <c r="J226" s="58"/>
      <c r="K226" s="58"/>
      <c r="L226" s="58"/>
      <c r="M226" s="58"/>
      <c r="N226" s="58"/>
      <c r="O226" s="58"/>
      <c r="P226" s="58"/>
      <c r="Q226" s="58"/>
      <c r="R226" s="58"/>
      <c r="S226" s="58"/>
      <c r="T226" s="58"/>
      <c r="U226" s="58"/>
      <c r="V226" s="58"/>
      <c r="W226" s="58"/>
      <c r="X226" s="58"/>
      <c r="Y226" s="58"/>
    </row>
    <row r="227" spans="1:25" ht="162">
      <c r="A227" s="60">
        <v>218</v>
      </c>
      <c r="B227" s="64" t="s">
        <v>622</v>
      </c>
      <c r="C227" s="219">
        <v>43297</v>
      </c>
      <c r="D227" s="58" t="s">
        <v>623</v>
      </c>
      <c r="E227" s="58" t="s">
        <v>7</v>
      </c>
      <c r="F227" s="58"/>
      <c r="G227" s="58"/>
      <c r="H227" s="58"/>
      <c r="I227" s="58"/>
      <c r="J227" s="58"/>
      <c r="K227" s="58"/>
      <c r="L227" s="58"/>
      <c r="M227" s="58"/>
      <c r="N227" s="58"/>
      <c r="O227" s="58"/>
      <c r="P227" s="58"/>
      <c r="Q227" s="58"/>
      <c r="R227" s="58"/>
      <c r="S227" s="58"/>
      <c r="T227" s="58"/>
      <c r="U227" s="58"/>
      <c r="V227" s="58"/>
      <c r="W227" s="58"/>
      <c r="X227" s="58"/>
      <c r="Y227" s="58"/>
    </row>
    <row r="228" spans="1:25" ht="162">
      <c r="A228" s="60">
        <v>219</v>
      </c>
      <c r="B228" s="56" t="s">
        <v>624</v>
      </c>
      <c r="C228" s="219">
        <v>43297</v>
      </c>
      <c r="D228" s="58" t="s">
        <v>625</v>
      </c>
      <c r="E228" s="58" t="s">
        <v>626</v>
      </c>
      <c r="F228" s="58"/>
      <c r="G228" s="58"/>
      <c r="H228" s="58"/>
      <c r="I228" s="58"/>
      <c r="J228" s="58"/>
      <c r="K228" s="58"/>
      <c r="L228" s="58"/>
      <c r="M228" s="58"/>
      <c r="N228" s="58"/>
      <c r="O228" s="58"/>
      <c r="P228" s="58"/>
      <c r="Q228" s="58"/>
      <c r="R228" s="58"/>
      <c r="S228" s="58"/>
      <c r="T228" s="58"/>
      <c r="U228" s="58"/>
      <c r="V228" s="58"/>
      <c r="W228" s="58"/>
      <c r="X228" s="58"/>
      <c r="Y228" s="58"/>
    </row>
    <row r="229" spans="1:25" ht="175.5">
      <c r="A229" s="60">
        <v>220</v>
      </c>
      <c r="B229" s="64" t="s">
        <v>627</v>
      </c>
      <c r="C229" s="219">
        <v>43304</v>
      </c>
      <c r="D229" s="58" t="s">
        <v>628</v>
      </c>
      <c r="E229" s="58" t="s">
        <v>629</v>
      </c>
      <c r="F229" s="58"/>
      <c r="G229" s="58"/>
      <c r="H229" s="58"/>
      <c r="I229" s="58"/>
      <c r="J229" s="58"/>
      <c r="K229" s="58"/>
      <c r="L229" s="58"/>
      <c r="M229" s="58"/>
      <c r="N229" s="58"/>
      <c r="O229" s="58"/>
      <c r="P229" s="58"/>
      <c r="Q229" s="58"/>
      <c r="R229" s="58"/>
      <c r="S229" s="58"/>
      <c r="T229" s="58"/>
      <c r="U229" s="58"/>
      <c r="V229" s="58"/>
      <c r="W229" s="58"/>
      <c r="X229" s="58"/>
      <c r="Y229" s="58"/>
    </row>
    <row r="230" spans="1:25" ht="54">
      <c r="A230" s="60">
        <v>221</v>
      </c>
      <c r="B230" s="56" t="s">
        <v>630</v>
      </c>
      <c r="C230" s="219">
        <v>43323</v>
      </c>
      <c r="D230" s="58" t="s">
        <v>631</v>
      </c>
      <c r="E230" s="58" t="s">
        <v>632</v>
      </c>
      <c r="F230" s="58"/>
      <c r="G230" s="58"/>
      <c r="H230" s="58"/>
      <c r="I230" s="58"/>
      <c r="J230" s="58"/>
      <c r="K230" s="58"/>
      <c r="L230" s="58"/>
      <c r="M230" s="58"/>
      <c r="N230" s="58"/>
      <c r="O230" s="58"/>
      <c r="P230" s="58"/>
      <c r="Q230" s="58"/>
      <c r="R230" s="58"/>
      <c r="S230" s="58"/>
      <c r="T230" s="58"/>
      <c r="U230" s="58"/>
      <c r="V230" s="58"/>
      <c r="W230" s="58"/>
      <c r="X230" s="58"/>
      <c r="Y230" s="58"/>
    </row>
    <row r="231" spans="1:25" ht="67.5">
      <c r="A231" s="60">
        <v>222</v>
      </c>
      <c r="B231" s="56" t="s">
        <v>633</v>
      </c>
      <c r="C231" s="219">
        <v>43346</v>
      </c>
      <c r="D231" s="58" t="s">
        <v>634</v>
      </c>
      <c r="E231" s="269" t="s">
        <v>274</v>
      </c>
      <c r="F231" s="58"/>
      <c r="G231" s="58"/>
      <c r="H231" s="58"/>
      <c r="I231" s="58"/>
      <c r="J231" s="58"/>
      <c r="K231" s="58"/>
      <c r="L231" s="58"/>
      <c r="M231" s="58"/>
      <c r="N231" s="58"/>
      <c r="O231" s="58"/>
      <c r="P231" s="58"/>
      <c r="Q231" s="58"/>
      <c r="R231" s="58"/>
      <c r="S231" s="58"/>
      <c r="T231" s="58"/>
      <c r="U231" s="58"/>
      <c r="V231" s="58"/>
      <c r="W231" s="58"/>
      <c r="X231" s="58"/>
      <c r="Y231" s="58"/>
    </row>
    <row r="232" spans="1:25" ht="54">
      <c r="A232" s="60">
        <v>223</v>
      </c>
      <c r="B232" s="56" t="s">
        <v>635</v>
      </c>
      <c r="C232" s="219">
        <v>43347</v>
      </c>
      <c r="D232" s="58" t="s">
        <v>636</v>
      </c>
      <c r="E232" s="269" t="s">
        <v>637</v>
      </c>
      <c r="F232" s="58"/>
      <c r="G232" s="58"/>
      <c r="H232" s="58"/>
      <c r="I232" s="58"/>
      <c r="J232" s="58"/>
      <c r="K232" s="58"/>
      <c r="L232" s="58"/>
      <c r="M232" s="58"/>
      <c r="N232" s="58"/>
      <c r="O232" s="58"/>
      <c r="P232" s="58"/>
      <c r="Q232" s="58"/>
      <c r="R232" s="58"/>
      <c r="S232" s="58"/>
      <c r="T232" s="58"/>
      <c r="U232" s="58"/>
      <c r="V232" s="58"/>
      <c r="W232" s="58"/>
      <c r="X232" s="58"/>
      <c r="Y232" s="58"/>
    </row>
    <row r="233" spans="1:25" ht="40.5">
      <c r="A233" s="60">
        <v>224</v>
      </c>
      <c r="B233" s="56" t="s">
        <v>638</v>
      </c>
      <c r="C233" s="219">
        <v>43349</v>
      </c>
      <c r="D233" s="58" t="s">
        <v>639</v>
      </c>
      <c r="E233" s="269" t="s">
        <v>640</v>
      </c>
      <c r="F233" s="58"/>
      <c r="G233" s="58"/>
      <c r="H233" s="58"/>
      <c r="I233" s="58"/>
      <c r="J233" s="58"/>
      <c r="K233" s="58"/>
      <c r="L233" s="58"/>
      <c r="M233" s="58"/>
      <c r="N233" s="58"/>
      <c r="O233" s="58"/>
      <c r="P233" s="58"/>
      <c r="Q233" s="58"/>
      <c r="R233" s="58"/>
      <c r="S233" s="58"/>
      <c r="T233" s="58"/>
      <c r="U233" s="58"/>
      <c r="V233" s="58"/>
      <c r="W233" s="58"/>
      <c r="X233" s="58"/>
      <c r="Y233" s="58"/>
    </row>
    <row r="234" spans="1:25" ht="40.5">
      <c r="A234" s="60">
        <v>225</v>
      </c>
      <c r="B234" s="56" t="s">
        <v>641</v>
      </c>
      <c r="C234" s="219">
        <v>43350</v>
      </c>
      <c r="D234" s="58" t="s">
        <v>642</v>
      </c>
      <c r="E234" s="58" t="s">
        <v>643</v>
      </c>
      <c r="F234" s="58"/>
      <c r="G234" s="58"/>
      <c r="H234" s="58"/>
      <c r="I234" s="58"/>
      <c r="J234" s="58"/>
      <c r="K234" s="58"/>
      <c r="L234" s="58"/>
      <c r="M234" s="58"/>
      <c r="N234" s="58"/>
      <c r="O234" s="58"/>
      <c r="P234" s="58"/>
      <c r="Q234" s="58"/>
      <c r="R234" s="58"/>
      <c r="S234" s="58"/>
      <c r="T234" s="58"/>
      <c r="U234" s="58"/>
      <c r="V234" s="58"/>
      <c r="W234" s="58"/>
      <c r="X234" s="58"/>
      <c r="Y234" s="58"/>
    </row>
    <row r="235" spans="1:25" ht="67.5">
      <c r="A235" s="60">
        <v>226</v>
      </c>
      <c r="B235" s="56" t="s">
        <v>644</v>
      </c>
      <c r="C235" s="219">
        <v>43364</v>
      </c>
      <c r="D235" s="58" t="s">
        <v>645</v>
      </c>
      <c r="E235" s="58" t="s">
        <v>646</v>
      </c>
      <c r="F235" s="58"/>
      <c r="G235" s="58"/>
      <c r="H235" s="58"/>
      <c r="I235" s="58"/>
      <c r="J235" s="58"/>
      <c r="K235" s="58"/>
      <c r="L235" s="58"/>
      <c r="M235" s="58"/>
      <c r="N235" s="58"/>
      <c r="O235" s="58"/>
      <c r="P235" s="58"/>
      <c r="Q235" s="58"/>
      <c r="R235" s="58"/>
      <c r="S235" s="58"/>
      <c r="T235" s="58"/>
      <c r="U235" s="58"/>
      <c r="V235" s="58"/>
      <c r="W235" s="58"/>
      <c r="X235" s="58"/>
      <c r="Y235" s="58"/>
    </row>
    <row r="236" spans="1:25" ht="54">
      <c r="A236" s="60">
        <v>227</v>
      </c>
      <c r="B236" s="56" t="s">
        <v>647</v>
      </c>
      <c r="C236" s="219">
        <v>43364</v>
      </c>
      <c r="D236" s="58" t="s">
        <v>648</v>
      </c>
      <c r="E236" s="58" t="s">
        <v>649</v>
      </c>
      <c r="F236" s="58"/>
      <c r="G236" s="58"/>
      <c r="H236" s="58"/>
      <c r="I236" s="58"/>
      <c r="J236" s="58"/>
      <c r="K236" s="58"/>
      <c r="L236" s="58"/>
      <c r="M236" s="58"/>
      <c r="N236" s="58"/>
      <c r="O236" s="58"/>
      <c r="P236" s="58"/>
      <c r="Q236" s="58"/>
      <c r="R236" s="58"/>
      <c r="S236" s="58"/>
      <c r="T236" s="58"/>
      <c r="U236" s="58"/>
      <c r="V236" s="58"/>
      <c r="W236" s="58"/>
      <c r="X236" s="58"/>
      <c r="Y236" s="58"/>
    </row>
    <row r="237" spans="1:25" ht="108">
      <c r="A237" s="60">
        <v>228</v>
      </c>
      <c r="B237" s="64" t="s">
        <v>650</v>
      </c>
      <c r="C237" s="219">
        <v>43403</v>
      </c>
      <c r="D237" s="58" t="s">
        <v>651</v>
      </c>
      <c r="E237" s="58" t="s">
        <v>652</v>
      </c>
      <c r="F237" s="58"/>
      <c r="G237" s="58"/>
      <c r="H237" s="58"/>
      <c r="I237" s="58"/>
      <c r="J237" s="58"/>
      <c r="K237" s="58"/>
      <c r="L237" s="58"/>
      <c r="M237" s="58"/>
      <c r="N237" s="58"/>
      <c r="O237" s="58"/>
      <c r="P237" s="58"/>
      <c r="Q237" s="58"/>
      <c r="R237" s="58"/>
      <c r="S237" s="58"/>
      <c r="T237" s="58"/>
      <c r="U237" s="58"/>
      <c r="V237" s="58"/>
      <c r="W237" s="58"/>
      <c r="X237" s="58"/>
      <c r="Y237" s="58"/>
    </row>
    <row r="238" spans="1:25" ht="40.5">
      <c r="A238" s="60">
        <v>229</v>
      </c>
      <c r="B238" s="56" t="str">
        <f>HYPERLINK("https://www.microsave.net/2019/04/04/inclusive-fintechs-quadrant/","Inclusive FinTechs Quadrant")</f>
        <v>Inclusive FinTechs Quadrant</v>
      </c>
      <c r="C238" s="219">
        <v>43559</v>
      </c>
      <c r="D238" s="58" t="s">
        <v>653</v>
      </c>
      <c r="E238" s="58" t="s">
        <v>654</v>
      </c>
      <c r="F238" s="58"/>
      <c r="G238" s="58"/>
      <c r="H238" s="58"/>
      <c r="I238" s="58"/>
      <c r="J238" s="58"/>
      <c r="K238" s="58"/>
      <c r="L238" s="58"/>
      <c r="M238" s="58"/>
      <c r="N238" s="58"/>
      <c r="O238" s="58"/>
      <c r="P238" s="58"/>
      <c r="Q238" s="58"/>
      <c r="R238" s="58"/>
      <c r="S238" s="58"/>
      <c r="T238" s="58"/>
      <c r="U238" s="58"/>
      <c r="V238" s="58"/>
      <c r="W238" s="58"/>
      <c r="X238" s="58"/>
      <c r="Y238" s="58"/>
    </row>
    <row r="239" spans="1:25" ht="40.5">
      <c r="A239" s="60">
        <v>230</v>
      </c>
      <c r="B239" s="64" t="str">
        <f>HYPERLINK("https://www.microsave.net/2019/04/15/gender-centrality-of-mobile-financial-services-in-bangladesh/","Gender centrality of mobile financial services in Bangladesh")</f>
        <v>Gender centrality of mobile financial services in Bangladesh</v>
      </c>
      <c r="C239" s="219">
        <v>43570</v>
      </c>
      <c r="D239" s="58" t="s">
        <v>655</v>
      </c>
      <c r="E239" s="58" t="s">
        <v>656</v>
      </c>
      <c r="F239" s="58"/>
      <c r="G239" s="58"/>
      <c r="H239" s="58"/>
      <c r="I239" s="58"/>
      <c r="J239" s="58"/>
      <c r="K239" s="58"/>
      <c r="L239" s="58"/>
      <c r="M239" s="58"/>
      <c r="N239" s="58"/>
      <c r="O239" s="58"/>
      <c r="P239" s="58"/>
      <c r="Q239" s="58"/>
      <c r="R239" s="58"/>
      <c r="S239" s="58"/>
      <c r="T239" s="58"/>
      <c r="U239" s="58"/>
      <c r="V239" s="58"/>
      <c r="W239" s="58"/>
      <c r="X239" s="58"/>
      <c r="Y239" s="58"/>
    </row>
    <row r="240" spans="1:25" ht="81">
      <c r="A240" s="60">
        <v>231</v>
      </c>
      <c r="B240" s="56" t="s">
        <v>657</v>
      </c>
      <c r="C240" s="219">
        <v>43612</v>
      </c>
      <c r="D240" s="58" t="s">
        <v>658</v>
      </c>
      <c r="E240" s="58" t="s">
        <v>659</v>
      </c>
      <c r="F240" s="58"/>
      <c r="G240" s="58"/>
      <c r="H240" s="58"/>
      <c r="I240" s="58"/>
      <c r="J240" s="58"/>
      <c r="K240" s="58"/>
      <c r="L240" s="58"/>
      <c r="M240" s="58"/>
      <c r="N240" s="58"/>
      <c r="O240" s="58"/>
      <c r="P240" s="58"/>
      <c r="Q240" s="58"/>
      <c r="R240" s="58"/>
      <c r="S240" s="58"/>
      <c r="T240" s="58"/>
      <c r="U240" s="58"/>
      <c r="V240" s="58"/>
      <c r="W240" s="58"/>
      <c r="X240" s="58"/>
      <c r="Y240" s="58"/>
    </row>
    <row r="241" spans="1:25" ht="67.5">
      <c r="A241" s="60">
        <v>232</v>
      </c>
      <c r="B241" s="56" t="str">
        <f>HYPERLINK("https://www.microsave.net/2019/06/24/enam-platform-to-digitize-the-marketing-of-agricultural-produce-in-india/","eNAM platform to digitize the marketing of agricultural produce in India")</f>
        <v>eNAM platform to digitize the marketing of agricultural produce in India</v>
      </c>
      <c r="C241" s="219">
        <v>43640</v>
      </c>
      <c r="D241" s="58" t="s">
        <v>660</v>
      </c>
      <c r="E241" s="270" t="s">
        <v>661</v>
      </c>
      <c r="F241" s="58"/>
      <c r="G241" s="58"/>
      <c r="H241" s="58"/>
      <c r="I241" s="58"/>
      <c r="J241" s="58"/>
      <c r="K241" s="58"/>
      <c r="L241" s="58"/>
      <c r="M241" s="58"/>
      <c r="N241" s="58"/>
      <c r="O241" s="58"/>
      <c r="P241" s="58"/>
      <c r="Q241" s="58"/>
      <c r="R241" s="58"/>
      <c r="S241" s="58"/>
      <c r="T241" s="58"/>
      <c r="U241" s="58"/>
      <c r="V241" s="58"/>
      <c r="W241" s="58"/>
      <c r="X241" s="58"/>
      <c r="Y241" s="58"/>
    </row>
    <row r="242" spans="1:25" ht="40.5">
      <c r="A242" s="60">
        <v>233</v>
      </c>
      <c r="B242" s="56" t="str">
        <f>HYPERLINK("https://www.microsave.net/2019/07/03/digital-governance-is-krishna-a-glimpse-of-the-future-2/","Digital Governance: Is Krishna a Glimpse of the Future?")</f>
        <v>Digital Governance: Is Krishna a Glimpse of the Future?</v>
      </c>
      <c r="C242" s="219">
        <v>43649</v>
      </c>
      <c r="D242" s="270" t="s">
        <v>662</v>
      </c>
      <c r="E242" s="58" t="s">
        <v>663</v>
      </c>
      <c r="F242" s="58"/>
      <c r="G242" s="58"/>
      <c r="H242" s="58"/>
      <c r="I242" s="58"/>
      <c r="J242" s="58"/>
      <c r="K242" s="58"/>
      <c r="L242" s="58"/>
      <c r="M242" s="58"/>
      <c r="N242" s="58"/>
      <c r="O242" s="58"/>
      <c r="P242" s="58"/>
      <c r="Q242" s="58"/>
      <c r="R242" s="58"/>
      <c r="S242" s="58"/>
      <c r="T242" s="58"/>
      <c r="U242" s="58"/>
      <c r="V242" s="58"/>
      <c r="W242" s="58"/>
      <c r="X242" s="58"/>
      <c r="Y242" s="58"/>
    </row>
    <row r="243" spans="1:25" ht="27">
      <c r="A243" s="60">
        <v>234</v>
      </c>
      <c r="B243" s="56" t="s">
        <v>664</v>
      </c>
      <c r="C243" s="219">
        <v>43665</v>
      </c>
      <c r="D243" s="270" t="s">
        <v>665</v>
      </c>
      <c r="E243" s="58" t="s">
        <v>666</v>
      </c>
      <c r="F243" s="58"/>
      <c r="G243" s="58"/>
      <c r="H243" s="58"/>
      <c r="I243" s="58"/>
      <c r="J243" s="58"/>
      <c r="K243" s="58"/>
      <c r="L243" s="58"/>
      <c r="M243" s="58"/>
      <c r="N243" s="58"/>
      <c r="O243" s="58"/>
      <c r="P243" s="58"/>
      <c r="Q243" s="58"/>
      <c r="R243" s="58"/>
      <c r="S243" s="58"/>
      <c r="T243" s="58"/>
      <c r="U243" s="58"/>
      <c r="V243" s="58"/>
      <c r="W243" s="58"/>
      <c r="X243" s="58"/>
      <c r="Y243" s="58"/>
    </row>
    <row r="244" spans="1:25" ht="94.5">
      <c r="A244" s="60">
        <v>235</v>
      </c>
      <c r="B244" s="56" t="s">
        <v>667</v>
      </c>
      <c r="C244" s="219">
        <v>43703</v>
      </c>
      <c r="D244" s="58" t="s">
        <v>668</v>
      </c>
      <c r="E244" s="58" t="s">
        <v>669</v>
      </c>
      <c r="F244" s="58"/>
      <c r="G244" s="58"/>
      <c r="H244" s="58"/>
      <c r="I244" s="58"/>
      <c r="J244" s="58"/>
      <c r="K244" s="58"/>
      <c r="L244" s="58"/>
      <c r="M244" s="58"/>
      <c r="N244" s="58"/>
      <c r="O244" s="58"/>
      <c r="P244" s="58"/>
      <c r="Q244" s="58"/>
      <c r="R244" s="58"/>
      <c r="S244" s="58"/>
      <c r="T244" s="58"/>
      <c r="U244" s="58"/>
      <c r="V244" s="58"/>
      <c r="W244" s="58"/>
      <c r="X244" s="58"/>
      <c r="Y244" s="58"/>
    </row>
    <row r="245" spans="1:25" ht="108">
      <c r="A245" s="60">
        <v>236</v>
      </c>
      <c r="B245" s="56" t="s">
        <v>670</v>
      </c>
      <c r="C245" s="219">
        <v>43703</v>
      </c>
      <c r="D245" s="58" t="s">
        <v>671</v>
      </c>
      <c r="E245" s="58" t="s">
        <v>672</v>
      </c>
      <c r="F245" s="58"/>
      <c r="G245" s="58"/>
      <c r="H245" s="58"/>
      <c r="I245" s="58"/>
      <c r="J245" s="58"/>
      <c r="K245" s="58"/>
      <c r="L245" s="58"/>
      <c r="M245" s="58"/>
      <c r="N245" s="58"/>
      <c r="O245" s="58"/>
      <c r="P245" s="58"/>
      <c r="Q245" s="58"/>
      <c r="R245" s="58"/>
      <c r="S245" s="58"/>
      <c r="T245" s="58"/>
      <c r="U245" s="58"/>
      <c r="V245" s="58"/>
      <c r="W245" s="58"/>
      <c r="X245" s="58"/>
      <c r="Y245" s="58"/>
    </row>
    <row r="246" spans="1:25" ht="81">
      <c r="A246" s="60">
        <v>237</v>
      </c>
      <c r="B246" s="56" t="s">
        <v>673</v>
      </c>
      <c r="C246" s="219">
        <v>43703</v>
      </c>
      <c r="D246" s="58" t="s">
        <v>674</v>
      </c>
      <c r="E246" s="58" t="s">
        <v>675</v>
      </c>
      <c r="F246" s="58"/>
      <c r="G246" s="58"/>
      <c r="H246" s="58"/>
      <c r="I246" s="58"/>
      <c r="J246" s="58"/>
      <c r="K246" s="58"/>
      <c r="L246" s="58"/>
      <c r="M246" s="58"/>
      <c r="N246" s="58"/>
      <c r="O246" s="58"/>
      <c r="P246" s="58"/>
      <c r="Q246" s="58"/>
      <c r="R246" s="58"/>
      <c r="S246" s="58"/>
      <c r="T246" s="58"/>
      <c r="U246" s="58"/>
      <c r="V246" s="58"/>
      <c r="W246" s="58"/>
      <c r="X246" s="58"/>
      <c r="Y246" s="58"/>
    </row>
    <row r="247" spans="1:25" ht="67.5">
      <c r="A247" s="60">
        <v>238</v>
      </c>
      <c r="B247" s="56" t="s">
        <v>676</v>
      </c>
      <c r="C247" s="219">
        <v>43703</v>
      </c>
      <c r="D247" s="58" t="s">
        <v>677</v>
      </c>
      <c r="E247" s="58" t="s">
        <v>274</v>
      </c>
      <c r="F247" s="58"/>
      <c r="G247" s="58"/>
      <c r="H247" s="58"/>
      <c r="I247" s="58"/>
      <c r="J247" s="58"/>
      <c r="K247" s="58"/>
      <c r="L247" s="58"/>
      <c r="M247" s="58"/>
      <c r="N247" s="58"/>
      <c r="O247" s="58"/>
      <c r="P247" s="58"/>
      <c r="Q247" s="58"/>
      <c r="R247" s="58"/>
      <c r="S247" s="58"/>
      <c r="T247" s="58"/>
      <c r="U247" s="58"/>
      <c r="V247" s="58"/>
      <c r="W247" s="58"/>
      <c r="X247" s="58"/>
      <c r="Y247" s="58"/>
    </row>
    <row r="248" spans="1:25" ht="81">
      <c r="A248" s="60">
        <v>239</v>
      </c>
      <c r="B248" s="56" t="s">
        <v>678</v>
      </c>
      <c r="C248" s="219">
        <v>43703</v>
      </c>
      <c r="D248" s="58" t="s">
        <v>679</v>
      </c>
      <c r="E248" s="58" t="s">
        <v>274</v>
      </c>
      <c r="F248" s="58"/>
      <c r="G248" s="58"/>
      <c r="H248" s="58"/>
      <c r="I248" s="58"/>
      <c r="J248" s="58"/>
      <c r="K248" s="58"/>
      <c r="L248" s="58"/>
      <c r="M248" s="58"/>
      <c r="N248" s="58"/>
      <c r="O248" s="58"/>
      <c r="P248" s="58"/>
      <c r="Q248" s="58"/>
      <c r="R248" s="58"/>
      <c r="S248" s="58"/>
      <c r="T248" s="58"/>
      <c r="U248" s="58"/>
      <c r="V248" s="58"/>
      <c r="W248" s="58"/>
      <c r="X248" s="58"/>
      <c r="Y248" s="58"/>
    </row>
    <row r="249" spans="1:25" ht="40.5">
      <c r="A249" s="60">
        <v>240</v>
      </c>
      <c r="B249" s="56" t="s">
        <v>680</v>
      </c>
      <c r="C249" s="219">
        <v>43726</v>
      </c>
      <c r="D249" s="58" t="s">
        <v>681</v>
      </c>
      <c r="E249" s="58" t="s">
        <v>682</v>
      </c>
      <c r="F249" s="58"/>
      <c r="G249" s="58"/>
      <c r="H249" s="58"/>
      <c r="I249" s="58"/>
      <c r="J249" s="58"/>
      <c r="K249" s="58"/>
      <c r="L249" s="58"/>
      <c r="M249" s="58"/>
      <c r="N249" s="58"/>
      <c r="O249" s="58"/>
      <c r="P249" s="58"/>
      <c r="Q249" s="58"/>
      <c r="R249" s="58"/>
      <c r="S249" s="58"/>
      <c r="T249" s="58"/>
      <c r="U249" s="58"/>
      <c r="V249" s="58"/>
      <c r="W249" s="58"/>
      <c r="X249" s="58"/>
      <c r="Y249" s="58"/>
    </row>
    <row r="250" spans="1:25" ht="40.5">
      <c r="A250" s="60">
        <v>241</v>
      </c>
      <c r="B250" s="220" t="s">
        <v>683</v>
      </c>
      <c r="C250" s="219">
        <v>43760</v>
      </c>
      <c r="D250" s="58" t="s">
        <v>684</v>
      </c>
      <c r="E250" s="58" t="s">
        <v>685</v>
      </c>
      <c r="F250" s="58"/>
      <c r="G250" s="58"/>
      <c r="H250" s="58"/>
      <c r="I250" s="58"/>
      <c r="J250" s="58"/>
      <c r="K250" s="58"/>
      <c r="L250" s="58"/>
      <c r="M250" s="58"/>
      <c r="N250" s="58"/>
      <c r="O250" s="58"/>
      <c r="P250" s="58"/>
      <c r="Q250" s="58"/>
      <c r="R250" s="58"/>
      <c r="S250" s="58"/>
      <c r="T250" s="58"/>
      <c r="U250" s="58"/>
      <c r="V250" s="58"/>
      <c r="W250" s="58"/>
      <c r="X250" s="58"/>
      <c r="Y250" s="58"/>
    </row>
    <row r="251" spans="1:25" ht="40.5">
      <c r="A251" s="60">
        <v>242</v>
      </c>
      <c r="B251" s="56" t="s">
        <v>686</v>
      </c>
      <c r="C251" s="219">
        <v>43760</v>
      </c>
      <c r="D251" s="58" t="s">
        <v>687</v>
      </c>
      <c r="E251" s="58" t="s">
        <v>688</v>
      </c>
      <c r="F251" s="58"/>
      <c r="G251" s="58"/>
      <c r="H251" s="58"/>
      <c r="I251" s="58"/>
      <c r="J251" s="58"/>
      <c r="K251" s="58"/>
      <c r="L251" s="58"/>
      <c r="M251" s="58"/>
      <c r="N251" s="58"/>
      <c r="O251" s="58"/>
      <c r="P251" s="58"/>
      <c r="Q251" s="58"/>
      <c r="R251" s="58"/>
      <c r="S251" s="58"/>
      <c r="T251" s="58"/>
      <c r="U251" s="58"/>
      <c r="V251" s="58"/>
      <c r="W251" s="58"/>
      <c r="X251" s="58"/>
      <c r="Y251" s="58"/>
    </row>
    <row r="252" spans="1:25" ht="40.5">
      <c r="A252" s="60">
        <v>243</v>
      </c>
      <c r="B252" s="56" t="s">
        <v>689</v>
      </c>
      <c r="C252" s="219">
        <v>43773</v>
      </c>
      <c r="D252" s="58" t="s">
        <v>690</v>
      </c>
      <c r="E252" s="58" t="s">
        <v>691</v>
      </c>
      <c r="F252" s="58"/>
      <c r="G252" s="58"/>
      <c r="H252" s="58"/>
      <c r="I252" s="58"/>
      <c r="J252" s="58"/>
      <c r="K252" s="58"/>
      <c r="L252" s="58"/>
      <c r="M252" s="58"/>
      <c r="N252" s="58"/>
      <c r="O252" s="58"/>
      <c r="P252" s="58"/>
      <c r="Q252" s="58"/>
      <c r="R252" s="58"/>
      <c r="S252" s="58"/>
      <c r="T252" s="58"/>
      <c r="U252" s="58"/>
      <c r="V252" s="58"/>
      <c r="W252" s="58"/>
      <c r="X252" s="58"/>
      <c r="Y252" s="58"/>
    </row>
    <row r="253" spans="1:25" ht="40.5">
      <c r="A253" s="60">
        <v>244</v>
      </c>
      <c r="B253" s="56" t="s">
        <v>692</v>
      </c>
      <c r="C253" s="219">
        <v>43858</v>
      </c>
      <c r="D253" s="58" t="s">
        <v>693</v>
      </c>
      <c r="E253" s="58" t="s">
        <v>694</v>
      </c>
      <c r="F253" s="58"/>
      <c r="G253" s="58"/>
      <c r="H253" s="58"/>
      <c r="I253" s="58"/>
      <c r="J253" s="58"/>
      <c r="K253" s="58"/>
      <c r="L253" s="58"/>
      <c r="M253" s="58"/>
      <c r="N253" s="58"/>
      <c r="O253" s="58"/>
      <c r="P253" s="58"/>
      <c r="Q253" s="58"/>
      <c r="R253" s="58"/>
      <c r="S253" s="58"/>
      <c r="T253" s="58"/>
      <c r="U253" s="58"/>
      <c r="V253" s="58"/>
      <c r="W253" s="58"/>
      <c r="X253" s="58"/>
      <c r="Y253" s="58"/>
    </row>
    <row r="254" spans="1:25" ht="27">
      <c r="A254" s="60">
        <v>245</v>
      </c>
      <c r="B254" s="56" t="s">
        <v>695</v>
      </c>
      <c r="C254" s="219">
        <v>43929</v>
      </c>
      <c r="D254" s="58" t="s">
        <v>696</v>
      </c>
      <c r="E254" s="58"/>
      <c r="F254" s="58"/>
      <c r="G254" s="58"/>
      <c r="H254" s="58"/>
      <c r="I254" s="58"/>
      <c r="J254" s="58"/>
      <c r="K254" s="58"/>
      <c r="L254" s="58"/>
      <c r="M254" s="58"/>
      <c r="N254" s="58"/>
      <c r="O254" s="58"/>
      <c r="P254" s="58"/>
      <c r="Q254" s="58"/>
      <c r="R254" s="58"/>
      <c r="S254" s="58"/>
      <c r="T254" s="58"/>
      <c r="U254" s="58"/>
      <c r="V254" s="58"/>
      <c r="W254" s="58"/>
      <c r="X254" s="58"/>
      <c r="Y254" s="58"/>
    </row>
    <row r="255" spans="1:25" ht="40.5">
      <c r="A255" s="60">
        <v>246</v>
      </c>
      <c r="B255" s="56" t="s">
        <v>697</v>
      </c>
      <c r="C255" s="219">
        <v>43950</v>
      </c>
      <c r="D255" s="58" t="s">
        <v>698</v>
      </c>
      <c r="E255" s="58" t="s">
        <v>699</v>
      </c>
      <c r="F255" s="58"/>
      <c r="G255" s="58"/>
      <c r="H255" s="58"/>
      <c r="I255" s="58"/>
      <c r="J255" s="58"/>
      <c r="K255" s="58"/>
      <c r="L255" s="58"/>
      <c r="M255" s="58"/>
      <c r="N255" s="58"/>
      <c r="O255" s="58"/>
      <c r="P255" s="58"/>
      <c r="Q255" s="58"/>
      <c r="R255" s="58"/>
      <c r="S255" s="58"/>
      <c r="T255" s="58"/>
      <c r="U255" s="58"/>
      <c r="V255" s="58"/>
      <c r="W255" s="58"/>
      <c r="X255" s="58"/>
      <c r="Y255" s="58"/>
    </row>
    <row r="256" spans="1:25" ht="40.5">
      <c r="A256" s="60">
        <v>247</v>
      </c>
      <c r="B256" s="56" t="s">
        <v>700</v>
      </c>
      <c r="C256" s="219">
        <v>43957</v>
      </c>
      <c r="D256" s="58" t="s">
        <v>701</v>
      </c>
      <c r="E256" s="58" t="s">
        <v>702</v>
      </c>
      <c r="F256" s="58"/>
      <c r="G256" s="58"/>
      <c r="H256" s="58"/>
      <c r="I256" s="58"/>
      <c r="J256" s="58"/>
      <c r="K256" s="58"/>
      <c r="L256" s="58"/>
      <c r="M256" s="58"/>
      <c r="N256" s="58"/>
      <c r="O256" s="58"/>
      <c r="P256" s="58"/>
      <c r="Q256" s="58"/>
      <c r="R256" s="58"/>
      <c r="S256" s="58"/>
      <c r="T256" s="58"/>
      <c r="U256" s="58"/>
      <c r="V256" s="58"/>
      <c r="W256" s="58"/>
      <c r="X256" s="58"/>
      <c r="Y256" s="58"/>
    </row>
    <row r="257" spans="1:25" ht="54">
      <c r="A257" s="60">
        <v>248</v>
      </c>
      <c r="B257" s="56" t="s">
        <v>703</v>
      </c>
      <c r="C257" s="219">
        <v>43957</v>
      </c>
      <c r="D257" s="58" t="s">
        <v>704</v>
      </c>
      <c r="E257" s="58" t="s">
        <v>699</v>
      </c>
      <c r="F257" s="58"/>
      <c r="G257" s="58"/>
      <c r="H257" s="58"/>
      <c r="I257" s="58"/>
      <c r="J257" s="58"/>
      <c r="K257" s="58"/>
      <c r="L257" s="58"/>
      <c r="M257" s="58"/>
      <c r="N257" s="58"/>
      <c r="O257" s="58"/>
      <c r="P257" s="58"/>
      <c r="Q257" s="58"/>
      <c r="R257" s="58"/>
      <c r="S257" s="58"/>
      <c r="T257" s="58"/>
      <c r="U257" s="58"/>
      <c r="V257" s="58"/>
      <c r="W257" s="58"/>
      <c r="X257" s="58"/>
      <c r="Y257" s="58"/>
    </row>
    <row r="258" spans="1:25" ht="27">
      <c r="A258" s="60">
        <v>249</v>
      </c>
      <c r="B258" s="56" t="s">
        <v>705</v>
      </c>
      <c r="C258" s="219">
        <v>43957</v>
      </c>
      <c r="D258" s="58" t="s">
        <v>706</v>
      </c>
      <c r="E258" s="58" t="s">
        <v>707</v>
      </c>
      <c r="F258" s="58"/>
      <c r="G258" s="58"/>
      <c r="H258" s="58"/>
      <c r="I258" s="58"/>
      <c r="J258" s="58"/>
      <c r="K258" s="58"/>
      <c r="L258" s="58"/>
      <c r="M258" s="58"/>
      <c r="N258" s="58"/>
      <c r="O258" s="58"/>
      <c r="P258" s="58"/>
      <c r="Q258" s="58"/>
      <c r="R258" s="58"/>
      <c r="S258" s="58"/>
      <c r="T258" s="58"/>
      <c r="U258" s="58"/>
      <c r="V258" s="58"/>
      <c r="W258" s="58"/>
      <c r="X258" s="58"/>
      <c r="Y258" s="58"/>
    </row>
    <row r="259" spans="1:25" ht="54">
      <c r="A259" s="60">
        <v>250</v>
      </c>
      <c r="B259" s="56" t="s">
        <v>708</v>
      </c>
      <c r="C259" s="219">
        <v>43966</v>
      </c>
      <c r="D259" s="58" t="s">
        <v>709</v>
      </c>
      <c r="E259" s="58" t="s">
        <v>702</v>
      </c>
      <c r="F259" s="58"/>
      <c r="G259" s="58"/>
      <c r="H259" s="58"/>
      <c r="I259" s="58"/>
      <c r="J259" s="58"/>
      <c r="K259" s="58"/>
      <c r="L259" s="58"/>
      <c r="M259" s="58"/>
      <c r="N259" s="58"/>
      <c r="O259" s="58"/>
      <c r="P259" s="58"/>
      <c r="Q259" s="58"/>
      <c r="R259" s="58"/>
      <c r="S259" s="58"/>
      <c r="T259" s="58"/>
      <c r="U259" s="58"/>
      <c r="V259" s="58"/>
      <c r="W259" s="58"/>
      <c r="X259" s="58"/>
      <c r="Y259" s="58"/>
    </row>
    <row r="260" spans="1:25" ht="54">
      <c r="A260" s="60">
        <v>251</v>
      </c>
      <c r="B260" s="56" t="s">
        <v>710</v>
      </c>
      <c r="C260" s="219">
        <v>43927</v>
      </c>
      <c r="D260" s="58" t="s">
        <v>711</v>
      </c>
      <c r="E260" s="58" t="s">
        <v>712</v>
      </c>
      <c r="F260" s="58"/>
      <c r="G260" s="58"/>
      <c r="H260" s="58"/>
      <c r="I260" s="58"/>
      <c r="J260" s="58"/>
      <c r="K260" s="58"/>
      <c r="L260" s="58"/>
      <c r="M260" s="58"/>
      <c r="N260" s="58"/>
      <c r="O260" s="58"/>
      <c r="P260" s="58"/>
      <c r="Q260" s="58"/>
      <c r="R260" s="58"/>
      <c r="S260" s="58"/>
      <c r="T260" s="58"/>
      <c r="U260" s="58"/>
      <c r="V260" s="58"/>
      <c r="W260" s="58"/>
      <c r="X260" s="58"/>
      <c r="Y260" s="58"/>
    </row>
    <row r="261" spans="1:25" ht="40.5">
      <c r="A261" s="60">
        <v>252</v>
      </c>
      <c r="B261" s="56" t="s">
        <v>713</v>
      </c>
      <c r="C261" s="271">
        <v>44141</v>
      </c>
      <c r="D261" s="58" t="s">
        <v>714</v>
      </c>
      <c r="E261" s="58" t="s">
        <v>715</v>
      </c>
      <c r="F261" s="58"/>
      <c r="G261" s="58"/>
      <c r="H261" s="58"/>
      <c r="I261" s="58"/>
      <c r="J261" s="58"/>
      <c r="K261" s="58"/>
      <c r="L261" s="58"/>
      <c r="M261" s="58"/>
      <c r="N261" s="58"/>
      <c r="O261" s="58"/>
      <c r="P261" s="58"/>
      <c r="Q261" s="58"/>
      <c r="R261" s="58"/>
      <c r="S261" s="58"/>
      <c r="T261" s="58"/>
      <c r="U261" s="58"/>
      <c r="V261" s="58"/>
      <c r="W261" s="58"/>
      <c r="X261" s="58"/>
      <c r="Y261" s="58"/>
    </row>
    <row r="262" spans="1:25" ht="54">
      <c r="A262" s="60">
        <v>253</v>
      </c>
      <c r="B262" s="56" t="s">
        <v>716</v>
      </c>
      <c r="C262" s="271" t="s">
        <v>717</v>
      </c>
      <c r="D262" s="58" t="s">
        <v>718</v>
      </c>
      <c r="E262" s="58" t="s">
        <v>719</v>
      </c>
      <c r="F262" s="58"/>
      <c r="G262" s="58"/>
      <c r="H262" s="58"/>
      <c r="I262" s="58"/>
      <c r="J262" s="58"/>
      <c r="K262" s="58"/>
      <c r="L262" s="58"/>
      <c r="M262" s="58"/>
      <c r="N262" s="58"/>
      <c r="O262" s="58"/>
      <c r="P262" s="58"/>
      <c r="Q262" s="58"/>
      <c r="R262" s="58"/>
      <c r="S262" s="58"/>
      <c r="T262" s="58"/>
      <c r="U262" s="58"/>
      <c r="V262" s="58"/>
      <c r="W262" s="58"/>
      <c r="X262" s="58"/>
      <c r="Y262" s="58"/>
    </row>
    <row r="263" spans="1:25" ht="40.5">
      <c r="A263" s="272">
        <v>254</v>
      </c>
      <c r="B263" s="229" t="s">
        <v>720</v>
      </c>
      <c r="C263" s="271" t="s">
        <v>721</v>
      </c>
      <c r="D263" s="58" t="s">
        <v>722</v>
      </c>
      <c r="E263" s="58" t="s">
        <v>719</v>
      </c>
      <c r="F263" s="58"/>
      <c r="G263" s="58"/>
      <c r="H263" s="58"/>
      <c r="I263" s="58"/>
      <c r="J263" s="58"/>
      <c r="K263" s="58"/>
      <c r="L263" s="58"/>
      <c r="M263" s="58"/>
      <c r="N263" s="58"/>
      <c r="O263" s="58"/>
      <c r="P263" s="58"/>
      <c r="Q263" s="58"/>
      <c r="R263" s="58"/>
      <c r="S263" s="58"/>
      <c r="T263" s="58"/>
      <c r="U263" s="58"/>
      <c r="V263" s="58"/>
      <c r="W263" s="58"/>
      <c r="X263" s="58"/>
      <c r="Y263" s="58"/>
    </row>
    <row r="264" spans="1:25" ht="40.5">
      <c r="A264" s="135">
        <v>255</v>
      </c>
      <c r="B264" s="273" t="s">
        <v>723</v>
      </c>
      <c r="C264" s="409">
        <v>43985</v>
      </c>
      <c r="D264" s="73" t="s">
        <v>724</v>
      </c>
      <c r="E264" s="274" t="s">
        <v>725</v>
      </c>
      <c r="F264" s="58"/>
      <c r="G264" s="58"/>
      <c r="H264" s="58"/>
      <c r="I264" s="58"/>
      <c r="J264" s="58"/>
      <c r="K264" s="58"/>
      <c r="L264" s="58"/>
      <c r="M264" s="58"/>
      <c r="N264" s="58"/>
      <c r="O264" s="58"/>
      <c r="P264" s="58"/>
      <c r="Q264" s="58"/>
      <c r="R264" s="58"/>
      <c r="S264" s="58"/>
      <c r="T264" s="58"/>
      <c r="U264" s="58"/>
      <c r="V264" s="58"/>
      <c r="W264" s="58"/>
      <c r="X264" s="58"/>
      <c r="Y264" s="58"/>
    </row>
    <row r="265" spans="1:25" ht="54">
      <c r="A265" s="135">
        <v>256</v>
      </c>
      <c r="B265" s="136" t="s">
        <v>726</v>
      </c>
      <c r="C265" s="271">
        <v>43994</v>
      </c>
      <c r="D265" s="270" t="s">
        <v>727</v>
      </c>
      <c r="E265" s="274" t="s">
        <v>728</v>
      </c>
      <c r="F265" s="58"/>
      <c r="G265" s="58"/>
      <c r="H265" s="58"/>
      <c r="I265" s="58"/>
      <c r="J265" s="58"/>
      <c r="K265" s="58"/>
      <c r="L265" s="58"/>
      <c r="M265" s="58"/>
      <c r="N265" s="58"/>
      <c r="O265" s="58"/>
      <c r="P265" s="58"/>
      <c r="Q265" s="58"/>
      <c r="R265" s="58"/>
      <c r="S265" s="58"/>
      <c r="T265" s="58"/>
      <c r="U265" s="58"/>
      <c r="V265" s="58"/>
      <c r="W265" s="58"/>
      <c r="X265" s="58"/>
      <c r="Y265" s="58"/>
    </row>
    <row r="266" spans="1:25" ht="54">
      <c r="A266" s="135">
        <v>257</v>
      </c>
      <c r="B266" s="273" t="s">
        <v>729</v>
      </c>
      <c r="C266" s="271">
        <v>44001</v>
      </c>
      <c r="D266" s="270" t="s">
        <v>730</v>
      </c>
      <c r="E266" s="274" t="s">
        <v>731</v>
      </c>
      <c r="F266" s="58"/>
      <c r="G266" s="58"/>
      <c r="H266" s="58"/>
      <c r="I266" s="58"/>
      <c r="J266" s="58"/>
      <c r="K266" s="58"/>
      <c r="L266" s="58"/>
      <c r="M266" s="58"/>
      <c r="N266" s="58"/>
      <c r="O266" s="58"/>
      <c r="P266" s="58"/>
      <c r="Q266" s="58"/>
      <c r="R266" s="58"/>
      <c r="S266" s="58"/>
      <c r="T266" s="58"/>
      <c r="U266" s="58"/>
      <c r="V266" s="58"/>
      <c r="W266" s="58"/>
      <c r="X266" s="58"/>
      <c r="Y266" s="58"/>
    </row>
    <row r="267" spans="1:25" ht="54">
      <c r="A267" s="135">
        <v>258</v>
      </c>
      <c r="B267" s="273" t="s">
        <v>732</v>
      </c>
      <c r="C267" s="271">
        <v>44021</v>
      </c>
      <c r="D267" s="270" t="s">
        <v>733</v>
      </c>
      <c r="E267" s="274" t="s">
        <v>734</v>
      </c>
      <c r="F267" s="58"/>
      <c r="G267" s="58"/>
      <c r="H267" s="58"/>
      <c r="I267" s="58"/>
      <c r="J267" s="58"/>
      <c r="K267" s="58"/>
      <c r="L267" s="58"/>
      <c r="M267" s="58"/>
      <c r="N267" s="58"/>
      <c r="O267" s="58"/>
      <c r="P267" s="58"/>
      <c r="Q267" s="58"/>
      <c r="R267" s="58"/>
      <c r="S267" s="58"/>
      <c r="T267" s="58"/>
      <c r="U267" s="58"/>
      <c r="V267" s="58"/>
      <c r="W267" s="58"/>
      <c r="X267" s="58"/>
      <c r="Y267" s="58"/>
    </row>
    <row r="268" spans="1:25" ht="54">
      <c r="A268" s="135">
        <v>259</v>
      </c>
      <c r="B268" s="136" t="s">
        <v>735</v>
      </c>
      <c r="C268" s="271">
        <v>44025</v>
      </c>
      <c r="D268" s="58" t="s">
        <v>736</v>
      </c>
      <c r="E268" s="58" t="s">
        <v>737</v>
      </c>
      <c r="F268" s="58"/>
      <c r="G268" s="58"/>
      <c r="H268" s="58"/>
      <c r="I268" s="58"/>
      <c r="J268" s="58"/>
      <c r="K268" s="58"/>
      <c r="L268" s="58"/>
      <c r="M268" s="58"/>
      <c r="N268" s="58"/>
      <c r="O268" s="58"/>
      <c r="P268" s="58"/>
      <c r="Q268" s="58"/>
      <c r="R268" s="58"/>
      <c r="S268" s="58"/>
      <c r="T268" s="58"/>
      <c r="U268" s="58"/>
      <c r="V268" s="58"/>
      <c r="W268" s="58"/>
      <c r="X268" s="58"/>
      <c r="Y268" s="58"/>
    </row>
    <row r="269" spans="1:25" ht="54">
      <c r="A269" s="135">
        <v>260</v>
      </c>
      <c r="B269" s="273" t="s">
        <v>738</v>
      </c>
      <c r="C269" s="410">
        <v>44025</v>
      </c>
      <c r="D269" s="75" t="s">
        <v>739</v>
      </c>
      <c r="E269" s="75" t="s">
        <v>22</v>
      </c>
      <c r="H269" s="58"/>
      <c r="I269" s="58"/>
      <c r="J269" s="58"/>
      <c r="K269" s="58"/>
      <c r="L269" s="58"/>
      <c r="M269" s="58"/>
      <c r="N269" s="58"/>
      <c r="O269" s="58"/>
      <c r="P269" s="58"/>
      <c r="Q269" s="58"/>
      <c r="R269" s="58"/>
      <c r="S269" s="58"/>
      <c r="T269" s="58"/>
      <c r="U269" s="58"/>
      <c r="V269" s="58"/>
      <c r="W269" s="58"/>
      <c r="X269" s="58"/>
      <c r="Y269" s="58"/>
    </row>
    <row r="270" spans="1:25" ht="54">
      <c r="A270" s="135">
        <v>261</v>
      </c>
      <c r="B270" s="273" t="s">
        <v>740</v>
      </c>
      <c r="C270" s="410">
        <v>44026</v>
      </c>
      <c r="D270" s="75" t="s">
        <v>741</v>
      </c>
      <c r="E270" s="75" t="s">
        <v>22</v>
      </c>
      <c r="I270" s="58"/>
      <c r="J270" s="58"/>
      <c r="K270" s="58"/>
      <c r="L270" s="58"/>
      <c r="M270" s="58"/>
      <c r="N270" s="58"/>
      <c r="O270" s="58"/>
      <c r="P270" s="58"/>
      <c r="Q270" s="58"/>
      <c r="R270" s="58"/>
      <c r="S270" s="58"/>
      <c r="T270" s="58"/>
      <c r="U270" s="58"/>
      <c r="V270" s="58"/>
      <c r="W270" s="58"/>
      <c r="X270" s="58"/>
      <c r="Y270" s="58"/>
    </row>
    <row r="271" spans="1:25" ht="40.5">
      <c r="A271" s="135">
        <v>262</v>
      </c>
      <c r="B271" s="273" t="s">
        <v>742</v>
      </c>
      <c r="C271" s="271">
        <v>44027</v>
      </c>
      <c r="D271" s="58" t="s">
        <v>743</v>
      </c>
      <c r="E271" s="58" t="s">
        <v>744</v>
      </c>
      <c r="F271" s="58"/>
      <c r="G271" s="58"/>
      <c r="H271" s="58"/>
      <c r="I271" s="58"/>
      <c r="J271" s="58"/>
      <c r="K271" s="58"/>
      <c r="L271" s="58"/>
      <c r="M271" s="58"/>
      <c r="N271" s="58"/>
      <c r="O271" s="58"/>
      <c r="P271" s="58"/>
      <c r="Q271" s="58"/>
      <c r="R271" s="58"/>
      <c r="S271" s="58"/>
      <c r="T271" s="58"/>
      <c r="U271" s="58"/>
      <c r="V271" s="58"/>
      <c r="W271" s="58"/>
      <c r="X271" s="58"/>
      <c r="Y271" s="58"/>
    </row>
    <row r="272" spans="1:25" ht="40.5">
      <c r="A272" s="135">
        <v>263</v>
      </c>
      <c r="B272" s="273" t="s">
        <v>745</v>
      </c>
      <c r="C272" s="219">
        <v>44033</v>
      </c>
      <c r="D272" s="58" t="s">
        <v>746</v>
      </c>
      <c r="E272" s="58" t="s">
        <v>747</v>
      </c>
      <c r="F272" s="58"/>
      <c r="G272" s="58"/>
      <c r="H272" s="58"/>
      <c r="I272" s="58"/>
      <c r="J272" s="58"/>
      <c r="K272" s="58"/>
      <c r="L272" s="58"/>
      <c r="M272" s="58"/>
      <c r="N272" s="58"/>
      <c r="O272" s="58"/>
      <c r="P272" s="58"/>
      <c r="Q272" s="58"/>
      <c r="R272" s="58"/>
      <c r="S272" s="58"/>
      <c r="T272" s="58"/>
      <c r="U272" s="58"/>
      <c r="V272" s="58"/>
      <c r="W272" s="58"/>
      <c r="X272" s="58"/>
      <c r="Y272" s="58"/>
    </row>
    <row r="273" spans="1:25" ht="54">
      <c r="A273" s="135">
        <v>264</v>
      </c>
      <c r="B273" s="136" t="s">
        <v>748</v>
      </c>
      <c r="C273" s="219">
        <v>44035</v>
      </c>
      <c r="D273" s="73" t="s">
        <v>749</v>
      </c>
      <c r="E273" s="58" t="s">
        <v>22</v>
      </c>
      <c r="F273" s="225"/>
      <c r="G273" s="225"/>
      <c r="H273" s="225"/>
      <c r="I273" s="225"/>
      <c r="J273" s="225"/>
      <c r="K273" s="225"/>
      <c r="L273" s="225"/>
      <c r="M273" s="225"/>
      <c r="N273" s="225"/>
      <c r="O273" s="225"/>
      <c r="P273" s="225"/>
      <c r="Q273" s="225"/>
      <c r="R273" s="225"/>
      <c r="S273" s="225"/>
      <c r="T273" s="225"/>
      <c r="U273" s="225"/>
      <c r="V273" s="225"/>
      <c r="W273" s="225"/>
      <c r="X273" s="225"/>
      <c r="Y273" s="225"/>
    </row>
    <row r="274" spans="1:25" ht="54">
      <c r="A274" s="135">
        <v>265</v>
      </c>
      <c r="B274" s="136" t="s">
        <v>750</v>
      </c>
      <c r="C274" s="219">
        <v>44035</v>
      </c>
      <c r="D274" s="73" t="s">
        <v>751</v>
      </c>
      <c r="E274" s="58" t="s">
        <v>22</v>
      </c>
      <c r="F274" s="225"/>
      <c r="G274" s="225"/>
      <c r="H274" s="225"/>
      <c r="I274" s="225"/>
      <c r="J274" s="225"/>
      <c r="K274" s="225"/>
      <c r="L274" s="225"/>
      <c r="M274" s="225"/>
      <c r="N274" s="225"/>
      <c r="O274" s="225"/>
      <c r="P274" s="225"/>
      <c r="Q274" s="225"/>
      <c r="R274" s="225"/>
      <c r="S274" s="225"/>
      <c r="T274" s="225"/>
      <c r="U274" s="225"/>
      <c r="V274" s="225"/>
      <c r="W274" s="225"/>
      <c r="X274" s="225"/>
      <c r="Y274" s="225"/>
    </row>
    <row r="275" spans="1:25" ht="54">
      <c r="A275" s="135">
        <v>266</v>
      </c>
      <c r="B275" s="136" t="s">
        <v>752</v>
      </c>
      <c r="C275" s="219">
        <v>44035</v>
      </c>
      <c r="D275" s="73" t="s">
        <v>753</v>
      </c>
      <c r="E275" s="58" t="s">
        <v>22</v>
      </c>
      <c r="F275" s="225"/>
      <c r="G275" s="225"/>
      <c r="H275" s="225"/>
      <c r="I275" s="225"/>
      <c r="J275" s="225"/>
      <c r="K275" s="225"/>
      <c r="L275" s="225"/>
      <c r="M275" s="225"/>
      <c r="N275" s="225"/>
      <c r="O275" s="225"/>
      <c r="P275" s="225"/>
      <c r="Q275" s="225"/>
      <c r="R275" s="225"/>
      <c r="S275" s="225"/>
      <c r="T275" s="225"/>
      <c r="U275" s="225"/>
      <c r="V275" s="225"/>
      <c r="W275" s="225"/>
      <c r="X275" s="225"/>
      <c r="Y275" s="225"/>
    </row>
    <row r="276" spans="1:25" ht="54">
      <c r="A276" s="135">
        <v>267</v>
      </c>
      <c r="B276" s="136" t="s">
        <v>754</v>
      </c>
      <c r="C276" s="219">
        <v>44036</v>
      </c>
      <c r="D276" s="58" t="s">
        <v>755</v>
      </c>
      <c r="E276" s="58" t="s">
        <v>22</v>
      </c>
      <c r="F276" s="225"/>
      <c r="G276" s="225"/>
      <c r="H276" s="225"/>
      <c r="I276" s="225"/>
      <c r="J276" s="225"/>
      <c r="K276" s="225"/>
      <c r="L276" s="225"/>
      <c r="M276" s="225"/>
      <c r="N276" s="225"/>
      <c r="O276" s="225"/>
      <c r="P276" s="225"/>
      <c r="Q276" s="225"/>
      <c r="R276" s="225"/>
      <c r="S276" s="225"/>
      <c r="T276" s="225"/>
      <c r="U276" s="225"/>
      <c r="V276" s="225"/>
      <c r="W276" s="225"/>
      <c r="X276" s="225"/>
      <c r="Y276" s="225"/>
    </row>
    <row r="277" spans="1:25" ht="40.5">
      <c r="A277" s="135">
        <v>268</v>
      </c>
      <c r="B277" s="136" t="s">
        <v>756</v>
      </c>
      <c r="C277" s="219">
        <v>44046</v>
      </c>
      <c r="D277" s="58" t="s">
        <v>757</v>
      </c>
      <c r="E277" s="58" t="s">
        <v>758</v>
      </c>
      <c r="F277" s="58"/>
      <c r="G277" s="58"/>
      <c r="H277" s="58"/>
      <c r="I277" s="58"/>
      <c r="J277" s="58"/>
      <c r="K277" s="58"/>
      <c r="L277" s="58"/>
      <c r="M277" s="58"/>
      <c r="N277" s="58"/>
      <c r="O277" s="58"/>
      <c r="P277" s="58"/>
      <c r="Q277" s="58"/>
      <c r="R277" s="58"/>
      <c r="S277" s="58"/>
      <c r="T277" s="58"/>
      <c r="U277" s="58"/>
      <c r="V277" s="58"/>
      <c r="W277" s="58"/>
      <c r="X277" s="58"/>
      <c r="Y277" s="58"/>
    </row>
    <row r="278" spans="1:25" ht="40.5">
      <c r="A278" s="135">
        <v>269</v>
      </c>
      <c r="B278" s="136" t="s">
        <v>759</v>
      </c>
      <c r="C278" s="411">
        <v>44047</v>
      </c>
      <c r="D278" s="73" t="s">
        <v>760</v>
      </c>
      <c r="E278" s="73" t="s">
        <v>761</v>
      </c>
      <c r="F278" s="225"/>
      <c r="G278" s="225"/>
      <c r="H278" s="225"/>
      <c r="I278" s="225"/>
      <c r="J278" s="225"/>
      <c r="K278" s="225"/>
      <c r="L278" s="225"/>
      <c r="M278" s="225"/>
      <c r="N278" s="225"/>
      <c r="O278" s="225"/>
      <c r="P278" s="225"/>
      <c r="Q278" s="225"/>
      <c r="R278" s="225"/>
      <c r="S278" s="225"/>
      <c r="T278" s="225"/>
      <c r="U278" s="225"/>
      <c r="V278" s="225"/>
      <c r="W278" s="225"/>
      <c r="X278" s="225"/>
      <c r="Y278" s="225"/>
    </row>
    <row r="279" spans="1:25" ht="40.5">
      <c r="A279" s="135">
        <v>270</v>
      </c>
      <c r="B279" s="136" t="s">
        <v>762</v>
      </c>
      <c r="C279" s="132">
        <v>44047</v>
      </c>
      <c r="D279" s="58" t="s">
        <v>763</v>
      </c>
      <c r="E279" s="73" t="s">
        <v>764</v>
      </c>
      <c r="F279" s="225"/>
      <c r="G279" s="225"/>
      <c r="H279" s="225"/>
      <c r="I279" s="225"/>
      <c r="J279" s="225"/>
      <c r="K279" s="225"/>
      <c r="L279" s="225"/>
      <c r="M279" s="225"/>
      <c r="N279" s="225"/>
      <c r="O279" s="225"/>
      <c r="P279" s="225"/>
      <c r="Q279" s="225"/>
      <c r="R279" s="225"/>
      <c r="S279" s="225"/>
      <c r="T279" s="225"/>
      <c r="U279" s="225"/>
      <c r="V279" s="225"/>
      <c r="W279" s="225"/>
      <c r="X279" s="225"/>
      <c r="Y279" s="225"/>
    </row>
    <row r="280" spans="1:25" ht="54">
      <c r="A280" s="135">
        <v>271</v>
      </c>
      <c r="B280" s="136" t="s">
        <v>765</v>
      </c>
      <c r="C280" s="219">
        <v>44048</v>
      </c>
      <c r="D280" s="58" t="s">
        <v>766</v>
      </c>
      <c r="E280" s="73" t="s">
        <v>767</v>
      </c>
      <c r="F280" s="225"/>
      <c r="G280" s="225"/>
      <c r="H280" s="225"/>
      <c r="I280" s="225"/>
      <c r="J280" s="225"/>
      <c r="K280" s="225"/>
      <c r="L280" s="225"/>
      <c r="M280" s="225"/>
      <c r="N280" s="225"/>
      <c r="O280" s="225"/>
      <c r="P280" s="225"/>
      <c r="Q280" s="225"/>
      <c r="R280" s="225"/>
      <c r="S280" s="225"/>
      <c r="T280" s="225"/>
      <c r="U280" s="225"/>
      <c r="V280" s="225"/>
      <c r="W280" s="225"/>
      <c r="X280" s="225"/>
      <c r="Y280" s="225"/>
    </row>
    <row r="281" spans="1:25" ht="54">
      <c r="A281" s="135">
        <v>272</v>
      </c>
      <c r="B281" s="273" t="s">
        <v>768</v>
      </c>
      <c r="C281" s="219">
        <v>44077</v>
      </c>
      <c r="D281" s="62" t="s">
        <v>769</v>
      </c>
      <c r="E281" s="73" t="s">
        <v>770</v>
      </c>
      <c r="F281" s="58"/>
      <c r="G281" s="58"/>
      <c r="H281" s="58"/>
      <c r="I281" s="58"/>
      <c r="J281" s="58"/>
      <c r="K281" s="58"/>
      <c r="L281" s="58"/>
      <c r="M281" s="58"/>
      <c r="N281" s="58"/>
      <c r="O281" s="58"/>
      <c r="P281" s="58"/>
      <c r="Q281" s="58"/>
      <c r="R281" s="58"/>
      <c r="S281" s="58"/>
      <c r="T281" s="58"/>
      <c r="U281" s="58"/>
      <c r="V281" s="58"/>
      <c r="W281" s="58"/>
      <c r="X281" s="58"/>
      <c r="Y281" s="58"/>
    </row>
    <row r="282" spans="1:25" ht="27">
      <c r="A282" s="135">
        <v>273</v>
      </c>
      <c r="B282" s="273" t="s">
        <v>771</v>
      </c>
      <c r="C282" s="412">
        <v>44091</v>
      </c>
      <c r="D282" s="270" t="s">
        <v>772</v>
      </c>
      <c r="E282" s="274" t="s">
        <v>773</v>
      </c>
      <c r="F282" s="75"/>
      <c r="G282" s="58"/>
      <c r="H282" s="58"/>
      <c r="I282" s="58"/>
      <c r="J282" s="58"/>
      <c r="K282" s="58"/>
      <c r="L282" s="58"/>
      <c r="M282" s="58"/>
      <c r="N282" s="58"/>
      <c r="O282" s="58"/>
      <c r="P282" s="58"/>
      <c r="Q282" s="58"/>
      <c r="R282" s="58"/>
      <c r="S282" s="58"/>
      <c r="T282" s="58"/>
      <c r="U282" s="58"/>
      <c r="V282" s="58"/>
      <c r="W282" s="58"/>
      <c r="X282" s="58"/>
      <c r="Y282" s="58"/>
    </row>
    <row r="283" spans="1:25" ht="40.5">
      <c r="A283" s="135">
        <v>274</v>
      </c>
      <c r="B283" s="273" t="s">
        <v>774</v>
      </c>
      <c r="C283" s="413">
        <v>44091</v>
      </c>
      <c r="D283" s="270" t="s">
        <v>775</v>
      </c>
      <c r="E283" s="274" t="s">
        <v>776</v>
      </c>
      <c r="F283" s="75"/>
      <c r="G283" s="58"/>
      <c r="H283" s="58"/>
      <c r="I283" s="58"/>
      <c r="J283" s="58"/>
      <c r="K283" s="58"/>
      <c r="L283" s="58"/>
      <c r="M283" s="58"/>
      <c r="N283" s="58"/>
      <c r="O283" s="58"/>
      <c r="P283" s="58"/>
      <c r="Q283" s="58"/>
      <c r="R283" s="58"/>
      <c r="S283" s="58"/>
      <c r="T283" s="58"/>
      <c r="U283" s="58"/>
      <c r="V283" s="58"/>
      <c r="W283" s="58"/>
      <c r="X283" s="58"/>
      <c r="Y283" s="58"/>
    </row>
    <row r="284" spans="1:25" ht="27">
      <c r="A284" s="135">
        <v>275</v>
      </c>
      <c r="B284" s="136" t="s">
        <v>777</v>
      </c>
      <c r="C284" s="414">
        <v>44109</v>
      </c>
      <c r="D284" s="58" t="s">
        <v>778</v>
      </c>
      <c r="E284" s="58" t="s">
        <v>779</v>
      </c>
      <c r="F284" s="75"/>
      <c r="G284" s="58"/>
      <c r="H284" s="58"/>
      <c r="I284" s="58"/>
      <c r="J284" s="58"/>
      <c r="K284" s="58"/>
      <c r="L284" s="58"/>
      <c r="M284" s="58"/>
      <c r="N284" s="58"/>
      <c r="O284" s="58"/>
      <c r="P284" s="58"/>
      <c r="Q284" s="58"/>
      <c r="R284" s="58"/>
      <c r="S284" s="58"/>
      <c r="T284" s="58"/>
      <c r="U284" s="58"/>
      <c r="V284" s="58"/>
      <c r="W284" s="58"/>
      <c r="X284" s="58"/>
      <c r="Y284" s="58"/>
    </row>
    <row r="285" spans="1:25" ht="54">
      <c r="A285" s="135">
        <v>276</v>
      </c>
      <c r="B285" s="136" t="s">
        <v>780</v>
      </c>
      <c r="C285" s="414">
        <v>44110</v>
      </c>
      <c r="D285" s="58" t="s">
        <v>781</v>
      </c>
      <c r="E285" s="58" t="s">
        <v>782</v>
      </c>
      <c r="F285" s="75"/>
      <c r="G285" s="58"/>
      <c r="H285" s="58"/>
      <c r="I285" s="58"/>
      <c r="J285" s="58"/>
      <c r="K285" s="58"/>
      <c r="L285" s="58"/>
      <c r="M285" s="58"/>
      <c r="N285" s="58"/>
      <c r="O285" s="58"/>
      <c r="P285" s="58"/>
      <c r="Q285" s="58"/>
      <c r="R285" s="58"/>
      <c r="S285" s="58"/>
      <c r="T285" s="58"/>
      <c r="U285" s="58"/>
      <c r="V285" s="58"/>
      <c r="W285" s="58"/>
      <c r="X285" s="58"/>
      <c r="Y285" s="58"/>
    </row>
    <row r="286" spans="1:25" ht="40.5">
      <c r="A286" s="135">
        <v>277</v>
      </c>
      <c r="B286" s="136" t="s">
        <v>783</v>
      </c>
      <c r="C286" s="414">
        <v>44110</v>
      </c>
      <c r="D286" s="58" t="s">
        <v>784</v>
      </c>
      <c r="E286" s="58" t="s">
        <v>785</v>
      </c>
      <c r="F286" s="75"/>
      <c r="G286" s="58"/>
      <c r="H286" s="58"/>
      <c r="I286" s="58"/>
      <c r="J286" s="58"/>
      <c r="K286" s="58"/>
      <c r="L286" s="58"/>
      <c r="M286" s="58"/>
      <c r="N286" s="58"/>
      <c r="O286" s="58"/>
      <c r="P286" s="58"/>
      <c r="Q286" s="58"/>
      <c r="R286" s="58"/>
      <c r="S286" s="58"/>
      <c r="T286" s="58"/>
      <c r="U286" s="58"/>
      <c r="V286" s="58"/>
      <c r="W286" s="58"/>
      <c r="X286" s="58"/>
      <c r="Y286" s="58"/>
    </row>
    <row r="287" spans="1:25" ht="54">
      <c r="A287" s="135">
        <v>278</v>
      </c>
      <c r="B287" s="136" t="s">
        <v>786</v>
      </c>
      <c r="C287" s="414">
        <v>44111</v>
      </c>
      <c r="D287" s="58" t="s">
        <v>787</v>
      </c>
      <c r="E287" s="58" t="s">
        <v>22</v>
      </c>
      <c r="F287" s="75"/>
      <c r="G287" s="58"/>
      <c r="H287" s="58"/>
      <c r="I287" s="58"/>
      <c r="J287" s="58"/>
      <c r="K287" s="58"/>
      <c r="L287" s="58"/>
      <c r="M287" s="58"/>
      <c r="N287" s="58"/>
      <c r="O287" s="58"/>
      <c r="P287" s="58"/>
      <c r="Q287" s="58"/>
      <c r="R287" s="58"/>
      <c r="S287" s="58"/>
      <c r="T287" s="58"/>
      <c r="U287" s="58"/>
      <c r="V287" s="58"/>
      <c r="W287" s="58"/>
      <c r="X287" s="58"/>
      <c r="Y287" s="58"/>
    </row>
    <row r="288" spans="1:25" ht="54">
      <c r="A288" s="135">
        <v>280</v>
      </c>
      <c r="B288" s="136" t="s">
        <v>788</v>
      </c>
      <c r="C288" s="414">
        <v>44111</v>
      </c>
      <c r="D288" s="58" t="s">
        <v>789</v>
      </c>
      <c r="E288" s="58" t="s">
        <v>790</v>
      </c>
      <c r="F288" s="75"/>
      <c r="G288" s="58"/>
      <c r="H288" s="58"/>
      <c r="I288" s="58"/>
      <c r="J288" s="58"/>
      <c r="K288" s="58"/>
      <c r="L288" s="58"/>
      <c r="M288" s="58"/>
      <c r="N288" s="58"/>
      <c r="O288" s="58"/>
      <c r="P288" s="58"/>
      <c r="Q288" s="58"/>
      <c r="R288" s="58"/>
      <c r="S288" s="58"/>
      <c r="T288" s="58"/>
      <c r="U288" s="58"/>
      <c r="V288" s="58"/>
      <c r="W288" s="58"/>
      <c r="X288" s="58"/>
      <c r="Y288" s="58"/>
    </row>
    <row r="289" spans="1:25" ht="27">
      <c r="A289" s="135">
        <v>281</v>
      </c>
      <c r="B289" s="136" t="s">
        <v>791</v>
      </c>
      <c r="C289" s="414">
        <v>44116</v>
      </c>
      <c r="D289" s="58" t="s">
        <v>792</v>
      </c>
      <c r="E289" s="58" t="s">
        <v>793</v>
      </c>
      <c r="F289" s="75"/>
      <c r="G289" s="58"/>
      <c r="H289" s="58"/>
      <c r="I289" s="58"/>
      <c r="J289" s="58"/>
      <c r="K289" s="58"/>
      <c r="L289" s="58"/>
      <c r="M289" s="58"/>
      <c r="N289" s="58"/>
      <c r="O289" s="58"/>
      <c r="P289" s="58"/>
      <c r="Q289" s="58"/>
      <c r="R289" s="58"/>
      <c r="S289" s="58"/>
      <c r="T289" s="58"/>
      <c r="U289" s="58"/>
      <c r="V289" s="58"/>
      <c r="W289" s="58"/>
      <c r="X289" s="58"/>
      <c r="Y289" s="58"/>
    </row>
    <row r="290" spans="1:25" ht="40.5">
      <c r="A290" s="275">
        <v>282</v>
      </c>
      <c r="B290" s="64" t="s">
        <v>794</v>
      </c>
      <c r="C290" s="271">
        <v>44120</v>
      </c>
      <c r="D290" s="270" t="s">
        <v>795</v>
      </c>
      <c r="E290" s="274" t="s">
        <v>796</v>
      </c>
      <c r="F290" s="58"/>
      <c r="G290" s="58"/>
      <c r="H290" s="58"/>
      <c r="I290" s="58"/>
      <c r="J290" s="58"/>
      <c r="K290" s="58"/>
      <c r="L290" s="58"/>
      <c r="M290" s="58"/>
      <c r="N290" s="58"/>
      <c r="O290" s="58"/>
      <c r="P290" s="58"/>
      <c r="Q290" s="58"/>
      <c r="R290" s="58"/>
      <c r="S290" s="58"/>
      <c r="T290" s="58"/>
      <c r="U290" s="58"/>
      <c r="V290" s="58"/>
      <c r="W290" s="58"/>
      <c r="X290" s="58"/>
      <c r="Y290" s="58"/>
    </row>
    <row r="291" spans="1:25" ht="40.5">
      <c r="A291" s="276">
        <v>283</v>
      </c>
      <c r="B291" s="277" t="s">
        <v>797</v>
      </c>
      <c r="C291" s="415">
        <v>44148</v>
      </c>
      <c r="D291" s="270" t="s">
        <v>798</v>
      </c>
      <c r="E291" s="274" t="s">
        <v>799</v>
      </c>
      <c r="F291" s="270"/>
      <c r="G291" s="270"/>
      <c r="H291" s="270"/>
      <c r="I291" s="270"/>
      <c r="J291" s="270"/>
      <c r="K291" s="270"/>
      <c r="L291" s="270"/>
      <c r="M291" s="270"/>
      <c r="N291" s="270"/>
      <c r="O291" s="270"/>
      <c r="P291" s="270"/>
      <c r="Q291" s="270"/>
      <c r="R291" s="270"/>
      <c r="S291" s="270"/>
      <c r="T291" s="270"/>
      <c r="U291" s="270"/>
      <c r="V291" s="270"/>
      <c r="W291" s="270"/>
      <c r="X291" s="270"/>
      <c r="Y291" s="270"/>
    </row>
    <row r="292" spans="1:25" ht="40.5">
      <c r="A292" s="60">
        <v>284</v>
      </c>
      <c r="B292" s="278" t="s">
        <v>800</v>
      </c>
      <c r="C292" s="219">
        <v>44155</v>
      </c>
      <c r="D292" s="279" t="s">
        <v>801</v>
      </c>
      <c r="E292" s="280" t="s">
        <v>802</v>
      </c>
      <c r="F292" s="58"/>
      <c r="G292" s="58"/>
      <c r="H292" s="58"/>
      <c r="I292" s="58"/>
      <c r="J292" s="58"/>
      <c r="K292" s="58"/>
      <c r="L292" s="58"/>
      <c r="M292" s="58"/>
      <c r="N292" s="58"/>
      <c r="O292" s="58"/>
      <c r="P292" s="58"/>
      <c r="Q292" s="58"/>
      <c r="R292" s="58"/>
      <c r="S292" s="58"/>
      <c r="T292" s="58"/>
      <c r="U292" s="58"/>
      <c r="V292" s="58"/>
      <c r="W292" s="58"/>
      <c r="X292" s="58"/>
      <c r="Y292" s="58"/>
    </row>
    <row r="293" spans="1:25" ht="27">
      <c r="A293" s="60">
        <v>285</v>
      </c>
      <c r="B293" s="64" t="s">
        <v>803</v>
      </c>
      <c r="C293" s="219">
        <v>44166</v>
      </c>
      <c r="D293" s="270" t="s">
        <v>804</v>
      </c>
      <c r="E293" s="274" t="s">
        <v>805</v>
      </c>
      <c r="F293" s="58"/>
      <c r="G293" s="58"/>
      <c r="H293" s="58"/>
      <c r="I293" s="58"/>
      <c r="J293" s="58"/>
      <c r="K293" s="58"/>
      <c r="L293" s="58"/>
      <c r="M293" s="58"/>
      <c r="N293" s="58"/>
      <c r="O293" s="58"/>
      <c r="P293" s="58"/>
      <c r="Q293" s="58"/>
      <c r="R293" s="58"/>
      <c r="S293" s="58"/>
      <c r="T293" s="58"/>
      <c r="U293" s="58"/>
      <c r="V293" s="58"/>
      <c r="W293" s="58"/>
      <c r="X293" s="58"/>
      <c r="Y293" s="58"/>
    </row>
    <row r="294" spans="1:25" ht="54">
      <c r="A294" s="60">
        <v>286</v>
      </c>
      <c r="B294" s="64" t="s">
        <v>806</v>
      </c>
      <c r="C294" s="219">
        <v>44167</v>
      </c>
      <c r="D294" s="270" t="s">
        <v>807</v>
      </c>
      <c r="E294" s="274" t="s">
        <v>808</v>
      </c>
      <c r="F294" s="58"/>
      <c r="G294" s="58"/>
      <c r="H294" s="58"/>
      <c r="I294" s="58"/>
      <c r="J294" s="58"/>
      <c r="K294" s="58"/>
      <c r="L294" s="58"/>
      <c r="M294" s="58"/>
      <c r="N294" s="58"/>
      <c r="O294" s="58"/>
      <c r="P294" s="58"/>
      <c r="Q294" s="58"/>
      <c r="R294" s="58"/>
      <c r="S294" s="58"/>
      <c r="T294" s="58"/>
      <c r="U294" s="58"/>
      <c r="V294" s="58"/>
      <c r="W294" s="58"/>
      <c r="X294" s="58"/>
      <c r="Y294" s="58"/>
    </row>
    <row r="295" spans="1:25" ht="40.5">
      <c r="A295" s="60">
        <v>287</v>
      </c>
      <c r="B295" s="64" t="s">
        <v>809</v>
      </c>
      <c r="C295" s="219">
        <v>44168</v>
      </c>
      <c r="D295" s="270" t="s">
        <v>810</v>
      </c>
      <c r="E295" s="274" t="s">
        <v>811</v>
      </c>
      <c r="F295" s="58"/>
      <c r="G295" s="58"/>
      <c r="H295" s="58"/>
      <c r="I295" s="58"/>
      <c r="J295" s="58"/>
      <c r="K295" s="58"/>
      <c r="L295" s="58"/>
      <c r="M295" s="58"/>
      <c r="N295" s="58"/>
      <c r="O295" s="58"/>
      <c r="P295" s="58"/>
      <c r="Q295" s="58"/>
      <c r="R295" s="58"/>
      <c r="S295" s="58"/>
      <c r="T295" s="58"/>
      <c r="U295" s="58"/>
      <c r="V295" s="58"/>
      <c r="W295" s="58"/>
      <c r="X295" s="58"/>
      <c r="Y295" s="58"/>
    </row>
    <row r="296" spans="1:25" ht="40.5">
      <c r="A296" s="60">
        <v>288</v>
      </c>
      <c r="B296" s="64" t="s">
        <v>812</v>
      </c>
      <c r="C296" s="219">
        <v>44168</v>
      </c>
      <c r="D296" s="270" t="s">
        <v>813</v>
      </c>
      <c r="E296" s="274" t="s">
        <v>814</v>
      </c>
      <c r="F296" s="58"/>
      <c r="G296" s="58"/>
      <c r="H296" s="58"/>
      <c r="I296" s="58"/>
      <c r="J296" s="58"/>
      <c r="K296" s="58"/>
      <c r="L296" s="58"/>
      <c r="M296" s="58"/>
      <c r="N296" s="58"/>
      <c r="O296" s="58"/>
      <c r="P296" s="58"/>
      <c r="Q296" s="58"/>
      <c r="R296" s="58"/>
      <c r="S296" s="58"/>
      <c r="T296" s="58"/>
      <c r="U296" s="58"/>
      <c r="V296" s="58"/>
      <c r="W296" s="58"/>
      <c r="X296" s="58"/>
      <c r="Y296" s="58"/>
    </row>
    <row r="297" spans="1:25" ht="54">
      <c r="A297" s="60">
        <v>289</v>
      </c>
      <c r="B297" s="64" t="s">
        <v>815</v>
      </c>
      <c r="C297" s="219">
        <v>44168</v>
      </c>
      <c r="D297" s="270" t="s">
        <v>816</v>
      </c>
      <c r="E297" s="274" t="s">
        <v>817</v>
      </c>
      <c r="F297" s="58"/>
      <c r="G297" s="58"/>
      <c r="H297" s="58"/>
      <c r="I297" s="58"/>
      <c r="J297" s="58"/>
      <c r="K297" s="58"/>
      <c r="L297" s="58"/>
      <c r="M297" s="58"/>
      <c r="N297" s="58"/>
      <c r="O297" s="58"/>
      <c r="P297" s="58"/>
      <c r="Q297" s="58"/>
      <c r="R297" s="58"/>
      <c r="S297" s="58"/>
      <c r="T297" s="58"/>
      <c r="U297" s="58"/>
      <c r="V297" s="58"/>
      <c r="W297" s="58"/>
      <c r="X297" s="58"/>
      <c r="Y297" s="58"/>
    </row>
    <row r="298" spans="1:25" ht="40.5">
      <c r="A298" s="60">
        <v>290</v>
      </c>
      <c r="B298" s="64" t="s">
        <v>818</v>
      </c>
      <c r="C298" s="219">
        <v>44168</v>
      </c>
      <c r="D298" s="270" t="s">
        <v>819</v>
      </c>
      <c r="E298" s="274" t="s">
        <v>820</v>
      </c>
      <c r="F298" s="58"/>
      <c r="G298" s="58"/>
      <c r="H298" s="58"/>
      <c r="I298" s="58"/>
      <c r="J298" s="58"/>
      <c r="K298" s="58"/>
      <c r="L298" s="58"/>
      <c r="M298" s="58"/>
      <c r="N298" s="58"/>
      <c r="O298" s="58"/>
      <c r="P298" s="58"/>
      <c r="Q298" s="58"/>
      <c r="R298" s="58"/>
      <c r="S298" s="58"/>
      <c r="T298" s="58"/>
      <c r="U298" s="58"/>
      <c r="V298" s="58"/>
      <c r="W298" s="58"/>
      <c r="X298" s="58"/>
      <c r="Y298" s="58"/>
    </row>
    <row r="299" spans="1:25" ht="54">
      <c r="A299" s="60">
        <v>291</v>
      </c>
      <c r="B299" s="64" t="s">
        <v>821</v>
      </c>
      <c r="C299" s="219">
        <v>44168</v>
      </c>
      <c r="D299" s="270" t="s">
        <v>822</v>
      </c>
      <c r="E299" s="274" t="s">
        <v>823</v>
      </c>
      <c r="F299" s="58"/>
      <c r="G299" s="58"/>
      <c r="H299" s="58"/>
      <c r="I299" s="58"/>
      <c r="J299" s="58"/>
      <c r="K299" s="58"/>
      <c r="L299" s="58"/>
      <c r="M299" s="58"/>
      <c r="N299" s="58"/>
      <c r="O299" s="58"/>
      <c r="P299" s="58"/>
      <c r="Q299" s="58"/>
      <c r="R299" s="58"/>
      <c r="S299" s="58"/>
      <c r="T299" s="58"/>
      <c r="U299" s="58"/>
      <c r="V299" s="58"/>
      <c r="W299" s="58"/>
      <c r="X299" s="58"/>
      <c r="Y299" s="58"/>
    </row>
    <row r="300" spans="1:25" ht="40.5">
      <c r="A300" s="60">
        <v>292</v>
      </c>
      <c r="B300" s="64" t="s">
        <v>824</v>
      </c>
      <c r="C300" s="219">
        <v>44169</v>
      </c>
      <c r="D300" s="270" t="s">
        <v>825</v>
      </c>
      <c r="E300" s="274" t="s">
        <v>826</v>
      </c>
      <c r="F300" s="58"/>
      <c r="G300" s="58"/>
      <c r="H300" s="58"/>
      <c r="I300" s="58"/>
      <c r="J300" s="58"/>
      <c r="K300" s="58"/>
      <c r="L300" s="58"/>
      <c r="M300" s="58"/>
      <c r="N300" s="58"/>
      <c r="O300" s="58"/>
      <c r="P300" s="58"/>
      <c r="Q300" s="58"/>
      <c r="R300" s="58"/>
      <c r="S300" s="58"/>
      <c r="T300" s="58"/>
      <c r="U300" s="58"/>
      <c r="V300" s="58"/>
      <c r="W300" s="58"/>
      <c r="X300" s="58"/>
      <c r="Y300" s="58"/>
    </row>
    <row r="301" spans="1:25" ht="54">
      <c r="A301" s="60">
        <v>291</v>
      </c>
      <c r="B301" s="278" t="s">
        <v>827</v>
      </c>
      <c r="C301" s="409">
        <v>44182</v>
      </c>
      <c r="D301" s="270" t="s">
        <v>828</v>
      </c>
      <c r="E301" s="274" t="s">
        <v>829</v>
      </c>
      <c r="F301" s="58"/>
      <c r="G301" s="58"/>
      <c r="H301" s="58"/>
      <c r="I301" s="58"/>
      <c r="J301" s="58"/>
      <c r="K301" s="58"/>
      <c r="L301" s="58"/>
      <c r="M301" s="58"/>
      <c r="N301" s="58"/>
      <c r="O301" s="58"/>
      <c r="P301" s="58"/>
      <c r="Q301" s="58"/>
      <c r="R301" s="58"/>
      <c r="S301" s="58"/>
      <c r="T301" s="58"/>
      <c r="U301" s="58"/>
      <c r="V301" s="58"/>
      <c r="W301" s="58"/>
      <c r="X301" s="58"/>
      <c r="Y301" s="58"/>
    </row>
    <row r="302" spans="1:25" ht="54">
      <c r="A302" s="60">
        <v>292</v>
      </c>
      <c r="B302" s="64" t="s">
        <v>830</v>
      </c>
      <c r="C302" s="416">
        <v>44201</v>
      </c>
      <c r="D302" s="270" t="s">
        <v>831</v>
      </c>
      <c r="E302" s="274" t="s">
        <v>832</v>
      </c>
      <c r="F302" s="58"/>
      <c r="G302" s="58"/>
      <c r="H302" s="58"/>
      <c r="I302" s="58"/>
      <c r="J302" s="58"/>
      <c r="K302" s="58"/>
      <c r="L302" s="58"/>
      <c r="M302" s="58"/>
      <c r="N302" s="58"/>
      <c r="O302" s="58"/>
      <c r="P302" s="58"/>
      <c r="Q302" s="58"/>
      <c r="R302" s="58"/>
      <c r="S302" s="58"/>
      <c r="T302" s="58"/>
      <c r="U302" s="58"/>
      <c r="V302" s="58"/>
      <c r="W302" s="58"/>
      <c r="X302" s="58"/>
      <c r="Y302" s="58"/>
    </row>
    <row r="303" spans="1:25" ht="40.5">
      <c r="A303" s="60">
        <v>293</v>
      </c>
      <c r="B303" s="64" t="s">
        <v>833</v>
      </c>
      <c r="C303" s="416">
        <v>44204</v>
      </c>
      <c r="D303" s="270" t="s">
        <v>834</v>
      </c>
      <c r="E303" s="58" t="s">
        <v>22</v>
      </c>
      <c r="F303" s="58"/>
      <c r="G303" s="58"/>
      <c r="H303" s="58"/>
      <c r="I303" s="58"/>
      <c r="J303" s="58"/>
      <c r="K303" s="58"/>
      <c r="L303" s="58"/>
      <c r="M303" s="58"/>
      <c r="N303" s="58"/>
      <c r="O303" s="58"/>
      <c r="P303" s="58"/>
      <c r="Q303" s="58"/>
      <c r="R303" s="58"/>
      <c r="S303" s="58"/>
      <c r="T303" s="58"/>
      <c r="U303" s="58"/>
      <c r="V303" s="58"/>
      <c r="W303" s="58"/>
      <c r="X303" s="58"/>
      <c r="Y303" s="58"/>
    </row>
    <row r="304" spans="1:25" ht="40.5">
      <c r="A304" s="60">
        <v>294</v>
      </c>
      <c r="B304" s="64" t="s">
        <v>835</v>
      </c>
      <c r="C304" s="416">
        <v>44204</v>
      </c>
      <c r="D304" s="270" t="s">
        <v>836</v>
      </c>
      <c r="E304" s="58" t="s">
        <v>22</v>
      </c>
      <c r="F304" s="58"/>
      <c r="G304" s="58"/>
      <c r="H304" s="58"/>
      <c r="I304" s="58"/>
      <c r="J304" s="58"/>
      <c r="K304" s="58"/>
      <c r="L304" s="58"/>
      <c r="M304" s="58"/>
      <c r="N304" s="58"/>
      <c r="O304" s="58"/>
      <c r="P304" s="58"/>
      <c r="Q304" s="58"/>
      <c r="R304" s="58"/>
      <c r="S304" s="58"/>
      <c r="T304" s="58"/>
      <c r="U304" s="58"/>
      <c r="V304" s="58"/>
      <c r="W304" s="58"/>
      <c r="X304" s="58"/>
      <c r="Y304" s="58"/>
    </row>
    <row r="305" spans="1:25" ht="54">
      <c r="A305" s="60">
        <v>295</v>
      </c>
      <c r="B305" s="64" t="s">
        <v>837</v>
      </c>
      <c r="C305" s="416">
        <v>44204</v>
      </c>
      <c r="D305" s="270" t="s">
        <v>838</v>
      </c>
      <c r="E305" s="58" t="s">
        <v>22</v>
      </c>
      <c r="F305" s="58"/>
      <c r="G305" s="58"/>
      <c r="H305" s="58"/>
      <c r="I305" s="58"/>
      <c r="J305" s="58"/>
      <c r="K305" s="58"/>
      <c r="L305" s="58"/>
      <c r="M305" s="58"/>
      <c r="N305" s="58"/>
      <c r="O305" s="58"/>
      <c r="P305" s="58"/>
      <c r="Q305" s="58"/>
      <c r="R305" s="58"/>
      <c r="S305" s="58"/>
      <c r="T305" s="58"/>
      <c r="U305" s="58"/>
      <c r="V305" s="58"/>
      <c r="W305" s="58"/>
      <c r="X305" s="58"/>
      <c r="Y305" s="58"/>
    </row>
    <row r="306" spans="1:25" ht="27">
      <c r="A306" s="60">
        <v>296</v>
      </c>
      <c r="B306" s="71" t="s">
        <v>839</v>
      </c>
      <c r="C306" s="416">
        <v>44208</v>
      </c>
      <c r="D306" s="270" t="s">
        <v>840</v>
      </c>
      <c r="E306" s="274" t="s">
        <v>841</v>
      </c>
      <c r="F306" s="58"/>
      <c r="G306" s="58"/>
      <c r="H306" s="58"/>
      <c r="I306" s="58"/>
      <c r="J306" s="58"/>
      <c r="K306" s="58"/>
      <c r="L306" s="58"/>
      <c r="M306" s="58"/>
      <c r="N306" s="58"/>
      <c r="O306" s="58"/>
      <c r="P306" s="58"/>
      <c r="Q306" s="58"/>
      <c r="R306" s="58"/>
      <c r="S306" s="58"/>
      <c r="T306" s="58"/>
      <c r="U306" s="58"/>
      <c r="V306" s="58"/>
      <c r="W306" s="58"/>
      <c r="X306" s="58"/>
      <c r="Y306" s="58"/>
    </row>
    <row r="307" spans="1:25" ht="54">
      <c r="A307" s="60">
        <v>297</v>
      </c>
      <c r="B307" s="71" t="s">
        <v>842</v>
      </c>
      <c r="C307" s="416">
        <v>44208</v>
      </c>
      <c r="D307" s="270" t="s">
        <v>843</v>
      </c>
      <c r="E307" s="274" t="s">
        <v>844</v>
      </c>
      <c r="F307" s="58"/>
      <c r="G307" s="58"/>
      <c r="H307" s="58"/>
      <c r="I307" s="58"/>
      <c r="J307" s="58"/>
      <c r="K307" s="58"/>
      <c r="L307" s="58"/>
      <c r="M307" s="58"/>
      <c r="N307" s="58"/>
      <c r="O307" s="58"/>
      <c r="P307" s="58"/>
      <c r="Q307" s="58"/>
      <c r="R307" s="58"/>
      <c r="S307" s="58"/>
      <c r="T307" s="58"/>
      <c r="U307" s="58"/>
      <c r="V307" s="58"/>
      <c r="W307" s="58"/>
      <c r="X307" s="58"/>
      <c r="Y307" s="58"/>
    </row>
    <row r="308" spans="1:25" ht="54">
      <c r="A308" s="60">
        <v>298</v>
      </c>
      <c r="B308" s="71" t="s">
        <v>745</v>
      </c>
      <c r="C308" s="416">
        <v>44210</v>
      </c>
      <c r="D308" s="270" t="s">
        <v>845</v>
      </c>
      <c r="E308" s="274" t="s">
        <v>846</v>
      </c>
      <c r="F308" s="58"/>
      <c r="G308" s="58"/>
      <c r="H308" s="58"/>
      <c r="I308" s="58"/>
      <c r="J308" s="58"/>
      <c r="K308" s="58"/>
      <c r="L308" s="58"/>
      <c r="M308" s="58"/>
      <c r="N308" s="58"/>
      <c r="O308" s="58"/>
      <c r="P308" s="58"/>
      <c r="Q308" s="58"/>
      <c r="R308" s="58"/>
      <c r="S308" s="58"/>
      <c r="T308" s="58"/>
      <c r="U308" s="58"/>
      <c r="V308" s="58"/>
      <c r="W308" s="58"/>
      <c r="X308" s="58"/>
      <c r="Y308" s="58"/>
    </row>
    <row r="309" spans="1:25" ht="54">
      <c r="A309" s="60">
        <v>299</v>
      </c>
      <c r="B309" s="71" t="s">
        <v>735</v>
      </c>
      <c r="C309" s="416">
        <v>44210</v>
      </c>
      <c r="D309" s="270" t="s">
        <v>847</v>
      </c>
      <c r="E309" s="274" t="s">
        <v>846</v>
      </c>
      <c r="F309" s="58"/>
      <c r="G309" s="58"/>
      <c r="H309" s="58"/>
      <c r="I309" s="58"/>
      <c r="J309" s="58"/>
      <c r="K309" s="58"/>
      <c r="L309" s="58"/>
      <c r="M309" s="58"/>
      <c r="N309" s="58"/>
      <c r="O309" s="58"/>
      <c r="P309" s="58"/>
      <c r="Q309" s="58"/>
      <c r="R309" s="58"/>
      <c r="S309" s="58"/>
      <c r="T309" s="58"/>
      <c r="U309" s="58"/>
      <c r="V309" s="58"/>
      <c r="W309" s="58"/>
      <c r="X309" s="58"/>
      <c r="Y309" s="58"/>
    </row>
    <row r="310" spans="1:25" ht="54">
      <c r="A310" s="60">
        <v>300</v>
      </c>
      <c r="B310" s="71" t="s">
        <v>848</v>
      </c>
      <c r="C310" s="416">
        <v>44210</v>
      </c>
      <c r="D310" s="270" t="s">
        <v>849</v>
      </c>
      <c r="E310" s="274" t="s">
        <v>846</v>
      </c>
      <c r="F310" s="58"/>
      <c r="G310" s="58"/>
      <c r="H310" s="58"/>
      <c r="I310" s="58"/>
      <c r="J310" s="58"/>
      <c r="K310" s="58"/>
      <c r="L310" s="58"/>
      <c r="M310" s="58"/>
      <c r="N310" s="58"/>
      <c r="O310" s="58"/>
      <c r="P310" s="58"/>
      <c r="Q310" s="58"/>
      <c r="R310" s="58"/>
      <c r="S310" s="58"/>
      <c r="T310" s="58"/>
      <c r="U310" s="58"/>
      <c r="V310" s="58"/>
      <c r="W310" s="58"/>
      <c r="X310" s="58"/>
      <c r="Y310" s="58"/>
    </row>
    <row r="311" spans="1:25" ht="27">
      <c r="A311" s="60">
        <v>301</v>
      </c>
      <c r="B311" s="56" t="s">
        <v>850</v>
      </c>
      <c r="C311" s="219">
        <v>44223</v>
      </c>
      <c r="D311" s="270" t="s">
        <v>851</v>
      </c>
      <c r="E311" s="274" t="s">
        <v>852</v>
      </c>
      <c r="F311" s="58"/>
      <c r="G311" s="58"/>
      <c r="H311" s="58"/>
      <c r="I311" s="58"/>
      <c r="J311" s="58"/>
      <c r="K311" s="58"/>
      <c r="L311" s="58"/>
      <c r="M311" s="58"/>
      <c r="N311" s="58"/>
      <c r="O311" s="58"/>
      <c r="P311" s="58"/>
      <c r="Q311" s="58"/>
      <c r="R311" s="58"/>
      <c r="S311" s="58"/>
      <c r="T311" s="58"/>
      <c r="U311" s="58"/>
      <c r="V311" s="58"/>
      <c r="W311" s="58"/>
      <c r="X311" s="58"/>
      <c r="Y311" s="58"/>
    </row>
    <row r="312" spans="1:25" ht="54">
      <c r="A312" s="60">
        <v>302</v>
      </c>
      <c r="B312" s="56" t="s">
        <v>853</v>
      </c>
      <c r="C312" s="219">
        <v>44223</v>
      </c>
      <c r="D312" s="270" t="s">
        <v>854</v>
      </c>
      <c r="E312" s="274" t="s">
        <v>855</v>
      </c>
      <c r="F312" s="58"/>
      <c r="G312" s="58"/>
      <c r="H312" s="58"/>
      <c r="I312" s="58"/>
      <c r="J312" s="58"/>
      <c r="K312" s="58"/>
      <c r="L312" s="58"/>
      <c r="M312" s="58"/>
      <c r="N312" s="58"/>
      <c r="O312" s="58"/>
      <c r="P312" s="58"/>
      <c r="Q312" s="58"/>
      <c r="R312" s="58"/>
      <c r="S312" s="58"/>
      <c r="T312" s="58"/>
      <c r="U312" s="58"/>
      <c r="V312" s="58"/>
      <c r="W312" s="58"/>
      <c r="X312" s="58"/>
      <c r="Y312" s="58"/>
    </row>
    <row r="313" spans="1:25" ht="54">
      <c r="A313" s="60">
        <v>303</v>
      </c>
      <c r="B313" s="56" t="s">
        <v>856</v>
      </c>
      <c r="C313" s="219">
        <v>44224</v>
      </c>
      <c r="D313" s="270" t="s">
        <v>857</v>
      </c>
      <c r="E313" s="274" t="s">
        <v>858</v>
      </c>
      <c r="F313" s="58"/>
      <c r="G313" s="58"/>
      <c r="H313" s="58"/>
      <c r="I313" s="58"/>
      <c r="J313" s="58"/>
      <c r="K313" s="58"/>
      <c r="L313" s="58"/>
      <c r="M313" s="58"/>
      <c r="N313" s="58"/>
      <c r="O313" s="58"/>
      <c r="P313" s="58"/>
      <c r="Q313" s="58"/>
      <c r="R313" s="58"/>
      <c r="S313" s="58"/>
      <c r="T313" s="58"/>
      <c r="U313" s="58"/>
      <c r="V313" s="58"/>
      <c r="W313" s="58"/>
      <c r="X313" s="58"/>
      <c r="Y313" s="58"/>
    </row>
    <row r="314" spans="1:25" ht="54">
      <c r="A314" s="60">
        <v>304</v>
      </c>
      <c r="B314" s="56" t="s">
        <v>859</v>
      </c>
      <c r="C314" s="219">
        <v>44228</v>
      </c>
      <c r="D314" s="270" t="s">
        <v>860</v>
      </c>
      <c r="E314" s="274" t="s">
        <v>861</v>
      </c>
      <c r="F314" s="58"/>
      <c r="G314" s="58"/>
      <c r="H314" s="58"/>
      <c r="I314" s="58"/>
      <c r="J314" s="58"/>
      <c r="K314" s="58"/>
      <c r="L314" s="58"/>
      <c r="M314" s="58"/>
      <c r="N314" s="58"/>
      <c r="O314" s="58"/>
      <c r="P314" s="58"/>
      <c r="Q314" s="58"/>
      <c r="R314" s="58"/>
      <c r="S314" s="58"/>
      <c r="T314" s="58"/>
      <c r="U314" s="58"/>
      <c r="V314" s="58"/>
      <c r="W314" s="58"/>
      <c r="X314" s="58"/>
      <c r="Y314" s="58"/>
    </row>
    <row r="315" spans="1:25" ht="54">
      <c r="A315" s="60">
        <v>305</v>
      </c>
      <c r="B315" s="278" t="s">
        <v>862</v>
      </c>
      <c r="C315" s="219">
        <v>44243</v>
      </c>
      <c r="D315" s="279" t="s">
        <v>863</v>
      </c>
      <c r="E315" s="280" t="s">
        <v>864</v>
      </c>
      <c r="F315" s="58"/>
      <c r="G315" s="58"/>
      <c r="H315" s="58"/>
      <c r="I315" s="58"/>
      <c r="J315" s="58"/>
      <c r="K315" s="58"/>
      <c r="L315" s="58"/>
      <c r="M315" s="58"/>
      <c r="N315" s="58"/>
      <c r="O315" s="58"/>
      <c r="P315" s="58"/>
      <c r="Q315" s="58"/>
      <c r="R315" s="58"/>
      <c r="S315" s="58"/>
      <c r="T315" s="58"/>
      <c r="U315" s="58"/>
      <c r="V315" s="58"/>
      <c r="W315" s="58"/>
      <c r="X315" s="58"/>
      <c r="Y315" s="58"/>
    </row>
    <row r="316" spans="1:25" ht="67.5">
      <c r="A316" s="60">
        <v>306</v>
      </c>
      <c r="B316" s="278" t="s">
        <v>865</v>
      </c>
      <c r="C316" s="219">
        <v>44244</v>
      </c>
      <c r="D316" s="279" t="s">
        <v>866</v>
      </c>
      <c r="E316" s="280" t="s">
        <v>867</v>
      </c>
      <c r="F316" s="58"/>
      <c r="G316" s="58"/>
      <c r="H316" s="58"/>
      <c r="I316" s="58"/>
      <c r="J316" s="58"/>
      <c r="K316" s="58"/>
      <c r="L316" s="58"/>
      <c r="M316" s="58"/>
      <c r="N316" s="58"/>
      <c r="O316" s="58"/>
      <c r="P316" s="58"/>
      <c r="Q316" s="58"/>
      <c r="R316" s="58"/>
      <c r="S316" s="58"/>
      <c r="T316" s="58"/>
      <c r="U316" s="58"/>
      <c r="V316" s="58"/>
      <c r="W316" s="58"/>
      <c r="X316" s="58"/>
      <c r="Y316" s="58"/>
    </row>
    <row r="317" spans="1:25" ht="40.5">
      <c r="A317" s="60">
        <v>307</v>
      </c>
      <c r="B317" s="278" t="s">
        <v>868</v>
      </c>
      <c r="C317" s="219">
        <v>44245</v>
      </c>
      <c r="D317" s="279" t="s">
        <v>869</v>
      </c>
      <c r="E317" s="280" t="s">
        <v>867</v>
      </c>
      <c r="F317" s="58"/>
      <c r="G317" s="58"/>
      <c r="H317" s="58"/>
      <c r="I317" s="58"/>
      <c r="J317" s="58"/>
      <c r="K317" s="58"/>
      <c r="L317" s="58"/>
      <c r="M317" s="58"/>
      <c r="N317" s="58"/>
      <c r="O317" s="58"/>
      <c r="P317" s="58"/>
      <c r="Q317" s="58"/>
      <c r="R317" s="58"/>
      <c r="S317" s="58"/>
      <c r="T317" s="58"/>
      <c r="U317" s="58"/>
      <c r="V317" s="58"/>
      <c r="W317" s="58"/>
      <c r="X317" s="58"/>
      <c r="Y317" s="58"/>
    </row>
    <row r="318" spans="1:25" ht="54">
      <c r="A318" s="60">
        <v>308</v>
      </c>
      <c r="B318" s="278" t="s">
        <v>870</v>
      </c>
      <c r="C318" s="219">
        <v>44257</v>
      </c>
      <c r="D318" s="279" t="s">
        <v>871</v>
      </c>
      <c r="E318" s="280" t="s">
        <v>872</v>
      </c>
      <c r="F318" s="58"/>
      <c r="G318" s="58"/>
      <c r="H318" s="58"/>
      <c r="I318" s="58"/>
      <c r="J318" s="58"/>
      <c r="K318" s="58"/>
      <c r="L318" s="58"/>
      <c r="M318" s="58"/>
      <c r="N318" s="58"/>
      <c r="O318" s="58"/>
      <c r="P318" s="58"/>
      <c r="Q318" s="58"/>
      <c r="R318" s="58"/>
      <c r="S318" s="58"/>
      <c r="T318" s="58"/>
      <c r="U318" s="58"/>
      <c r="V318" s="58"/>
      <c r="W318" s="58"/>
      <c r="X318" s="58"/>
      <c r="Y318" s="58"/>
    </row>
    <row r="319" spans="1:25" ht="54">
      <c r="A319" s="60">
        <v>309</v>
      </c>
      <c r="B319" s="278" t="s">
        <v>873</v>
      </c>
      <c r="C319" s="219">
        <v>44258</v>
      </c>
      <c r="D319" s="279" t="s">
        <v>874</v>
      </c>
      <c r="E319" s="280" t="s">
        <v>872</v>
      </c>
      <c r="F319" s="58"/>
      <c r="G319" s="58"/>
      <c r="H319" s="58"/>
      <c r="I319" s="58"/>
      <c r="J319" s="58"/>
      <c r="K319" s="58"/>
      <c r="L319" s="58"/>
      <c r="M319" s="58"/>
      <c r="N319" s="58"/>
      <c r="O319" s="58"/>
      <c r="P319" s="58"/>
      <c r="Q319" s="58"/>
      <c r="R319" s="58"/>
      <c r="S319" s="58"/>
      <c r="T319" s="58"/>
      <c r="U319" s="58"/>
      <c r="V319" s="58"/>
      <c r="W319" s="58"/>
      <c r="X319" s="58"/>
      <c r="Y319" s="58"/>
    </row>
    <row r="320" spans="1:25" ht="54">
      <c r="A320" s="60">
        <v>310</v>
      </c>
      <c r="B320" s="278" t="s">
        <v>875</v>
      </c>
      <c r="C320" s="219">
        <v>44259</v>
      </c>
      <c r="D320" s="279" t="s">
        <v>876</v>
      </c>
      <c r="E320" s="280" t="s">
        <v>877</v>
      </c>
      <c r="F320" s="58"/>
      <c r="G320" s="58"/>
      <c r="H320" s="58"/>
      <c r="I320" s="58"/>
      <c r="J320" s="58"/>
      <c r="K320" s="58"/>
      <c r="L320" s="58"/>
      <c r="M320" s="58"/>
      <c r="N320" s="58"/>
      <c r="O320" s="58"/>
      <c r="P320" s="58"/>
      <c r="Q320" s="58"/>
      <c r="R320" s="58"/>
      <c r="S320" s="58"/>
      <c r="T320" s="58"/>
      <c r="U320" s="58"/>
      <c r="V320" s="58"/>
      <c r="W320" s="58"/>
      <c r="X320" s="58"/>
      <c r="Y320" s="58"/>
    </row>
    <row r="321" spans="1:25" ht="54">
      <c r="A321" s="60">
        <v>311</v>
      </c>
      <c r="B321" s="278" t="s">
        <v>878</v>
      </c>
      <c r="C321" s="219">
        <v>44265</v>
      </c>
      <c r="D321" s="279" t="s">
        <v>879</v>
      </c>
      <c r="E321" s="280" t="s">
        <v>880</v>
      </c>
      <c r="F321" s="58"/>
      <c r="G321" s="58"/>
      <c r="H321" s="58"/>
      <c r="I321" s="58"/>
      <c r="J321" s="58"/>
      <c r="K321" s="58"/>
      <c r="L321" s="58"/>
      <c r="M321" s="58"/>
      <c r="N321" s="58"/>
      <c r="O321" s="58"/>
      <c r="P321" s="58"/>
      <c r="Q321" s="58"/>
      <c r="R321" s="58"/>
      <c r="S321" s="58"/>
      <c r="T321" s="58"/>
      <c r="U321" s="58"/>
      <c r="V321" s="58"/>
      <c r="W321" s="58"/>
      <c r="X321" s="58"/>
      <c r="Y321" s="58"/>
    </row>
    <row r="322" spans="1:25" ht="54">
      <c r="A322" s="60">
        <v>312</v>
      </c>
      <c r="B322" s="278" t="s">
        <v>881</v>
      </c>
      <c r="C322" s="219">
        <v>44267</v>
      </c>
      <c r="D322" s="279" t="s">
        <v>882</v>
      </c>
      <c r="E322" s="280" t="s">
        <v>880</v>
      </c>
      <c r="F322" s="58"/>
      <c r="G322" s="58"/>
      <c r="H322" s="58"/>
      <c r="I322" s="58"/>
      <c r="J322" s="58"/>
      <c r="K322" s="58"/>
      <c r="L322" s="58"/>
      <c r="M322" s="58"/>
      <c r="N322" s="58"/>
      <c r="O322" s="58"/>
      <c r="P322" s="58"/>
      <c r="Q322" s="58"/>
      <c r="R322" s="58"/>
      <c r="S322" s="58"/>
      <c r="T322" s="58"/>
      <c r="U322" s="58"/>
      <c r="V322" s="58"/>
      <c r="W322" s="58"/>
      <c r="X322" s="58"/>
      <c r="Y322" s="58"/>
    </row>
    <row r="323" spans="1:25" ht="40.5">
      <c r="A323" s="60">
        <v>313</v>
      </c>
      <c r="B323" s="278" t="s">
        <v>883</v>
      </c>
      <c r="C323" s="219">
        <v>44270</v>
      </c>
      <c r="D323" s="279" t="s">
        <v>884</v>
      </c>
      <c r="E323" s="280" t="s">
        <v>885</v>
      </c>
      <c r="F323" s="58"/>
      <c r="G323" s="58"/>
      <c r="H323" s="58"/>
      <c r="I323" s="58"/>
      <c r="J323" s="58"/>
      <c r="K323" s="58"/>
      <c r="L323" s="58"/>
      <c r="M323" s="58"/>
      <c r="N323" s="58"/>
      <c r="O323" s="58"/>
      <c r="P323" s="58"/>
      <c r="Q323" s="58"/>
      <c r="R323" s="58"/>
      <c r="S323" s="58"/>
      <c r="T323" s="58"/>
      <c r="U323" s="58"/>
      <c r="V323" s="58"/>
      <c r="W323" s="58"/>
      <c r="X323" s="58"/>
      <c r="Y323" s="58"/>
    </row>
    <row r="324" spans="1:25" ht="54">
      <c r="A324" s="60">
        <v>314</v>
      </c>
      <c r="B324" s="278" t="s">
        <v>886</v>
      </c>
      <c r="C324" s="219">
        <v>44278</v>
      </c>
      <c r="D324" s="270" t="s">
        <v>887</v>
      </c>
      <c r="E324" s="274" t="s">
        <v>888</v>
      </c>
      <c r="F324" s="58"/>
      <c r="G324" s="58"/>
      <c r="H324" s="58"/>
      <c r="I324" s="58"/>
      <c r="J324" s="58"/>
      <c r="K324" s="58"/>
      <c r="L324" s="58"/>
      <c r="M324" s="58"/>
      <c r="N324" s="58"/>
      <c r="O324" s="58"/>
      <c r="P324" s="58"/>
      <c r="Q324" s="58"/>
      <c r="R324" s="58"/>
      <c r="S324" s="58"/>
      <c r="T324" s="58"/>
      <c r="U324" s="58"/>
      <c r="V324" s="58"/>
      <c r="W324" s="58"/>
      <c r="X324" s="58"/>
      <c r="Y324" s="58"/>
    </row>
    <row r="325" spans="1:25" ht="40.5">
      <c r="A325" s="60">
        <v>315</v>
      </c>
      <c r="B325" s="278" t="s">
        <v>889</v>
      </c>
      <c r="C325" s="219">
        <v>44280</v>
      </c>
      <c r="D325" s="270" t="s">
        <v>890</v>
      </c>
      <c r="E325" s="274" t="s">
        <v>891</v>
      </c>
      <c r="F325" s="58"/>
      <c r="G325" s="58"/>
      <c r="H325" s="58"/>
      <c r="I325" s="58"/>
      <c r="J325" s="58"/>
      <c r="K325" s="58"/>
      <c r="L325" s="58"/>
      <c r="M325" s="58"/>
      <c r="N325" s="58"/>
      <c r="O325" s="58"/>
      <c r="P325" s="58"/>
      <c r="Q325" s="58"/>
      <c r="R325" s="58"/>
      <c r="S325" s="58"/>
      <c r="T325" s="58"/>
      <c r="U325" s="58"/>
      <c r="V325" s="58"/>
      <c r="W325" s="58"/>
      <c r="X325" s="58"/>
      <c r="Y325" s="58"/>
    </row>
    <row r="326" spans="1:25" ht="54">
      <c r="A326" s="60">
        <v>316</v>
      </c>
      <c r="B326" s="278" t="s">
        <v>892</v>
      </c>
      <c r="C326" s="219">
        <v>44294</v>
      </c>
      <c r="D326" s="270" t="s">
        <v>893</v>
      </c>
      <c r="E326" s="274" t="s">
        <v>894</v>
      </c>
      <c r="F326" s="58"/>
      <c r="G326" s="58"/>
      <c r="H326" s="58"/>
      <c r="I326" s="58"/>
      <c r="J326" s="58"/>
      <c r="K326" s="58"/>
      <c r="L326" s="58"/>
      <c r="M326" s="58"/>
      <c r="N326" s="58"/>
      <c r="O326" s="58"/>
      <c r="P326" s="58"/>
      <c r="Q326" s="58"/>
      <c r="R326" s="58"/>
      <c r="S326" s="58"/>
      <c r="T326" s="58"/>
      <c r="U326" s="58"/>
      <c r="V326" s="58"/>
      <c r="W326" s="58"/>
      <c r="X326" s="58"/>
      <c r="Y326" s="58"/>
    </row>
    <row r="327" spans="1:25" ht="54">
      <c r="A327" s="60">
        <v>317</v>
      </c>
      <c r="B327" s="278" t="s">
        <v>895</v>
      </c>
      <c r="C327" s="219">
        <v>44300</v>
      </c>
      <c r="D327" s="270" t="s">
        <v>896</v>
      </c>
      <c r="E327" s="274" t="s">
        <v>897</v>
      </c>
      <c r="F327" s="58"/>
      <c r="G327" s="58"/>
      <c r="H327" s="58"/>
      <c r="I327" s="58"/>
      <c r="J327" s="58"/>
      <c r="K327" s="58"/>
      <c r="L327" s="58"/>
      <c r="M327" s="58"/>
      <c r="N327" s="58"/>
      <c r="O327" s="58"/>
      <c r="P327" s="58"/>
      <c r="Q327" s="58"/>
      <c r="R327" s="58"/>
      <c r="S327" s="58"/>
      <c r="T327" s="58"/>
      <c r="U327" s="58"/>
      <c r="V327" s="58"/>
      <c r="W327" s="58"/>
      <c r="X327" s="58"/>
      <c r="Y327" s="58"/>
    </row>
    <row r="328" spans="1:25" ht="40.5">
      <c r="A328" s="60">
        <v>318</v>
      </c>
      <c r="B328" s="278" t="s">
        <v>898</v>
      </c>
      <c r="C328" s="219">
        <v>44321</v>
      </c>
      <c r="D328" s="270" t="s">
        <v>899</v>
      </c>
      <c r="E328" s="274" t="s">
        <v>900</v>
      </c>
      <c r="F328" s="58"/>
      <c r="G328" s="58"/>
      <c r="H328" s="58"/>
      <c r="I328" s="58"/>
      <c r="J328" s="58"/>
      <c r="K328" s="58"/>
      <c r="L328" s="58"/>
      <c r="M328" s="58"/>
      <c r="N328" s="58"/>
      <c r="O328" s="58"/>
      <c r="P328" s="58"/>
      <c r="Q328" s="58"/>
      <c r="R328" s="58"/>
      <c r="S328" s="58"/>
      <c r="T328" s="58"/>
      <c r="U328" s="58"/>
      <c r="V328" s="58"/>
      <c r="W328" s="58"/>
      <c r="X328" s="58"/>
      <c r="Y328" s="58"/>
    </row>
    <row r="329" spans="1:25" ht="40.5">
      <c r="A329" s="60">
        <v>319</v>
      </c>
      <c r="B329" s="278" t="s">
        <v>901</v>
      </c>
      <c r="C329" s="219">
        <v>44321</v>
      </c>
      <c r="D329" s="270" t="s">
        <v>902</v>
      </c>
      <c r="E329" s="274" t="s">
        <v>903</v>
      </c>
      <c r="F329" s="58"/>
      <c r="G329" s="58"/>
      <c r="H329" s="58"/>
      <c r="I329" s="58"/>
      <c r="J329" s="58"/>
      <c r="K329" s="58"/>
      <c r="L329" s="58"/>
      <c r="M329" s="58"/>
      <c r="N329" s="58"/>
      <c r="O329" s="58"/>
      <c r="P329" s="58"/>
      <c r="Q329" s="58"/>
      <c r="R329" s="58"/>
      <c r="S329" s="58"/>
      <c r="T329" s="58"/>
      <c r="U329" s="58"/>
      <c r="V329" s="58"/>
      <c r="W329" s="58"/>
      <c r="X329" s="58"/>
      <c r="Y329" s="58"/>
    </row>
    <row r="330" spans="1:25" ht="54">
      <c r="A330" s="60">
        <v>320</v>
      </c>
      <c r="B330" s="278" t="s">
        <v>904</v>
      </c>
      <c r="C330" s="271">
        <v>44344</v>
      </c>
      <c r="D330" s="279" t="s">
        <v>905</v>
      </c>
      <c r="E330" s="280" t="s">
        <v>906</v>
      </c>
      <c r="F330" s="58"/>
      <c r="G330" s="58"/>
      <c r="H330" s="58"/>
      <c r="I330" s="58"/>
      <c r="J330" s="58"/>
      <c r="K330" s="58"/>
      <c r="L330" s="58"/>
      <c r="M330" s="58"/>
      <c r="N330" s="58"/>
      <c r="O330" s="58"/>
      <c r="P330" s="58"/>
      <c r="Q330" s="58"/>
      <c r="R330" s="58"/>
      <c r="S330" s="58"/>
      <c r="T330" s="58"/>
      <c r="U330" s="58"/>
      <c r="V330" s="58"/>
      <c r="W330" s="58"/>
      <c r="X330" s="58"/>
      <c r="Y330" s="58"/>
    </row>
    <row r="331" spans="1:25" ht="54">
      <c r="A331" s="60">
        <v>321</v>
      </c>
      <c r="B331" s="56" t="s">
        <v>907</v>
      </c>
      <c r="C331" s="219">
        <v>44356</v>
      </c>
      <c r="D331" s="281" t="s">
        <v>908</v>
      </c>
      <c r="E331" s="58" t="s">
        <v>22</v>
      </c>
      <c r="F331" s="58"/>
      <c r="G331" s="58"/>
      <c r="H331" s="58"/>
      <c r="I331" s="58"/>
      <c r="J331" s="58"/>
      <c r="K331" s="58"/>
      <c r="L331" s="58"/>
      <c r="M331" s="58"/>
      <c r="N331" s="58"/>
      <c r="O331" s="58"/>
      <c r="P331" s="58"/>
      <c r="Q331" s="58"/>
      <c r="R331" s="58"/>
      <c r="S331" s="58"/>
      <c r="T331" s="58"/>
      <c r="U331" s="58"/>
      <c r="V331" s="58"/>
      <c r="W331" s="58"/>
      <c r="X331" s="58"/>
      <c r="Y331" s="58"/>
    </row>
    <row r="332" spans="1:25" ht="54">
      <c r="A332" s="60">
        <v>322</v>
      </c>
      <c r="B332" s="64" t="s">
        <v>909</v>
      </c>
      <c r="C332" s="219">
        <v>44364</v>
      </c>
      <c r="D332" s="282" t="s">
        <v>910</v>
      </c>
      <c r="E332" s="274" t="s">
        <v>911</v>
      </c>
      <c r="F332" s="58"/>
      <c r="G332" s="58"/>
      <c r="H332" s="58"/>
      <c r="I332" s="58"/>
      <c r="J332" s="58"/>
      <c r="K332" s="58"/>
      <c r="L332" s="58"/>
      <c r="M332" s="58"/>
      <c r="N332" s="58"/>
      <c r="O332" s="58"/>
      <c r="P332" s="58"/>
      <c r="Q332" s="58"/>
      <c r="R332" s="58"/>
      <c r="S332" s="58"/>
      <c r="T332" s="58"/>
      <c r="U332" s="58"/>
      <c r="V332" s="58"/>
      <c r="W332" s="58"/>
      <c r="X332" s="58"/>
      <c r="Y332" s="58"/>
    </row>
    <row r="333" spans="1:25" ht="54">
      <c r="A333" s="60">
        <v>323</v>
      </c>
      <c r="B333" s="64" t="s">
        <v>912</v>
      </c>
      <c r="C333" s="219">
        <v>44368</v>
      </c>
      <c r="D333" s="282" t="s">
        <v>913</v>
      </c>
      <c r="E333" s="274" t="s">
        <v>914</v>
      </c>
      <c r="F333" s="58"/>
      <c r="G333" s="58"/>
      <c r="H333" s="58"/>
      <c r="I333" s="58"/>
      <c r="J333" s="58"/>
      <c r="K333" s="58"/>
      <c r="L333" s="58"/>
      <c r="M333" s="58"/>
      <c r="N333" s="58"/>
      <c r="O333" s="58"/>
      <c r="P333" s="58"/>
      <c r="Q333" s="58"/>
      <c r="R333" s="58"/>
      <c r="S333" s="58"/>
      <c r="T333" s="58"/>
      <c r="U333" s="58"/>
      <c r="V333" s="58"/>
      <c r="W333" s="58"/>
      <c r="X333" s="58"/>
      <c r="Y333" s="58"/>
    </row>
    <row r="334" spans="1:25" ht="54">
      <c r="A334" s="60">
        <v>324</v>
      </c>
      <c r="B334" s="71" t="s">
        <v>915</v>
      </c>
      <c r="C334" s="219">
        <v>44370</v>
      </c>
      <c r="D334" s="282" t="s">
        <v>916</v>
      </c>
      <c r="E334" s="274" t="s">
        <v>917</v>
      </c>
      <c r="F334" s="58"/>
      <c r="G334" s="58"/>
      <c r="H334" s="58"/>
      <c r="I334" s="58"/>
      <c r="J334" s="58"/>
      <c r="K334" s="58"/>
      <c r="L334" s="58"/>
      <c r="M334" s="58"/>
      <c r="N334" s="58"/>
      <c r="O334" s="58"/>
      <c r="P334" s="58"/>
      <c r="Q334" s="58"/>
      <c r="R334" s="58"/>
      <c r="S334" s="58"/>
      <c r="T334" s="58"/>
      <c r="U334" s="58"/>
      <c r="V334" s="58"/>
      <c r="W334" s="58"/>
      <c r="X334" s="58"/>
      <c r="Y334" s="58"/>
    </row>
    <row r="335" spans="1:25" ht="40.5">
      <c r="A335" s="60">
        <v>325</v>
      </c>
      <c r="B335" s="56" t="s">
        <v>918</v>
      </c>
      <c r="C335" s="219">
        <v>44385</v>
      </c>
      <c r="D335" s="276" t="s">
        <v>919</v>
      </c>
      <c r="E335" s="60" t="s">
        <v>22</v>
      </c>
      <c r="F335" s="58"/>
      <c r="G335" s="58"/>
      <c r="H335" s="58"/>
      <c r="I335" s="58"/>
      <c r="J335" s="58"/>
      <c r="K335" s="58"/>
      <c r="L335" s="58"/>
      <c r="M335" s="58"/>
      <c r="N335" s="58"/>
      <c r="O335" s="58"/>
      <c r="P335" s="58"/>
      <c r="Q335" s="58"/>
      <c r="R335" s="58"/>
      <c r="S335" s="58"/>
      <c r="T335" s="58"/>
      <c r="U335" s="58"/>
      <c r="V335" s="58"/>
      <c r="W335" s="58"/>
      <c r="X335" s="58"/>
      <c r="Y335" s="58"/>
    </row>
    <row r="336" spans="1:25" ht="40.5">
      <c r="A336" s="60">
        <v>326</v>
      </c>
      <c r="B336" s="56" t="s">
        <v>920</v>
      </c>
      <c r="C336" s="219">
        <v>44386</v>
      </c>
      <c r="D336" s="276" t="s">
        <v>921</v>
      </c>
      <c r="E336" s="283" t="s">
        <v>922</v>
      </c>
      <c r="F336" s="58"/>
      <c r="G336" s="58"/>
      <c r="H336" s="58"/>
      <c r="I336" s="58"/>
      <c r="J336" s="58"/>
      <c r="K336" s="58"/>
      <c r="L336" s="58"/>
      <c r="M336" s="58"/>
      <c r="N336" s="58"/>
      <c r="O336" s="58"/>
      <c r="P336" s="58"/>
      <c r="Q336" s="58"/>
      <c r="R336" s="58"/>
      <c r="S336" s="58"/>
      <c r="T336" s="58"/>
      <c r="U336" s="58"/>
      <c r="V336" s="58"/>
      <c r="W336" s="58"/>
      <c r="X336" s="58"/>
      <c r="Y336" s="58"/>
    </row>
    <row r="337" spans="1:25" ht="67.5">
      <c r="A337" s="60">
        <v>327</v>
      </c>
      <c r="B337" s="56" t="s">
        <v>923</v>
      </c>
      <c r="C337" s="219">
        <v>44413</v>
      </c>
      <c r="D337" s="276" t="s">
        <v>924</v>
      </c>
      <c r="E337" s="283" t="s">
        <v>925</v>
      </c>
      <c r="F337" s="58"/>
      <c r="G337" s="58"/>
      <c r="H337" s="58"/>
      <c r="I337" s="58"/>
      <c r="J337" s="58"/>
      <c r="K337" s="58"/>
      <c r="L337" s="58"/>
      <c r="M337" s="58"/>
      <c r="N337" s="58"/>
      <c r="O337" s="58"/>
      <c r="P337" s="58"/>
      <c r="Q337" s="58"/>
      <c r="R337" s="58"/>
      <c r="S337" s="58"/>
      <c r="T337" s="58"/>
      <c r="U337" s="58"/>
      <c r="V337" s="58"/>
      <c r="W337" s="58"/>
      <c r="X337" s="58"/>
      <c r="Y337" s="58"/>
    </row>
    <row r="338" spans="1:25" ht="40.5">
      <c r="A338" s="60">
        <v>328</v>
      </c>
      <c r="B338" s="284" t="s">
        <v>926</v>
      </c>
      <c r="C338" s="219" t="s">
        <v>927</v>
      </c>
      <c r="D338" s="282" t="s">
        <v>928</v>
      </c>
      <c r="E338" s="58" t="s">
        <v>22</v>
      </c>
      <c r="F338" s="58"/>
      <c r="G338" s="58"/>
      <c r="H338" s="58"/>
      <c r="I338" s="58"/>
      <c r="J338" s="58"/>
      <c r="K338" s="58"/>
      <c r="L338" s="58"/>
      <c r="M338" s="58"/>
      <c r="N338" s="58"/>
      <c r="O338" s="58"/>
      <c r="P338" s="58"/>
      <c r="Q338" s="58"/>
      <c r="R338" s="58"/>
      <c r="S338" s="58"/>
      <c r="T338" s="58"/>
      <c r="U338" s="58"/>
      <c r="V338" s="58"/>
      <c r="W338" s="58"/>
      <c r="X338" s="58"/>
      <c r="Y338" s="58"/>
    </row>
    <row r="339" spans="1:25" ht="40.5">
      <c r="A339" s="60">
        <v>329</v>
      </c>
      <c r="B339" s="284" t="s">
        <v>929</v>
      </c>
      <c r="C339" s="219">
        <v>44474</v>
      </c>
      <c r="D339" s="282" t="s">
        <v>930</v>
      </c>
      <c r="E339" s="274" t="s">
        <v>931</v>
      </c>
      <c r="F339" s="58"/>
      <c r="G339" s="58"/>
      <c r="H339" s="58"/>
      <c r="I339" s="58"/>
      <c r="J339" s="58"/>
      <c r="K339" s="58"/>
      <c r="L339" s="58"/>
      <c r="M339" s="58"/>
      <c r="N339" s="58"/>
      <c r="O339" s="58"/>
      <c r="P339" s="58"/>
      <c r="Q339" s="58"/>
      <c r="R339" s="58"/>
      <c r="S339" s="58"/>
      <c r="T339" s="58"/>
      <c r="U339" s="58"/>
      <c r="V339" s="58"/>
      <c r="W339" s="58"/>
      <c r="X339" s="58"/>
      <c r="Y339" s="58"/>
    </row>
    <row r="340" spans="1:25" ht="40.5">
      <c r="A340" s="60">
        <v>330</v>
      </c>
      <c r="B340" s="284" t="s">
        <v>932</v>
      </c>
      <c r="C340" s="219">
        <v>44476</v>
      </c>
      <c r="D340" s="282" t="s">
        <v>933</v>
      </c>
      <c r="E340" s="274" t="s">
        <v>934</v>
      </c>
      <c r="F340" s="58"/>
      <c r="G340" s="58"/>
      <c r="H340" s="58"/>
      <c r="I340" s="58"/>
      <c r="J340" s="58"/>
      <c r="K340" s="58"/>
      <c r="L340" s="58"/>
      <c r="M340" s="58"/>
      <c r="N340" s="58"/>
      <c r="O340" s="58"/>
      <c r="P340" s="58"/>
      <c r="Q340" s="58"/>
      <c r="R340" s="58"/>
      <c r="S340" s="58"/>
      <c r="T340" s="58"/>
      <c r="U340" s="58"/>
      <c r="V340" s="58"/>
      <c r="W340" s="58"/>
      <c r="X340" s="58"/>
      <c r="Y340" s="58"/>
    </row>
    <row r="341" spans="1:25" ht="81">
      <c r="A341" s="60">
        <v>331</v>
      </c>
      <c r="B341" s="284" t="s">
        <v>904</v>
      </c>
      <c r="C341" s="219">
        <v>44480</v>
      </c>
      <c r="D341" s="282" t="s">
        <v>935</v>
      </c>
      <c r="E341" s="274" t="s">
        <v>906</v>
      </c>
      <c r="F341" s="58"/>
      <c r="G341" s="58"/>
      <c r="H341" s="58"/>
      <c r="I341" s="58"/>
      <c r="J341" s="58"/>
      <c r="K341" s="58"/>
      <c r="L341" s="58"/>
      <c r="M341" s="58"/>
      <c r="N341" s="58"/>
      <c r="O341" s="58"/>
      <c r="P341" s="58"/>
      <c r="Q341" s="58"/>
      <c r="R341" s="58"/>
      <c r="S341" s="58"/>
      <c r="T341" s="58"/>
      <c r="U341" s="58"/>
      <c r="V341" s="58"/>
      <c r="W341" s="58"/>
      <c r="X341" s="58"/>
      <c r="Y341" s="58"/>
    </row>
    <row r="342" spans="1:25" ht="54">
      <c r="A342" s="60">
        <v>332</v>
      </c>
      <c r="B342" s="284" t="s">
        <v>936</v>
      </c>
      <c r="C342" s="219">
        <v>44482</v>
      </c>
      <c r="D342" s="282" t="s">
        <v>937</v>
      </c>
      <c r="E342" s="274" t="s">
        <v>938</v>
      </c>
      <c r="F342" s="58"/>
      <c r="G342" s="58"/>
      <c r="H342" s="58"/>
      <c r="I342" s="58"/>
      <c r="J342" s="58"/>
      <c r="K342" s="58"/>
      <c r="L342" s="58"/>
      <c r="M342" s="58"/>
      <c r="N342" s="58"/>
      <c r="O342" s="58"/>
      <c r="P342" s="58"/>
      <c r="Q342" s="58"/>
      <c r="R342" s="58"/>
      <c r="S342" s="58"/>
      <c r="T342" s="58"/>
      <c r="U342" s="58"/>
      <c r="V342" s="58"/>
      <c r="W342" s="58"/>
      <c r="X342" s="58"/>
      <c r="Y342" s="58"/>
    </row>
    <row r="343" spans="1:25" ht="67.5">
      <c r="A343" s="60">
        <v>333</v>
      </c>
      <c r="B343" s="284" t="s">
        <v>939</v>
      </c>
      <c r="C343" s="411">
        <v>44485</v>
      </c>
      <c r="D343" s="285" t="s">
        <v>940</v>
      </c>
      <c r="E343" s="286" t="s">
        <v>941</v>
      </c>
      <c r="F343" s="58"/>
      <c r="G343" s="58"/>
      <c r="H343" s="58"/>
      <c r="I343" s="58"/>
      <c r="J343" s="58"/>
      <c r="K343" s="58"/>
      <c r="L343" s="58"/>
      <c r="M343" s="58"/>
      <c r="N343" s="58"/>
      <c r="O343" s="58"/>
      <c r="P343" s="58"/>
      <c r="Q343" s="58"/>
      <c r="R343" s="58"/>
      <c r="S343" s="58"/>
      <c r="T343" s="58"/>
      <c r="U343" s="58"/>
      <c r="V343" s="58"/>
      <c r="W343" s="58"/>
      <c r="X343" s="58"/>
      <c r="Y343" s="58"/>
    </row>
    <row r="344" spans="1:25" ht="27">
      <c r="A344" s="60">
        <v>334</v>
      </c>
      <c r="B344" s="246" t="s">
        <v>942</v>
      </c>
      <c r="C344" s="417">
        <v>44502</v>
      </c>
      <c r="D344" s="287" t="s">
        <v>943</v>
      </c>
      <c r="E344" s="288" t="s">
        <v>944</v>
      </c>
      <c r="F344" s="75"/>
      <c r="G344" s="58"/>
      <c r="H344" s="58"/>
      <c r="I344" s="58"/>
      <c r="J344" s="58"/>
      <c r="K344" s="58"/>
      <c r="L344" s="58"/>
      <c r="M344" s="58"/>
      <c r="N344" s="58"/>
      <c r="O344" s="58"/>
      <c r="P344" s="58"/>
      <c r="Q344" s="58"/>
      <c r="R344" s="58"/>
      <c r="S344" s="58"/>
      <c r="T344" s="58"/>
      <c r="U344" s="58"/>
      <c r="V344" s="58"/>
      <c r="W344" s="58"/>
      <c r="X344" s="58"/>
      <c r="Y344" s="58"/>
    </row>
    <row r="345" spans="1:25" ht="54">
      <c r="A345" s="60">
        <v>335</v>
      </c>
      <c r="B345" s="246" t="s">
        <v>945</v>
      </c>
      <c r="C345" s="418">
        <v>44522</v>
      </c>
      <c r="D345" s="289" t="s">
        <v>946</v>
      </c>
      <c r="E345" s="290" t="s">
        <v>947</v>
      </c>
      <c r="F345" s="75"/>
      <c r="G345" s="58"/>
      <c r="H345" s="58"/>
      <c r="I345" s="58"/>
      <c r="J345" s="58"/>
      <c r="K345" s="58"/>
      <c r="L345" s="58"/>
      <c r="M345" s="58"/>
      <c r="N345" s="58"/>
      <c r="O345" s="58"/>
      <c r="P345" s="58"/>
      <c r="Q345" s="58"/>
      <c r="R345" s="58"/>
      <c r="S345" s="58"/>
      <c r="T345" s="58"/>
      <c r="U345" s="58"/>
      <c r="V345" s="58"/>
      <c r="W345" s="58"/>
      <c r="X345" s="58"/>
      <c r="Y345" s="58"/>
    </row>
    <row r="346" spans="1:25" ht="54">
      <c r="A346" s="272">
        <v>336</v>
      </c>
      <c r="B346" s="258" t="s">
        <v>948</v>
      </c>
      <c r="C346" s="411">
        <v>44523</v>
      </c>
      <c r="D346" s="291" t="s">
        <v>949</v>
      </c>
      <c r="E346" s="292" t="s">
        <v>950</v>
      </c>
      <c r="F346" s="58"/>
      <c r="G346" s="58"/>
      <c r="H346" s="58"/>
      <c r="I346" s="58"/>
      <c r="J346" s="58"/>
      <c r="K346" s="58"/>
      <c r="L346" s="58"/>
      <c r="M346" s="58"/>
      <c r="N346" s="58"/>
      <c r="O346" s="58"/>
      <c r="P346" s="58"/>
      <c r="Q346" s="58"/>
      <c r="R346" s="58"/>
      <c r="S346" s="58"/>
      <c r="T346" s="58"/>
      <c r="U346" s="58"/>
      <c r="V346" s="58"/>
      <c r="W346" s="58"/>
      <c r="X346" s="58"/>
      <c r="Y346" s="58"/>
    </row>
    <row r="347" spans="1:25" ht="54">
      <c r="A347" s="259">
        <v>337</v>
      </c>
      <c r="B347" s="97" t="s">
        <v>915</v>
      </c>
      <c r="C347" s="419">
        <v>44572</v>
      </c>
      <c r="D347" s="126" t="s">
        <v>951</v>
      </c>
      <c r="E347" s="260" t="s">
        <v>952</v>
      </c>
      <c r="F347" s="75"/>
      <c r="G347" s="58"/>
      <c r="H347" s="58"/>
      <c r="I347" s="58"/>
      <c r="J347" s="58"/>
      <c r="K347" s="58"/>
      <c r="L347" s="58"/>
      <c r="M347" s="58"/>
      <c r="N347" s="58"/>
      <c r="O347" s="58"/>
      <c r="P347" s="58"/>
      <c r="Q347" s="58"/>
      <c r="R347" s="58"/>
      <c r="S347" s="58"/>
      <c r="T347" s="58"/>
      <c r="U347" s="58"/>
      <c r="V347" s="58"/>
      <c r="W347" s="58"/>
      <c r="X347" s="58"/>
      <c r="Y347" s="58"/>
    </row>
    <row r="348" spans="1:25" ht="67.5">
      <c r="A348" s="272">
        <v>338</v>
      </c>
      <c r="B348" s="293" t="s">
        <v>953</v>
      </c>
      <c r="C348" s="419">
        <v>44628</v>
      </c>
      <c r="D348" s="70" t="s">
        <v>954</v>
      </c>
      <c r="E348" s="294" t="s">
        <v>22</v>
      </c>
      <c r="F348" s="58"/>
      <c r="G348" s="58"/>
      <c r="H348" s="58"/>
      <c r="I348" s="58"/>
      <c r="J348" s="58"/>
      <c r="K348" s="58"/>
      <c r="L348" s="58"/>
      <c r="M348" s="58"/>
      <c r="N348" s="58"/>
      <c r="O348" s="58"/>
      <c r="P348" s="58"/>
      <c r="Q348" s="58"/>
      <c r="R348" s="58"/>
      <c r="S348" s="58"/>
      <c r="T348" s="58"/>
      <c r="U348" s="58"/>
      <c r="V348" s="58"/>
      <c r="W348" s="58"/>
      <c r="X348" s="58"/>
      <c r="Y348" s="58"/>
    </row>
    <row r="349" spans="1:25" ht="54">
      <c r="A349" s="259">
        <v>339</v>
      </c>
      <c r="B349" s="65" t="s">
        <v>955</v>
      </c>
      <c r="C349" s="419">
        <v>44636</v>
      </c>
      <c r="D349" s="58" t="s">
        <v>956</v>
      </c>
      <c r="E349" s="140" t="s">
        <v>957</v>
      </c>
      <c r="F349" s="58"/>
      <c r="G349" s="58"/>
      <c r="H349" s="58"/>
      <c r="I349" s="58"/>
      <c r="J349" s="58"/>
      <c r="K349" s="58"/>
      <c r="L349" s="58"/>
      <c r="M349" s="58"/>
      <c r="N349" s="58"/>
      <c r="O349" s="58"/>
      <c r="P349" s="58"/>
      <c r="Q349" s="58"/>
      <c r="R349" s="58"/>
      <c r="S349" s="58"/>
      <c r="T349" s="58"/>
      <c r="U349" s="58"/>
      <c r="V349" s="58"/>
      <c r="W349" s="58"/>
      <c r="X349" s="58"/>
      <c r="Y349" s="58"/>
    </row>
    <row r="350" spans="1:25" ht="67.5">
      <c r="A350" s="60">
        <v>340</v>
      </c>
      <c r="B350" s="65" t="s">
        <v>958</v>
      </c>
      <c r="C350" s="419">
        <v>44677</v>
      </c>
      <c r="D350" s="58" t="s">
        <v>959</v>
      </c>
      <c r="E350" s="140" t="s">
        <v>960</v>
      </c>
      <c r="F350" s="58"/>
      <c r="G350" s="58"/>
      <c r="H350" s="58"/>
      <c r="I350" s="58"/>
      <c r="J350" s="58"/>
      <c r="K350" s="58"/>
      <c r="L350" s="58"/>
      <c r="M350" s="58"/>
      <c r="N350" s="58"/>
      <c r="O350" s="58"/>
      <c r="P350" s="58"/>
      <c r="Q350" s="58"/>
      <c r="R350" s="58"/>
      <c r="S350" s="58"/>
      <c r="T350" s="58"/>
      <c r="U350" s="58"/>
      <c r="V350" s="58"/>
      <c r="W350" s="58"/>
      <c r="X350" s="58"/>
      <c r="Y350" s="58"/>
    </row>
    <row r="351" spans="1:25" ht="40.5">
      <c r="A351" s="60">
        <v>341</v>
      </c>
      <c r="B351" s="65" t="s">
        <v>961</v>
      </c>
      <c r="C351" s="419">
        <v>44697</v>
      </c>
      <c r="D351" s="58" t="s">
        <v>962</v>
      </c>
      <c r="E351" s="140" t="s">
        <v>963</v>
      </c>
      <c r="F351" s="58"/>
      <c r="G351" s="58"/>
      <c r="H351" s="58"/>
      <c r="I351" s="58"/>
      <c r="J351" s="58"/>
      <c r="K351" s="58"/>
      <c r="L351" s="58"/>
      <c r="M351" s="58"/>
      <c r="N351" s="58"/>
      <c r="O351" s="58"/>
      <c r="P351" s="58"/>
      <c r="Q351" s="58"/>
      <c r="R351" s="58"/>
      <c r="S351" s="58"/>
      <c r="T351" s="58"/>
      <c r="U351" s="58"/>
      <c r="V351" s="58"/>
      <c r="W351" s="58"/>
      <c r="X351" s="58"/>
      <c r="Y351" s="58"/>
    </row>
    <row r="352" spans="1:25" ht="54">
      <c r="A352" s="60">
        <v>342</v>
      </c>
      <c r="B352" s="65" t="s">
        <v>964</v>
      </c>
      <c r="C352" s="419">
        <v>44697</v>
      </c>
      <c r="D352" s="58" t="s">
        <v>965</v>
      </c>
      <c r="E352" s="140" t="s">
        <v>966</v>
      </c>
      <c r="F352" s="58"/>
      <c r="G352" s="58"/>
      <c r="H352" s="58"/>
      <c r="I352" s="58"/>
      <c r="J352" s="58"/>
      <c r="K352" s="58"/>
      <c r="L352" s="58"/>
      <c r="M352" s="58"/>
      <c r="N352" s="58"/>
      <c r="O352" s="58"/>
      <c r="P352" s="58"/>
      <c r="Q352" s="58"/>
      <c r="R352" s="58"/>
      <c r="S352" s="58"/>
      <c r="T352" s="58"/>
      <c r="U352" s="58"/>
      <c r="V352" s="58"/>
      <c r="W352" s="58"/>
      <c r="X352" s="58"/>
      <c r="Y352" s="58"/>
    </row>
    <row r="353" spans="1:25" ht="54">
      <c r="A353" s="60">
        <v>343</v>
      </c>
      <c r="B353" s="65" t="s">
        <v>967</v>
      </c>
      <c r="C353" s="420">
        <v>44767</v>
      </c>
      <c r="D353" s="295" t="s">
        <v>968</v>
      </c>
      <c r="E353" s="140" t="s">
        <v>969</v>
      </c>
      <c r="F353" s="58"/>
      <c r="G353" s="58"/>
      <c r="H353" s="58"/>
      <c r="I353" s="58"/>
      <c r="J353" s="58"/>
      <c r="K353" s="58"/>
      <c r="L353" s="58"/>
      <c r="M353" s="58"/>
      <c r="N353" s="58"/>
      <c r="O353" s="58"/>
      <c r="P353" s="58"/>
      <c r="Q353" s="58"/>
      <c r="R353" s="58"/>
      <c r="S353" s="58"/>
      <c r="T353" s="58"/>
      <c r="U353" s="58"/>
      <c r="V353" s="58"/>
      <c r="W353" s="58"/>
      <c r="X353" s="58"/>
      <c r="Y353" s="58"/>
    </row>
    <row r="354" spans="1:25" ht="54">
      <c r="A354" s="60">
        <v>344</v>
      </c>
      <c r="B354" s="65" t="s">
        <v>970</v>
      </c>
      <c r="C354" s="420">
        <v>44768</v>
      </c>
      <c r="D354" s="295" t="s">
        <v>971</v>
      </c>
      <c r="E354" s="140" t="s">
        <v>972</v>
      </c>
      <c r="F354" s="58"/>
      <c r="G354" s="58"/>
      <c r="H354" s="58"/>
      <c r="I354" s="58"/>
      <c r="J354" s="58"/>
      <c r="K354" s="58"/>
      <c r="L354" s="58"/>
      <c r="M354" s="58"/>
      <c r="N354" s="58"/>
      <c r="O354" s="58"/>
      <c r="P354" s="58"/>
      <c r="Q354" s="58"/>
      <c r="R354" s="58"/>
      <c r="S354" s="58"/>
      <c r="T354" s="58"/>
      <c r="U354" s="58"/>
      <c r="V354" s="58"/>
      <c r="W354" s="58"/>
      <c r="X354" s="58"/>
      <c r="Y354" s="58"/>
    </row>
    <row r="355" spans="1:25" ht="54">
      <c r="A355" s="60">
        <v>345</v>
      </c>
      <c r="B355" s="65" t="s">
        <v>973</v>
      </c>
      <c r="C355" s="420">
        <v>44771</v>
      </c>
      <c r="D355" s="58" t="s">
        <v>974</v>
      </c>
      <c r="E355" s="140" t="s">
        <v>22</v>
      </c>
      <c r="F355" s="58"/>
      <c r="G355" s="58"/>
      <c r="H355" s="58"/>
      <c r="I355" s="58"/>
      <c r="J355" s="58"/>
      <c r="K355" s="58"/>
      <c r="L355" s="58"/>
      <c r="M355" s="58"/>
      <c r="N355" s="58"/>
      <c r="O355" s="58"/>
      <c r="P355" s="58"/>
      <c r="Q355" s="58"/>
      <c r="R355" s="58"/>
      <c r="S355" s="58"/>
      <c r="T355" s="58"/>
      <c r="U355" s="58"/>
      <c r="V355" s="58"/>
      <c r="W355" s="58"/>
      <c r="X355" s="58"/>
      <c r="Y355" s="58"/>
    </row>
    <row r="356" spans="1:25" ht="40.5">
      <c r="A356" s="60">
        <v>346</v>
      </c>
      <c r="B356" s="65" t="s">
        <v>975</v>
      </c>
      <c r="C356" s="420">
        <v>44784</v>
      </c>
      <c r="D356" s="295" t="s">
        <v>976</v>
      </c>
      <c r="E356" s="140" t="s">
        <v>22</v>
      </c>
      <c r="F356" s="58"/>
      <c r="G356" s="58"/>
      <c r="H356" s="58"/>
      <c r="I356" s="58"/>
      <c r="J356" s="58"/>
      <c r="K356" s="58"/>
      <c r="L356" s="58"/>
      <c r="M356" s="58"/>
      <c r="N356" s="58"/>
      <c r="O356" s="58"/>
      <c r="P356" s="58"/>
      <c r="Q356" s="58"/>
      <c r="R356" s="58"/>
      <c r="S356" s="58"/>
      <c r="T356" s="58"/>
      <c r="U356" s="58"/>
      <c r="V356" s="58"/>
      <c r="W356" s="58"/>
      <c r="X356" s="58"/>
      <c r="Y356" s="58"/>
    </row>
    <row r="357" spans="1:25" ht="40.5">
      <c r="A357" s="60">
        <v>347</v>
      </c>
      <c r="B357" s="65" t="s">
        <v>977</v>
      </c>
      <c r="C357" s="420">
        <v>44785</v>
      </c>
      <c r="D357" s="58" t="s">
        <v>978</v>
      </c>
      <c r="E357" s="140" t="s">
        <v>22</v>
      </c>
      <c r="F357" s="58"/>
      <c r="G357" s="58"/>
      <c r="H357" s="58"/>
      <c r="I357" s="58"/>
      <c r="J357" s="58"/>
      <c r="K357" s="58"/>
      <c r="L357" s="58"/>
      <c r="M357" s="58"/>
      <c r="N357" s="58"/>
      <c r="O357" s="58"/>
      <c r="P357" s="58"/>
      <c r="Q357" s="58"/>
      <c r="R357" s="58"/>
      <c r="S357" s="58"/>
      <c r="T357" s="58"/>
      <c r="U357" s="58"/>
      <c r="V357" s="58"/>
      <c r="W357" s="58"/>
      <c r="X357" s="58"/>
      <c r="Y357" s="58"/>
    </row>
    <row r="358" spans="1:25" ht="54">
      <c r="A358" s="60">
        <v>348</v>
      </c>
      <c r="B358" s="65" t="s">
        <v>979</v>
      </c>
      <c r="C358" s="420">
        <v>44804</v>
      </c>
      <c r="D358" s="295" t="s">
        <v>980</v>
      </c>
      <c r="E358" s="140" t="s">
        <v>981</v>
      </c>
      <c r="F358" s="58"/>
      <c r="G358" s="58"/>
      <c r="H358" s="58"/>
      <c r="I358" s="58"/>
      <c r="J358" s="58"/>
      <c r="K358" s="58"/>
      <c r="L358" s="58"/>
      <c r="M358" s="58"/>
      <c r="N358" s="58"/>
      <c r="O358" s="58"/>
      <c r="P358" s="58"/>
      <c r="Q358" s="58"/>
      <c r="R358" s="58"/>
      <c r="S358" s="58"/>
      <c r="T358" s="58"/>
      <c r="U358" s="58"/>
      <c r="V358" s="58"/>
      <c r="W358" s="58"/>
      <c r="X358" s="58"/>
      <c r="Y358" s="58"/>
    </row>
    <row r="359" spans="1:25" ht="54">
      <c r="A359" s="60">
        <v>349</v>
      </c>
      <c r="B359" s="65" t="s">
        <v>982</v>
      </c>
      <c r="C359" s="420">
        <v>44824</v>
      </c>
      <c r="D359" s="58" t="s">
        <v>983</v>
      </c>
      <c r="E359" s="140" t="s">
        <v>984</v>
      </c>
      <c r="F359" s="58"/>
      <c r="G359" s="58"/>
      <c r="H359" s="58"/>
      <c r="I359" s="58"/>
      <c r="J359" s="58"/>
      <c r="K359" s="58"/>
      <c r="L359" s="58"/>
      <c r="M359" s="58"/>
      <c r="N359" s="58"/>
      <c r="O359" s="58"/>
      <c r="P359" s="58"/>
      <c r="Q359" s="58"/>
      <c r="R359" s="58"/>
      <c r="S359" s="58"/>
      <c r="T359" s="58"/>
      <c r="U359" s="58"/>
      <c r="V359" s="58"/>
      <c r="W359" s="58"/>
      <c r="X359" s="58"/>
      <c r="Y359" s="58"/>
    </row>
    <row r="360" spans="1:25" ht="81">
      <c r="A360" s="60">
        <v>350</v>
      </c>
      <c r="B360" s="65" t="s">
        <v>985</v>
      </c>
      <c r="C360" s="420">
        <v>44824</v>
      </c>
      <c r="D360" s="58" t="s">
        <v>986</v>
      </c>
      <c r="E360" s="140" t="s">
        <v>987</v>
      </c>
      <c r="F360" s="58"/>
      <c r="G360" s="58"/>
      <c r="H360" s="58"/>
      <c r="I360" s="58"/>
      <c r="J360" s="58"/>
      <c r="K360" s="58"/>
      <c r="L360" s="58"/>
      <c r="M360" s="58"/>
      <c r="N360" s="58"/>
      <c r="O360" s="58"/>
      <c r="P360" s="58"/>
      <c r="Q360" s="58"/>
      <c r="R360" s="58"/>
      <c r="S360" s="58"/>
      <c r="T360" s="58"/>
      <c r="U360" s="58"/>
      <c r="V360" s="58"/>
      <c r="W360" s="58"/>
      <c r="X360" s="58"/>
      <c r="Y360" s="58"/>
    </row>
    <row r="361" spans="1:25" ht="54">
      <c r="A361" s="60">
        <v>351</v>
      </c>
      <c r="B361" s="65" t="s">
        <v>988</v>
      </c>
      <c r="C361" s="420">
        <v>44826</v>
      </c>
      <c r="D361" s="58" t="s">
        <v>989</v>
      </c>
      <c r="E361" s="140" t="s">
        <v>990</v>
      </c>
      <c r="F361" s="58"/>
      <c r="G361" s="58"/>
      <c r="H361" s="58"/>
      <c r="I361" s="58"/>
      <c r="J361" s="58"/>
      <c r="K361" s="58"/>
      <c r="L361" s="58"/>
      <c r="M361" s="58"/>
      <c r="N361" s="58"/>
      <c r="O361" s="58"/>
      <c r="P361" s="58"/>
      <c r="Q361" s="58"/>
      <c r="R361" s="58"/>
      <c r="S361" s="58"/>
      <c r="T361" s="58"/>
      <c r="U361" s="58"/>
      <c r="V361" s="58"/>
      <c r="W361" s="58"/>
      <c r="X361" s="58"/>
      <c r="Y361" s="58"/>
    </row>
    <row r="362" spans="1:25" ht="54">
      <c r="A362" s="60">
        <v>352</v>
      </c>
      <c r="B362" s="65" t="s">
        <v>991</v>
      </c>
      <c r="C362" s="420">
        <v>44866</v>
      </c>
      <c r="D362" s="58" t="s">
        <v>992</v>
      </c>
      <c r="E362" s="140" t="s">
        <v>993</v>
      </c>
      <c r="F362" s="58"/>
      <c r="G362" s="58"/>
      <c r="H362" s="58"/>
      <c r="I362" s="58"/>
      <c r="J362" s="58"/>
      <c r="K362" s="58"/>
      <c r="L362" s="58"/>
      <c r="M362" s="58"/>
      <c r="N362" s="58"/>
      <c r="O362" s="58"/>
      <c r="P362" s="58"/>
      <c r="Q362" s="58"/>
      <c r="R362" s="58"/>
      <c r="S362" s="58"/>
      <c r="T362" s="58"/>
      <c r="U362" s="58"/>
      <c r="V362" s="58"/>
      <c r="W362" s="58"/>
      <c r="X362" s="58"/>
      <c r="Y362" s="58"/>
    </row>
    <row r="363" spans="1:25" ht="54">
      <c r="A363" s="60">
        <v>353</v>
      </c>
      <c r="B363" s="65" t="s">
        <v>994</v>
      </c>
      <c r="C363" s="420">
        <v>44876</v>
      </c>
      <c r="D363" s="58" t="s">
        <v>995</v>
      </c>
      <c r="E363" s="58" t="s">
        <v>22</v>
      </c>
      <c r="F363" s="58"/>
      <c r="G363" s="58"/>
      <c r="H363" s="58"/>
      <c r="I363" s="58"/>
      <c r="J363" s="58"/>
      <c r="K363" s="58"/>
      <c r="L363" s="58"/>
      <c r="M363" s="58"/>
      <c r="N363" s="58"/>
      <c r="O363" s="58"/>
      <c r="P363" s="58"/>
      <c r="Q363" s="58"/>
      <c r="R363" s="58"/>
      <c r="S363" s="58"/>
      <c r="T363" s="58"/>
      <c r="U363" s="58"/>
      <c r="V363" s="58"/>
      <c r="W363" s="58"/>
      <c r="X363" s="58"/>
      <c r="Y363" s="58"/>
    </row>
    <row r="364" spans="1:25" ht="54">
      <c r="A364" s="60">
        <v>354</v>
      </c>
      <c r="B364" s="65" t="s">
        <v>996</v>
      </c>
      <c r="C364" s="420">
        <v>44876</v>
      </c>
      <c r="D364" s="58" t="s">
        <v>997</v>
      </c>
      <c r="E364" s="58" t="s">
        <v>22</v>
      </c>
      <c r="F364" s="58"/>
      <c r="G364" s="58"/>
      <c r="H364" s="58"/>
      <c r="I364" s="58"/>
      <c r="J364" s="58"/>
      <c r="K364" s="58"/>
      <c r="L364" s="58"/>
      <c r="M364" s="58"/>
      <c r="N364" s="58"/>
      <c r="O364" s="58"/>
      <c r="P364" s="58"/>
      <c r="Q364" s="58"/>
      <c r="R364" s="58"/>
      <c r="S364" s="58"/>
      <c r="T364" s="58"/>
      <c r="U364" s="58"/>
      <c r="V364" s="58"/>
      <c r="W364" s="58"/>
      <c r="X364" s="58"/>
      <c r="Y364" s="58"/>
    </row>
    <row r="365" spans="1:25" ht="54">
      <c r="A365" s="60">
        <v>355</v>
      </c>
      <c r="B365" s="65" t="s">
        <v>998</v>
      </c>
      <c r="C365" s="420">
        <v>44894</v>
      </c>
      <c r="D365" s="58" t="s">
        <v>999</v>
      </c>
      <c r="E365" s="140" t="s">
        <v>1000</v>
      </c>
      <c r="F365" s="58"/>
      <c r="G365" s="58"/>
      <c r="H365" s="58"/>
      <c r="I365" s="58"/>
      <c r="J365" s="58"/>
      <c r="K365" s="58"/>
      <c r="L365" s="58"/>
      <c r="M365" s="58"/>
      <c r="N365" s="58"/>
      <c r="O365" s="58"/>
      <c r="P365" s="58"/>
      <c r="Q365" s="58"/>
      <c r="R365" s="58"/>
      <c r="S365" s="58"/>
      <c r="T365" s="58"/>
      <c r="U365" s="58"/>
      <c r="V365" s="58"/>
      <c r="W365" s="58"/>
      <c r="X365" s="58"/>
      <c r="Y365" s="58"/>
    </row>
    <row r="366" spans="1:25" ht="54">
      <c r="A366" s="60">
        <v>356</v>
      </c>
      <c r="B366" s="253" t="s">
        <v>1001</v>
      </c>
      <c r="C366" s="420">
        <v>44953</v>
      </c>
      <c r="D366" s="58" t="s">
        <v>1002</v>
      </c>
      <c r="E366" s="58" t="s">
        <v>22</v>
      </c>
      <c r="F366" s="58"/>
      <c r="G366" s="58"/>
      <c r="H366" s="58"/>
      <c r="I366" s="58"/>
      <c r="J366" s="58"/>
      <c r="K366" s="58"/>
      <c r="L366" s="58"/>
      <c r="M366" s="58"/>
      <c r="N366" s="58"/>
      <c r="O366" s="58"/>
      <c r="P366" s="58"/>
      <c r="Q366" s="58"/>
      <c r="R366" s="58"/>
      <c r="S366" s="58"/>
      <c r="T366" s="58"/>
      <c r="U366" s="58"/>
      <c r="V366" s="58"/>
      <c r="W366" s="58"/>
      <c r="X366" s="58"/>
      <c r="Y366" s="58"/>
    </row>
    <row r="367" spans="1:25" ht="27">
      <c r="A367" s="60">
        <v>357</v>
      </c>
      <c r="B367" s="253" t="s">
        <v>1003</v>
      </c>
      <c r="C367" s="420">
        <v>44953</v>
      </c>
      <c r="D367" s="58" t="s">
        <v>1004</v>
      </c>
      <c r="E367" s="254" t="s">
        <v>1005</v>
      </c>
      <c r="F367" s="58"/>
      <c r="G367" s="58"/>
      <c r="H367" s="58"/>
      <c r="I367" s="58"/>
      <c r="J367" s="58"/>
      <c r="K367" s="58"/>
      <c r="L367" s="58"/>
      <c r="M367" s="58"/>
      <c r="N367" s="58"/>
      <c r="O367" s="58"/>
      <c r="P367" s="58"/>
      <c r="Q367" s="58"/>
      <c r="R367" s="58"/>
      <c r="S367" s="58"/>
      <c r="T367" s="58"/>
      <c r="U367" s="58"/>
      <c r="V367" s="58"/>
      <c r="W367" s="58"/>
      <c r="X367" s="58"/>
      <c r="Y367" s="58"/>
    </row>
    <row r="368" spans="1:25" ht="54">
      <c r="A368" s="60">
        <v>358</v>
      </c>
      <c r="B368" s="253" t="s">
        <v>1006</v>
      </c>
      <c r="C368" s="420">
        <v>44956</v>
      </c>
      <c r="D368" s="58" t="s">
        <v>1007</v>
      </c>
      <c r="E368" s="58" t="s">
        <v>22</v>
      </c>
      <c r="F368" s="58"/>
      <c r="G368" s="58"/>
      <c r="H368" s="58"/>
      <c r="I368" s="58"/>
      <c r="J368" s="58"/>
      <c r="K368" s="58"/>
      <c r="L368" s="58"/>
      <c r="M368" s="58"/>
      <c r="N368" s="58"/>
      <c r="O368" s="58"/>
      <c r="P368" s="58"/>
      <c r="Q368" s="58"/>
      <c r="R368" s="58"/>
      <c r="S368" s="58"/>
      <c r="T368" s="58"/>
      <c r="U368" s="58"/>
      <c r="V368" s="58"/>
      <c r="W368" s="58"/>
      <c r="X368" s="58"/>
      <c r="Y368" s="58"/>
    </row>
    <row r="369" spans="1:25" ht="40.5">
      <c r="A369" s="60">
        <v>359</v>
      </c>
      <c r="B369" s="253" t="s">
        <v>1008</v>
      </c>
      <c r="C369" s="420">
        <v>44967</v>
      </c>
      <c r="D369" s="58" t="s">
        <v>1009</v>
      </c>
      <c r="E369" s="58" t="s">
        <v>22</v>
      </c>
      <c r="F369" s="58"/>
      <c r="G369" s="58"/>
      <c r="H369" s="58"/>
      <c r="I369" s="58"/>
      <c r="J369" s="58"/>
      <c r="K369" s="58"/>
      <c r="L369" s="58"/>
      <c r="M369" s="58"/>
      <c r="N369" s="58"/>
      <c r="O369" s="58"/>
      <c r="P369" s="58"/>
      <c r="Q369" s="58"/>
      <c r="R369" s="58"/>
      <c r="S369" s="58"/>
      <c r="T369" s="58"/>
      <c r="U369" s="58"/>
      <c r="V369" s="58"/>
      <c r="W369" s="58"/>
      <c r="X369" s="58"/>
      <c r="Y369" s="58"/>
    </row>
    <row r="370" spans="1:25" ht="54">
      <c r="A370" s="60">
        <v>360</v>
      </c>
      <c r="B370" s="253" t="s">
        <v>1010</v>
      </c>
      <c r="C370" s="420">
        <v>45009</v>
      </c>
      <c r="D370" s="58" t="s">
        <v>1011</v>
      </c>
      <c r="E370" s="58" t="s">
        <v>22</v>
      </c>
      <c r="F370" s="58"/>
      <c r="G370" s="58"/>
      <c r="H370" s="58"/>
      <c r="I370" s="58"/>
      <c r="J370" s="58"/>
      <c r="K370" s="58"/>
      <c r="L370" s="58"/>
      <c r="M370" s="58"/>
      <c r="N370" s="58"/>
      <c r="O370" s="58"/>
      <c r="P370" s="58"/>
      <c r="Q370" s="58"/>
      <c r="R370" s="58"/>
      <c r="S370" s="58"/>
      <c r="T370" s="58"/>
      <c r="U370" s="58"/>
      <c r="V370" s="58"/>
      <c r="W370" s="58"/>
      <c r="X370" s="58"/>
      <c r="Y370" s="58"/>
    </row>
    <row r="371" spans="1:25" ht="54">
      <c r="A371" s="60">
        <v>361</v>
      </c>
      <c r="B371" s="253" t="s">
        <v>1012</v>
      </c>
      <c r="C371" s="420">
        <v>45027</v>
      </c>
      <c r="D371" s="58" t="s">
        <v>1013</v>
      </c>
      <c r="E371" s="254" t="s">
        <v>1014</v>
      </c>
      <c r="F371" s="58"/>
      <c r="G371" s="58"/>
      <c r="H371" s="58"/>
      <c r="I371" s="58"/>
      <c r="J371" s="58"/>
      <c r="K371" s="58"/>
      <c r="L371" s="58"/>
      <c r="M371" s="58"/>
      <c r="N371" s="58"/>
      <c r="O371" s="58"/>
      <c r="P371" s="58"/>
      <c r="Q371" s="58"/>
      <c r="R371" s="58"/>
      <c r="S371" s="58"/>
      <c r="T371" s="58"/>
      <c r="U371" s="58"/>
      <c r="V371" s="58"/>
      <c r="W371" s="58"/>
      <c r="X371" s="58"/>
      <c r="Y371" s="58"/>
    </row>
    <row r="372" spans="1:25" ht="40.5">
      <c r="A372" s="60">
        <v>362</v>
      </c>
      <c r="B372" s="65" t="s">
        <v>1015</v>
      </c>
      <c r="C372" s="420">
        <v>45064</v>
      </c>
      <c r="D372" s="58" t="s">
        <v>1016</v>
      </c>
      <c r="E372" s="140" t="s">
        <v>1017</v>
      </c>
      <c r="F372" s="58"/>
      <c r="G372" s="58"/>
      <c r="H372" s="58"/>
      <c r="I372" s="58"/>
      <c r="J372" s="58"/>
      <c r="K372" s="58"/>
      <c r="L372" s="58"/>
      <c r="M372" s="58"/>
      <c r="N372" s="58"/>
      <c r="O372" s="58"/>
      <c r="P372" s="58"/>
      <c r="Q372" s="58"/>
      <c r="R372" s="58"/>
      <c r="S372" s="58"/>
      <c r="T372" s="58"/>
      <c r="U372" s="58"/>
      <c r="V372" s="58"/>
      <c r="W372" s="58"/>
      <c r="X372" s="58"/>
      <c r="Y372" s="58"/>
    </row>
    <row r="373" spans="1:25" ht="40.5">
      <c r="A373" s="60">
        <v>363</v>
      </c>
      <c r="B373" s="65" t="s">
        <v>1018</v>
      </c>
      <c r="C373" s="420">
        <v>45091</v>
      </c>
      <c r="D373" s="58" t="s">
        <v>1019</v>
      </c>
      <c r="E373" s="58" t="s">
        <v>22</v>
      </c>
      <c r="F373" s="58"/>
      <c r="G373" s="58"/>
      <c r="H373" s="58"/>
      <c r="I373" s="58"/>
      <c r="J373" s="58"/>
      <c r="K373" s="58"/>
      <c r="L373" s="58"/>
      <c r="M373" s="58"/>
      <c r="N373" s="58"/>
      <c r="O373" s="58"/>
      <c r="P373" s="58"/>
      <c r="Q373" s="58"/>
      <c r="R373" s="58"/>
      <c r="S373" s="58"/>
      <c r="T373" s="58"/>
      <c r="U373" s="58"/>
      <c r="V373" s="58"/>
      <c r="W373" s="58"/>
      <c r="X373" s="58"/>
      <c r="Y373" s="58"/>
    </row>
    <row r="374" spans="1:25" ht="67.5">
      <c r="A374" s="60">
        <v>364</v>
      </c>
      <c r="B374" s="65" t="s">
        <v>1020</v>
      </c>
      <c r="C374" s="420">
        <v>45119</v>
      </c>
      <c r="D374" s="58" t="s">
        <v>1021</v>
      </c>
      <c r="E374" s="140" t="s">
        <v>1022</v>
      </c>
      <c r="F374" s="58"/>
      <c r="G374" s="58"/>
      <c r="H374" s="58"/>
      <c r="I374" s="58"/>
      <c r="J374" s="58"/>
      <c r="K374" s="58"/>
      <c r="L374" s="58"/>
      <c r="M374" s="58"/>
      <c r="N374" s="58"/>
      <c r="O374" s="58"/>
      <c r="P374" s="58"/>
      <c r="Q374" s="58"/>
      <c r="R374" s="58"/>
      <c r="S374" s="58"/>
      <c r="T374" s="58"/>
      <c r="U374" s="58"/>
      <c r="V374" s="58"/>
      <c r="W374" s="58"/>
      <c r="X374" s="58"/>
      <c r="Y374" s="58"/>
    </row>
    <row r="375" spans="1:25" ht="54">
      <c r="A375" s="60">
        <v>365</v>
      </c>
      <c r="B375" s="65" t="s">
        <v>1023</v>
      </c>
      <c r="C375" s="420">
        <v>45140</v>
      </c>
      <c r="D375" s="58" t="s">
        <v>1024</v>
      </c>
      <c r="E375" s="58" t="s">
        <v>22</v>
      </c>
      <c r="F375" s="58"/>
      <c r="G375" s="58"/>
      <c r="H375" s="58"/>
      <c r="I375" s="58"/>
      <c r="J375" s="58"/>
      <c r="K375" s="58"/>
      <c r="L375" s="58"/>
      <c r="M375" s="58"/>
      <c r="N375" s="58"/>
      <c r="O375" s="58"/>
      <c r="P375" s="58"/>
      <c r="Q375" s="58"/>
      <c r="R375" s="58"/>
      <c r="S375" s="58"/>
      <c r="T375" s="58"/>
      <c r="U375" s="58"/>
      <c r="V375" s="58"/>
      <c r="W375" s="58"/>
      <c r="X375" s="58"/>
      <c r="Y375" s="58"/>
    </row>
    <row r="376" spans="1:25" ht="27">
      <c r="A376" s="60">
        <v>366</v>
      </c>
      <c r="B376" s="65" t="s">
        <v>1025</v>
      </c>
      <c r="C376" s="420">
        <v>45154</v>
      </c>
      <c r="D376" s="58" t="s">
        <v>1026</v>
      </c>
      <c r="E376" s="58" t="s">
        <v>22</v>
      </c>
      <c r="F376" s="58"/>
      <c r="G376" s="58"/>
      <c r="H376" s="58"/>
      <c r="I376" s="58"/>
      <c r="J376" s="58"/>
      <c r="K376" s="58"/>
      <c r="L376" s="58"/>
      <c r="M376" s="58"/>
      <c r="N376" s="58"/>
      <c r="O376" s="58"/>
      <c r="P376" s="58"/>
      <c r="Q376" s="58"/>
      <c r="R376" s="58"/>
      <c r="S376" s="58"/>
      <c r="T376" s="58"/>
      <c r="U376" s="58"/>
      <c r="V376" s="58"/>
      <c r="W376" s="58"/>
      <c r="X376" s="58"/>
      <c r="Y376" s="58"/>
    </row>
    <row r="377" spans="1:25" ht="54">
      <c r="A377" s="60">
        <v>367</v>
      </c>
      <c r="B377" s="65" t="s">
        <v>1027</v>
      </c>
      <c r="C377" s="420">
        <v>45166</v>
      </c>
      <c r="D377" s="58" t="s">
        <v>1028</v>
      </c>
      <c r="E377" s="140" t="s">
        <v>1029</v>
      </c>
      <c r="F377" s="58"/>
      <c r="G377" s="58"/>
      <c r="H377" s="58"/>
      <c r="I377" s="58"/>
      <c r="J377" s="58"/>
      <c r="K377" s="58"/>
      <c r="L377" s="58"/>
      <c r="M377" s="58"/>
      <c r="N377" s="58"/>
      <c r="O377" s="58"/>
      <c r="P377" s="58"/>
      <c r="Q377" s="58"/>
      <c r="R377" s="58"/>
      <c r="S377" s="58"/>
      <c r="T377" s="58"/>
      <c r="U377" s="58"/>
      <c r="V377" s="58"/>
      <c r="W377" s="58"/>
      <c r="X377" s="58"/>
      <c r="Y377" s="58"/>
    </row>
    <row r="378" spans="1:25" ht="27">
      <c r="A378" s="60">
        <v>368</v>
      </c>
      <c r="B378" s="65" t="s">
        <v>1030</v>
      </c>
      <c r="C378" s="420">
        <v>45174</v>
      </c>
      <c r="D378" s="58" t="s">
        <v>1031</v>
      </c>
      <c r="E378" s="140" t="s">
        <v>1032</v>
      </c>
      <c r="F378" s="58"/>
      <c r="G378" s="58"/>
      <c r="H378" s="58"/>
      <c r="I378" s="58"/>
      <c r="J378" s="58"/>
      <c r="K378" s="58"/>
      <c r="L378" s="58"/>
      <c r="M378" s="58"/>
      <c r="N378" s="58"/>
      <c r="O378" s="58"/>
      <c r="P378" s="58"/>
      <c r="Q378" s="58"/>
      <c r="R378" s="58"/>
      <c r="S378" s="58"/>
      <c r="T378" s="58"/>
      <c r="U378" s="58"/>
      <c r="V378" s="58"/>
      <c r="W378" s="58"/>
      <c r="X378" s="58"/>
      <c r="Y378" s="58"/>
    </row>
    <row r="379" spans="1:25" ht="54">
      <c r="A379" s="60">
        <v>369</v>
      </c>
      <c r="B379" s="65" t="s">
        <v>1033</v>
      </c>
      <c r="C379" s="420">
        <v>45175</v>
      </c>
      <c r="D379" s="58" t="s">
        <v>1034</v>
      </c>
      <c r="E379" s="140" t="s">
        <v>1035</v>
      </c>
      <c r="F379" s="58"/>
      <c r="G379" s="58"/>
      <c r="H379" s="58"/>
      <c r="I379" s="58"/>
      <c r="J379" s="58"/>
      <c r="K379" s="58"/>
      <c r="L379" s="58"/>
      <c r="M379" s="58"/>
      <c r="N379" s="58"/>
      <c r="O379" s="58"/>
      <c r="P379" s="58"/>
      <c r="Q379" s="58"/>
      <c r="R379" s="58"/>
      <c r="S379" s="58"/>
      <c r="T379" s="58"/>
      <c r="U379" s="58"/>
      <c r="V379" s="58"/>
      <c r="W379" s="58"/>
      <c r="X379" s="58"/>
      <c r="Y379" s="58"/>
    </row>
    <row r="380" spans="1:25" ht="81">
      <c r="A380" s="60">
        <v>370</v>
      </c>
      <c r="B380" s="65" t="s">
        <v>1036</v>
      </c>
      <c r="C380" s="420">
        <v>45176</v>
      </c>
      <c r="D380" s="58" t="s">
        <v>1037</v>
      </c>
      <c r="E380" s="140" t="s">
        <v>1038</v>
      </c>
      <c r="F380" s="58"/>
      <c r="G380" s="58"/>
      <c r="H380" s="58"/>
      <c r="I380" s="58"/>
      <c r="J380" s="58"/>
      <c r="K380" s="58"/>
      <c r="L380" s="58"/>
      <c r="M380" s="58"/>
      <c r="N380" s="58"/>
      <c r="O380" s="58"/>
      <c r="P380" s="58"/>
      <c r="Q380" s="58"/>
      <c r="R380" s="58"/>
      <c r="S380" s="58"/>
      <c r="T380" s="58"/>
      <c r="U380" s="58"/>
      <c r="V380" s="58"/>
      <c r="W380" s="58"/>
      <c r="X380" s="58"/>
      <c r="Y380" s="58"/>
    </row>
    <row r="381" spans="1:25" ht="94.5">
      <c r="A381" s="60">
        <v>371</v>
      </c>
      <c r="B381" s="65" t="s">
        <v>1039</v>
      </c>
      <c r="C381" s="420">
        <v>45194</v>
      </c>
      <c r="D381" s="58" t="s">
        <v>1040</v>
      </c>
      <c r="E381" s="140" t="s">
        <v>1041</v>
      </c>
      <c r="F381" s="58"/>
      <c r="G381" s="58"/>
      <c r="H381" s="58"/>
      <c r="I381" s="58"/>
      <c r="J381" s="58"/>
      <c r="K381" s="58"/>
      <c r="L381" s="58"/>
      <c r="M381" s="58"/>
      <c r="N381" s="58"/>
      <c r="O381" s="58"/>
      <c r="P381" s="58"/>
      <c r="Q381" s="58"/>
      <c r="R381" s="58"/>
      <c r="S381" s="58"/>
      <c r="T381" s="58"/>
      <c r="U381" s="58"/>
      <c r="V381" s="58"/>
      <c r="W381" s="58"/>
      <c r="X381" s="58"/>
      <c r="Y381" s="58"/>
    </row>
    <row r="382" spans="1:25" ht="94.5">
      <c r="A382" s="60">
        <v>372</v>
      </c>
      <c r="B382" s="65" t="s">
        <v>1042</v>
      </c>
      <c r="C382" s="420">
        <v>45202</v>
      </c>
      <c r="D382" s="58" t="s">
        <v>1043</v>
      </c>
      <c r="E382" s="140" t="s">
        <v>1044</v>
      </c>
      <c r="F382" s="58"/>
      <c r="G382" s="58"/>
      <c r="H382" s="58"/>
      <c r="I382" s="58"/>
      <c r="J382" s="58"/>
      <c r="K382" s="58"/>
      <c r="L382" s="58"/>
      <c r="M382" s="58"/>
      <c r="N382" s="58"/>
      <c r="O382" s="58"/>
      <c r="P382" s="58"/>
      <c r="Q382" s="58"/>
      <c r="R382" s="58"/>
      <c r="S382" s="58"/>
      <c r="T382" s="58"/>
      <c r="U382" s="58"/>
      <c r="V382" s="58"/>
      <c r="W382" s="58"/>
      <c r="X382" s="58"/>
      <c r="Y382" s="58"/>
    </row>
    <row r="383" spans="1:25" ht="27">
      <c r="A383" s="60">
        <v>373</v>
      </c>
      <c r="B383" s="65" t="s">
        <v>1045</v>
      </c>
      <c r="C383" s="420">
        <v>45246</v>
      </c>
      <c r="D383" s="58" t="s">
        <v>1046</v>
      </c>
      <c r="E383" s="140" t="s">
        <v>1047</v>
      </c>
      <c r="F383" s="58"/>
      <c r="G383" s="58"/>
      <c r="H383" s="58"/>
      <c r="I383" s="58"/>
      <c r="J383" s="58"/>
      <c r="K383" s="58"/>
      <c r="L383" s="58"/>
      <c r="M383" s="58"/>
      <c r="N383" s="58"/>
      <c r="O383" s="58"/>
      <c r="P383" s="58"/>
      <c r="Q383" s="58"/>
      <c r="R383" s="58"/>
      <c r="S383" s="58"/>
      <c r="T383" s="58"/>
      <c r="U383" s="58"/>
      <c r="V383" s="58"/>
      <c r="W383" s="58"/>
      <c r="X383" s="58"/>
      <c r="Y383" s="58"/>
    </row>
    <row r="384" spans="1:25" ht="27">
      <c r="A384" s="60">
        <v>374</v>
      </c>
      <c r="B384" s="65" t="s">
        <v>1048</v>
      </c>
      <c r="C384" s="420">
        <v>45246</v>
      </c>
      <c r="D384" s="58" t="s">
        <v>1049</v>
      </c>
      <c r="E384" s="140" t="s">
        <v>1050</v>
      </c>
      <c r="F384" s="58"/>
      <c r="G384" s="58"/>
      <c r="H384" s="58"/>
      <c r="I384" s="58"/>
      <c r="J384" s="58"/>
      <c r="K384" s="58"/>
      <c r="L384" s="58"/>
      <c r="M384" s="58"/>
      <c r="N384" s="58"/>
      <c r="O384" s="58"/>
      <c r="P384" s="58"/>
      <c r="Q384" s="58"/>
      <c r="R384" s="58"/>
      <c r="S384" s="58"/>
      <c r="T384" s="58"/>
      <c r="U384" s="58"/>
      <c r="V384" s="58"/>
      <c r="W384" s="58"/>
      <c r="X384" s="58"/>
      <c r="Y384" s="58"/>
    </row>
    <row r="385" spans="1:25" ht="54">
      <c r="A385" s="60">
        <v>375</v>
      </c>
      <c r="B385" s="65" t="s">
        <v>1051</v>
      </c>
      <c r="C385" s="420">
        <v>45254</v>
      </c>
      <c r="D385" s="58" t="s">
        <v>1052</v>
      </c>
      <c r="E385" s="140" t="s">
        <v>1053</v>
      </c>
      <c r="F385" s="58"/>
      <c r="G385" s="58"/>
      <c r="H385" s="58"/>
      <c r="I385" s="58"/>
      <c r="J385" s="58"/>
      <c r="K385" s="58"/>
      <c r="L385" s="58"/>
      <c r="M385" s="58"/>
      <c r="N385" s="58"/>
      <c r="O385" s="58"/>
      <c r="P385" s="58"/>
      <c r="Q385" s="58"/>
      <c r="R385" s="58"/>
      <c r="S385" s="58"/>
      <c r="T385" s="58"/>
      <c r="U385" s="58"/>
      <c r="V385" s="58"/>
      <c r="W385" s="58"/>
      <c r="X385" s="58"/>
      <c r="Y385" s="58"/>
    </row>
    <row r="386" spans="1:25" ht="81">
      <c r="A386" s="60">
        <v>376</v>
      </c>
      <c r="B386" s="65" t="s">
        <v>1054</v>
      </c>
      <c r="C386" s="420">
        <v>45259</v>
      </c>
      <c r="D386" s="58" t="s">
        <v>1055</v>
      </c>
      <c r="E386" s="140" t="s">
        <v>1056</v>
      </c>
      <c r="F386" s="58"/>
      <c r="G386" s="58"/>
      <c r="H386" s="58"/>
      <c r="I386" s="58"/>
      <c r="J386" s="58"/>
      <c r="K386" s="58"/>
      <c r="L386" s="58"/>
      <c r="M386" s="58"/>
      <c r="N386" s="58"/>
      <c r="O386" s="58"/>
      <c r="P386" s="58"/>
      <c r="Q386" s="58"/>
      <c r="R386" s="58"/>
      <c r="S386" s="58"/>
      <c r="T386" s="58"/>
      <c r="U386" s="58"/>
      <c r="V386" s="58"/>
      <c r="W386" s="58"/>
      <c r="X386" s="58"/>
      <c r="Y386" s="58"/>
    </row>
    <row r="387" spans="1:25" ht="94.5">
      <c r="A387" s="60">
        <v>377</v>
      </c>
      <c r="B387" s="65" t="s">
        <v>1057</v>
      </c>
      <c r="C387" s="420">
        <v>45337</v>
      </c>
      <c r="D387" s="58" t="s">
        <v>1058</v>
      </c>
      <c r="E387" s="58" t="s">
        <v>22</v>
      </c>
      <c r="F387" s="58"/>
      <c r="G387" s="58"/>
      <c r="H387" s="58"/>
      <c r="I387" s="58"/>
      <c r="J387" s="58"/>
      <c r="K387" s="58"/>
      <c r="L387" s="58"/>
      <c r="M387" s="58"/>
      <c r="N387" s="58"/>
      <c r="O387" s="58"/>
      <c r="P387" s="58"/>
      <c r="Q387" s="58"/>
      <c r="R387" s="58"/>
      <c r="S387" s="58"/>
      <c r="T387" s="58"/>
      <c r="U387" s="58"/>
      <c r="V387" s="58"/>
      <c r="W387" s="58"/>
      <c r="X387" s="58"/>
      <c r="Y387" s="58"/>
    </row>
    <row r="388" spans="1:25" ht="27">
      <c r="A388" s="60">
        <v>378</v>
      </c>
      <c r="B388" s="65" t="s">
        <v>1059</v>
      </c>
      <c r="C388" s="420">
        <v>45338</v>
      </c>
      <c r="D388" s="58" t="s">
        <v>1060</v>
      </c>
      <c r="E388" s="140" t="s">
        <v>1061</v>
      </c>
      <c r="F388" s="58"/>
      <c r="G388" s="58"/>
      <c r="H388" s="58"/>
      <c r="I388" s="58"/>
      <c r="J388" s="58"/>
      <c r="K388" s="58"/>
      <c r="L388" s="58"/>
      <c r="M388" s="58"/>
      <c r="N388" s="58"/>
      <c r="O388" s="58"/>
      <c r="P388" s="58"/>
      <c r="Q388" s="58"/>
      <c r="R388" s="58"/>
      <c r="S388" s="58"/>
      <c r="T388" s="58"/>
      <c r="U388" s="58"/>
      <c r="V388" s="58"/>
      <c r="W388" s="58"/>
      <c r="X388" s="58"/>
      <c r="Y388" s="58"/>
    </row>
    <row r="389" spans="1:25" ht="94.5">
      <c r="A389" s="60">
        <v>379</v>
      </c>
      <c r="B389" s="65" t="s">
        <v>1062</v>
      </c>
      <c r="C389" s="420">
        <v>45338</v>
      </c>
      <c r="D389" s="58" t="s">
        <v>1063</v>
      </c>
      <c r="E389" s="58" t="s">
        <v>22</v>
      </c>
      <c r="F389" s="58"/>
      <c r="G389" s="58"/>
      <c r="H389" s="58"/>
      <c r="I389" s="58"/>
      <c r="J389" s="58"/>
      <c r="K389" s="58"/>
      <c r="L389" s="58"/>
      <c r="M389" s="58"/>
      <c r="N389" s="58"/>
      <c r="O389" s="58"/>
      <c r="P389" s="58"/>
      <c r="Q389" s="58"/>
      <c r="R389" s="58"/>
      <c r="S389" s="58"/>
      <c r="T389" s="58"/>
      <c r="U389" s="58"/>
      <c r="V389" s="58"/>
      <c r="W389" s="58"/>
      <c r="X389" s="58"/>
      <c r="Y389" s="58"/>
    </row>
    <row r="390" spans="1:25" ht="27">
      <c r="A390" s="60">
        <v>380</v>
      </c>
      <c r="B390" s="65" t="s">
        <v>1064</v>
      </c>
      <c r="C390" s="420">
        <v>45343</v>
      </c>
      <c r="D390" s="58" t="s">
        <v>1065</v>
      </c>
      <c r="E390" s="140" t="s">
        <v>1066</v>
      </c>
      <c r="F390" s="58"/>
      <c r="G390" s="58"/>
      <c r="H390" s="58"/>
      <c r="I390" s="58"/>
      <c r="J390" s="58"/>
      <c r="K390" s="58"/>
      <c r="L390" s="58"/>
      <c r="M390" s="58"/>
      <c r="N390" s="58"/>
      <c r="O390" s="58"/>
      <c r="P390" s="58"/>
      <c r="Q390" s="58"/>
      <c r="R390" s="58"/>
      <c r="S390" s="58"/>
      <c r="T390" s="58"/>
      <c r="U390" s="58"/>
      <c r="V390" s="58"/>
      <c r="W390" s="58"/>
      <c r="X390" s="58"/>
      <c r="Y390" s="58"/>
    </row>
    <row r="391" spans="1:25" ht="27">
      <c r="A391" s="60">
        <v>381</v>
      </c>
      <c r="B391" s="65" t="s">
        <v>1067</v>
      </c>
      <c r="C391" s="420">
        <v>45345</v>
      </c>
      <c r="D391" s="58" t="s">
        <v>1068</v>
      </c>
      <c r="E391" s="295" t="s">
        <v>22</v>
      </c>
      <c r="F391" s="58"/>
      <c r="G391" s="58"/>
      <c r="H391" s="58"/>
      <c r="I391" s="58"/>
      <c r="J391" s="58"/>
      <c r="K391" s="58"/>
      <c r="L391" s="58"/>
      <c r="M391" s="58"/>
      <c r="N391" s="58"/>
      <c r="O391" s="58"/>
      <c r="P391" s="58"/>
      <c r="Q391" s="58"/>
      <c r="R391" s="58"/>
      <c r="S391" s="58"/>
      <c r="T391" s="58"/>
      <c r="U391" s="58"/>
      <c r="V391" s="58"/>
      <c r="W391" s="58"/>
      <c r="X391" s="58"/>
      <c r="Y391" s="58"/>
    </row>
    <row r="392" spans="1:25" ht="94.5">
      <c r="A392" s="60">
        <v>382</v>
      </c>
      <c r="B392" s="65" t="s">
        <v>1069</v>
      </c>
      <c r="C392" s="420">
        <v>45348</v>
      </c>
      <c r="D392" s="58" t="s">
        <v>1070</v>
      </c>
      <c r="E392" s="58" t="s">
        <v>1071</v>
      </c>
      <c r="F392" s="58"/>
      <c r="G392" s="58"/>
      <c r="H392" s="58"/>
      <c r="I392" s="58"/>
      <c r="J392" s="58"/>
      <c r="K392" s="58"/>
      <c r="L392" s="58"/>
      <c r="M392" s="58"/>
      <c r="N392" s="58"/>
      <c r="O392" s="58"/>
      <c r="P392" s="58"/>
      <c r="Q392" s="58"/>
      <c r="R392" s="58"/>
      <c r="S392" s="58"/>
      <c r="T392" s="58"/>
      <c r="U392" s="58"/>
      <c r="V392" s="58"/>
      <c r="W392" s="58"/>
      <c r="X392" s="58"/>
      <c r="Y392" s="58"/>
    </row>
    <row r="393" spans="1:25" ht="27">
      <c r="A393" s="60">
        <v>383</v>
      </c>
      <c r="B393" s="65" t="s">
        <v>1072</v>
      </c>
      <c r="C393" s="420">
        <v>45355</v>
      </c>
      <c r="D393" s="58" t="s">
        <v>1073</v>
      </c>
      <c r="E393" s="295" t="s">
        <v>22</v>
      </c>
      <c r="F393" s="58"/>
      <c r="G393" s="58"/>
      <c r="H393" s="58"/>
      <c r="I393" s="58"/>
      <c r="J393" s="58"/>
      <c r="K393" s="58"/>
      <c r="L393" s="58"/>
      <c r="M393" s="58"/>
      <c r="N393" s="58"/>
      <c r="O393" s="58"/>
      <c r="P393" s="58"/>
      <c r="Q393" s="58"/>
      <c r="R393" s="58"/>
      <c r="S393" s="58"/>
      <c r="T393" s="58"/>
      <c r="U393" s="58"/>
      <c r="V393" s="58"/>
      <c r="W393" s="58"/>
      <c r="X393" s="58"/>
      <c r="Y393" s="58"/>
    </row>
    <row r="394" spans="1:25" ht="40.5">
      <c r="A394" s="60">
        <v>384</v>
      </c>
      <c r="B394" s="65" t="s">
        <v>1074</v>
      </c>
      <c r="C394" s="420">
        <v>45362</v>
      </c>
      <c r="D394" s="58" t="s">
        <v>1075</v>
      </c>
      <c r="E394" s="140" t="s">
        <v>1076</v>
      </c>
      <c r="F394" s="58"/>
      <c r="G394" s="58"/>
      <c r="H394" s="58"/>
      <c r="I394" s="58"/>
      <c r="J394" s="58"/>
      <c r="K394" s="58"/>
      <c r="L394" s="58"/>
      <c r="M394" s="58"/>
      <c r="N394" s="58"/>
      <c r="O394" s="58"/>
      <c r="P394" s="58"/>
      <c r="Q394" s="58"/>
      <c r="R394" s="58"/>
      <c r="S394" s="58"/>
      <c r="T394" s="58"/>
      <c r="U394" s="58"/>
      <c r="V394" s="58"/>
      <c r="W394" s="58"/>
      <c r="X394" s="58"/>
      <c r="Y394" s="58"/>
    </row>
    <row r="395" spans="1:25" ht="27">
      <c r="A395" s="60">
        <v>385</v>
      </c>
      <c r="B395" s="65" t="s">
        <v>1077</v>
      </c>
      <c r="C395" s="420">
        <v>45375</v>
      </c>
      <c r="D395" s="58" t="s">
        <v>1078</v>
      </c>
      <c r="E395" s="140" t="s">
        <v>1079</v>
      </c>
      <c r="F395" s="58"/>
      <c r="G395" s="58"/>
      <c r="H395" s="58"/>
      <c r="I395" s="58"/>
      <c r="J395" s="58"/>
      <c r="K395" s="58"/>
      <c r="L395" s="58"/>
      <c r="M395" s="58"/>
      <c r="N395" s="58"/>
      <c r="O395" s="58"/>
      <c r="P395" s="58"/>
      <c r="Q395" s="58"/>
      <c r="R395" s="58"/>
      <c r="S395" s="58"/>
      <c r="T395" s="58"/>
      <c r="U395" s="58"/>
      <c r="V395" s="58"/>
      <c r="W395" s="58"/>
      <c r="X395" s="58"/>
      <c r="Y395" s="58"/>
    </row>
    <row r="396" spans="1:25" ht="67.5">
      <c r="A396" s="60">
        <v>386</v>
      </c>
      <c r="B396" s="65" t="s">
        <v>1080</v>
      </c>
      <c r="C396" s="420">
        <v>45379</v>
      </c>
      <c r="D396" s="58" t="s">
        <v>1081</v>
      </c>
      <c r="E396" s="296" t="s">
        <v>1082</v>
      </c>
      <c r="F396" s="58"/>
      <c r="G396" s="58"/>
      <c r="H396" s="58"/>
      <c r="I396" s="58"/>
      <c r="J396" s="58"/>
      <c r="K396" s="58"/>
      <c r="L396" s="58"/>
      <c r="M396" s="58"/>
      <c r="N396" s="58"/>
      <c r="O396" s="58"/>
      <c r="P396" s="58"/>
      <c r="Q396" s="58"/>
      <c r="R396" s="58"/>
      <c r="S396" s="58"/>
      <c r="T396" s="58"/>
      <c r="U396" s="58"/>
      <c r="V396" s="58"/>
      <c r="W396" s="58"/>
      <c r="X396" s="58"/>
      <c r="Y396" s="58"/>
    </row>
    <row r="397" spans="1:25" ht="108">
      <c r="A397" s="60">
        <v>387</v>
      </c>
      <c r="B397" s="65" t="s">
        <v>1083</v>
      </c>
      <c r="C397" s="420">
        <v>45397</v>
      </c>
      <c r="D397" s="58" t="s">
        <v>1084</v>
      </c>
      <c r="E397" s="140" t="s">
        <v>1085</v>
      </c>
      <c r="F397" s="58"/>
      <c r="G397" s="58"/>
      <c r="H397" s="58"/>
      <c r="I397" s="58"/>
      <c r="J397" s="58"/>
      <c r="K397" s="58"/>
      <c r="L397" s="58"/>
      <c r="M397" s="58"/>
      <c r="N397" s="58"/>
      <c r="O397" s="58"/>
      <c r="P397" s="58"/>
      <c r="Q397" s="58"/>
      <c r="R397" s="58"/>
      <c r="S397" s="58"/>
      <c r="T397" s="58"/>
      <c r="U397" s="58"/>
      <c r="V397" s="58"/>
      <c r="W397" s="58"/>
      <c r="X397" s="58"/>
      <c r="Y397" s="58"/>
    </row>
    <row r="398" spans="1:25" ht="67.5">
      <c r="A398" s="60">
        <v>388</v>
      </c>
      <c r="B398" s="65" t="s">
        <v>1086</v>
      </c>
      <c r="C398" s="420">
        <v>45414</v>
      </c>
      <c r="D398" s="58" t="s">
        <v>1087</v>
      </c>
      <c r="E398" s="140" t="s">
        <v>1088</v>
      </c>
      <c r="F398" s="58"/>
      <c r="G398" s="58"/>
      <c r="H398" s="58"/>
      <c r="I398" s="58"/>
      <c r="J398" s="58"/>
      <c r="K398" s="58"/>
      <c r="L398" s="58"/>
      <c r="M398" s="58"/>
      <c r="N398" s="58"/>
      <c r="O398" s="58"/>
      <c r="P398" s="58"/>
      <c r="Q398" s="58"/>
      <c r="R398" s="58"/>
      <c r="S398" s="58"/>
      <c r="T398" s="58"/>
      <c r="U398" s="58"/>
      <c r="V398" s="58"/>
      <c r="W398" s="58"/>
      <c r="X398" s="58"/>
      <c r="Y398" s="58"/>
    </row>
    <row r="399" spans="1:25" ht="54">
      <c r="A399" s="60">
        <v>389</v>
      </c>
      <c r="B399" s="65" t="s">
        <v>1089</v>
      </c>
      <c r="C399" s="420">
        <v>45418</v>
      </c>
      <c r="D399" s="58" t="s">
        <v>1090</v>
      </c>
      <c r="E399" s="140" t="s">
        <v>1091</v>
      </c>
      <c r="F399" s="58"/>
      <c r="G399" s="58"/>
      <c r="H399" s="58"/>
      <c r="I399" s="58"/>
      <c r="J399" s="58"/>
      <c r="K399" s="58"/>
      <c r="L399" s="58"/>
      <c r="M399" s="58"/>
      <c r="N399" s="58"/>
      <c r="O399" s="58"/>
      <c r="P399" s="58"/>
      <c r="Q399" s="58"/>
      <c r="R399" s="58"/>
      <c r="S399" s="58"/>
      <c r="T399" s="58"/>
      <c r="U399" s="58"/>
      <c r="V399" s="58"/>
      <c r="W399" s="58"/>
      <c r="X399" s="58"/>
      <c r="Y399" s="58"/>
    </row>
    <row r="400" spans="1:25" ht="67.5">
      <c r="A400" s="60">
        <v>390</v>
      </c>
      <c r="B400" s="65" t="s">
        <v>1092</v>
      </c>
      <c r="C400" s="420">
        <v>45441</v>
      </c>
      <c r="D400" s="58" t="s">
        <v>1093</v>
      </c>
      <c r="E400" s="140" t="s">
        <v>1094</v>
      </c>
      <c r="F400" s="58"/>
      <c r="G400" s="58"/>
      <c r="H400" s="58"/>
      <c r="I400" s="58"/>
      <c r="J400" s="58"/>
      <c r="K400" s="58"/>
      <c r="L400" s="58"/>
      <c r="M400" s="58"/>
      <c r="N400" s="58"/>
      <c r="O400" s="58"/>
      <c r="P400" s="58"/>
      <c r="Q400" s="58"/>
      <c r="R400" s="58"/>
      <c r="S400" s="58"/>
      <c r="T400" s="58"/>
      <c r="U400" s="58"/>
      <c r="V400" s="58"/>
      <c r="W400" s="58"/>
      <c r="X400" s="58"/>
      <c r="Y400" s="58"/>
    </row>
    <row r="401" spans="1:25" ht="40.5">
      <c r="A401" s="60">
        <v>391</v>
      </c>
      <c r="B401" s="65" t="s">
        <v>1095</v>
      </c>
      <c r="C401" s="420">
        <v>45476</v>
      </c>
      <c r="D401" s="295" t="s">
        <v>1096</v>
      </c>
      <c r="E401" s="140" t="s">
        <v>1097</v>
      </c>
      <c r="F401" s="58"/>
      <c r="G401" s="58"/>
      <c r="H401" s="58"/>
      <c r="I401" s="58"/>
      <c r="J401" s="58"/>
      <c r="K401" s="58"/>
      <c r="L401" s="58"/>
      <c r="M401" s="58"/>
      <c r="N401" s="58"/>
      <c r="O401" s="58"/>
      <c r="P401" s="58"/>
      <c r="Q401" s="58"/>
      <c r="R401" s="58"/>
      <c r="S401" s="58"/>
      <c r="T401" s="58"/>
      <c r="U401" s="58"/>
      <c r="V401" s="58"/>
      <c r="W401" s="58"/>
      <c r="X401" s="58"/>
      <c r="Y401" s="58"/>
    </row>
    <row r="402" spans="1:25" ht="40.5">
      <c r="A402" s="60">
        <v>392</v>
      </c>
      <c r="B402" s="65" t="s">
        <v>1098</v>
      </c>
      <c r="C402" s="420">
        <v>45476</v>
      </c>
      <c r="D402" s="295" t="s">
        <v>1099</v>
      </c>
      <c r="E402" s="140" t="s">
        <v>1100</v>
      </c>
      <c r="F402" s="58"/>
      <c r="G402" s="58"/>
      <c r="H402" s="58"/>
      <c r="I402" s="58"/>
      <c r="J402" s="58"/>
      <c r="K402" s="58"/>
      <c r="L402" s="58"/>
      <c r="M402" s="58"/>
      <c r="N402" s="58"/>
      <c r="O402" s="58"/>
      <c r="P402" s="58"/>
      <c r="Q402" s="58"/>
      <c r="R402" s="58"/>
      <c r="S402" s="58"/>
      <c r="T402" s="58"/>
      <c r="U402" s="58"/>
      <c r="V402" s="58"/>
      <c r="W402" s="58"/>
      <c r="X402" s="58"/>
      <c r="Y402" s="58"/>
    </row>
    <row r="403" spans="1:25" ht="40.5">
      <c r="A403" s="60">
        <v>393</v>
      </c>
      <c r="B403" s="65" t="s">
        <v>1101</v>
      </c>
      <c r="C403" s="420">
        <v>45476</v>
      </c>
      <c r="D403" s="58" t="s">
        <v>1102</v>
      </c>
      <c r="E403" s="140" t="s">
        <v>1100</v>
      </c>
      <c r="F403" s="58"/>
      <c r="G403" s="58"/>
      <c r="H403" s="58"/>
      <c r="I403" s="58"/>
      <c r="J403" s="58"/>
      <c r="K403" s="58"/>
      <c r="L403" s="58"/>
      <c r="M403" s="58"/>
      <c r="N403" s="58"/>
      <c r="O403" s="58"/>
      <c r="P403" s="58"/>
      <c r="Q403" s="58"/>
      <c r="R403" s="58"/>
      <c r="S403" s="58"/>
      <c r="T403" s="58"/>
      <c r="U403" s="58"/>
      <c r="V403" s="58"/>
      <c r="W403" s="58"/>
      <c r="X403" s="58"/>
      <c r="Y403" s="58"/>
    </row>
    <row r="404" spans="1:25">
      <c r="A404" s="60">
        <v>394</v>
      </c>
      <c r="B404" s="257" t="s">
        <v>1103</v>
      </c>
      <c r="C404" s="420">
        <v>45544</v>
      </c>
      <c r="D404" s="51" t="s">
        <v>1104</v>
      </c>
      <c r="E404" s="297" t="s">
        <v>1105</v>
      </c>
      <c r="F404" s="58"/>
      <c r="G404" s="58"/>
      <c r="H404" s="58"/>
      <c r="I404" s="58"/>
      <c r="J404" s="58"/>
      <c r="K404" s="58"/>
      <c r="L404" s="58"/>
      <c r="M404" s="58"/>
      <c r="N404" s="58"/>
      <c r="O404" s="58"/>
      <c r="P404" s="58"/>
      <c r="Q404" s="58"/>
      <c r="R404" s="58"/>
      <c r="S404" s="58"/>
      <c r="T404" s="58"/>
      <c r="U404" s="58"/>
      <c r="V404" s="58"/>
      <c r="W404" s="58"/>
      <c r="X404" s="58"/>
      <c r="Y404" s="58"/>
    </row>
    <row r="405" spans="1:25" ht="54">
      <c r="A405" s="60">
        <v>395</v>
      </c>
      <c r="B405" s="65" t="s">
        <v>1106</v>
      </c>
      <c r="C405" s="420">
        <v>45573</v>
      </c>
      <c r="D405" s="58" t="s">
        <v>1107</v>
      </c>
      <c r="E405" s="140" t="s">
        <v>1108</v>
      </c>
      <c r="F405" s="58"/>
      <c r="G405" s="58"/>
      <c r="H405" s="58"/>
      <c r="I405" s="58"/>
      <c r="J405" s="58"/>
      <c r="K405" s="58"/>
      <c r="L405" s="58"/>
      <c r="M405" s="58"/>
      <c r="N405" s="58"/>
      <c r="O405" s="58"/>
      <c r="P405" s="58"/>
      <c r="Q405" s="58"/>
      <c r="R405" s="58"/>
      <c r="S405" s="58"/>
      <c r="T405" s="58"/>
      <c r="U405" s="58"/>
      <c r="V405" s="58"/>
      <c r="W405" s="58"/>
      <c r="X405" s="58"/>
      <c r="Y405" s="58"/>
    </row>
    <row r="406" spans="1:25" ht="67.5">
      <c r="A406" s="60">
        <v>396</v>
      </c>
      <c r="B406" s="56" t="s">
        <v>1109</v>
      </c>
      <c r="C406" s="420">
        <v>45576</v>
      </c>
      <c r="D406" s="58" t="s">
        <v>1110</v>
      </c>
      <c r="E406" s="295" t="s">
        <v>22</v>
      </c>
      <c r="F406" s="58"/>
      <c r="G406" s="58"/>
      <c r="H406" s="58"/>
      <c r="I406" s="58"/>
      <c r="J406" s="58"/>
      <c r="K406" s="58"/>
      <c r="L406" s="58"/>
      <c r="M406" s="58"/>
      <c r="N406" s="58"/>
      <c r="O406" s="58"/>
      <c r="P406" s="58"/>
      <c r="Q406" s="58"/>
      <c r="R406" s="58"/>
      <c r="S406" s="58"/>
      <c r="T406" s="58"/>
      <c r="U406" s="58"/>
      <c r="V406" s="58"/>
      <c r="W406" s="58"/>
      <c r="X406" s="58"/>
      <c r="Y406" s="58"/>
    </row>
    <row r="407" spans="1:25" ht="27">
      <c r="A407" s="60">
        <v>397</v>
      </c>
      <c r="B407" s="65" t="s">
        <v>1111</v>
      </c>
      <c r="C407" s="420">
        <v>45586</v>
      </c>
      <c r="D407" s="58" t="s">
        <v>1112</v>
      </c>
      <c r="E407" s="295" t="s">
        <v>22</v>
      </c>
      <c r="F407" s="58"/>
      <c r="G407" s="58"/>
      <c r="H407" s="58"/>
      <c r="I407" s="58"/>
      <c r="J407" s="58"/>
      <c r="K407" s="58"/>
      <c r="L407" s="58"/>
      <c r="M407" s="58"/>
      <c r="N407" s="58"/>
      <c r="O407" s="58"/>
      <c r="P407" s="58"/>
      <c r="Q407" s="58"/>
      <c r="R407" s="58"/>
      <c r="S407" s="58"/>
      <c r="T407" s="58"/>
      <c r="U407" s="58"/>
      <c r="V407" s="58"/>
      <c r="W407" s="58"/>
      <c r="X407" s="58"/>
      <c r="Y407" s="58"/>
    </row>
    <row r="408" spans="1:25" ht="27">
      <c r="A408" s="60">
        <v>398</v>
      </c>
      <c r="B408" s="65" t="s">
        <v>1113</v>
      </c>
      <c r="C408" s="420">
        <v>45587</v>
      </c>
      <c r="D408" s="58" t="s">
        <v>1114</v>
      </c>
      <c r="E408" s="140" t="s">
        <v>1115</v>
      </c>
      <c r="F408" s="58"/>
      <c r="G408" s="58"/>
      <c r="H408" s="58"/>
      <c r="I408" s="58"/>
      <c r="J408" s="58"/>
      <c r="K408" s="58"/>
      <c r="L408" s="58"/>
      <c r="M408" s="58"/>
      <c r="N408" s="58"/>
      <c r="O408" s="58"/>
      <c r="P408" s="58"/>
      <c r="Q408" s="58"/>
      <c r="R408" s="58"/>
      <c r="S408" s="58"/>
      <c r="T408" s="58"/>
      <c r="U408" s="58"/>
      <c r="V408" s="58"/>
      <c r="W408" s="58"/>
      <c r="X408" s="58"/>
      <c r="Y408" s="58"/>
    </row>
    <row r="409" spans="1:25" ht="54">
      <c r="A409" s="60">
        <v>399</v>
      </c>
      <c r="B409" s="65" t="s">
        <v>1116</v>
      </c>
      <c r="C409" s="420">
        <v>45614</v>
      </c>
      <c r="D409" s="58" t="s">
        <v>1117</v>
      </c>
      <c r="E409" s="140" t="s">
        <v>1118</v>
      </c>
      <c r="F409" s="58"/>
      <c r="G409" s="58"/>
      <c r="H409" s="58"/>
      <c r="I409" s="58"/>
      <c r="J409" s="58"/>
      <c r="K409" s="58"/>
      <c r="L409" s="58"/>
      <c r="M409" s="58"/>
      <c r="N409" s="58"/>
      <c r="O409" s="58"/>
      <c r="P409" s="58"/>
      <c r="Q409" s="58"/>
      <c r="R409" s="58"/>
      <c r="S409" s="58"/>
      <c r="T409" s="58"/>
      <c r="U409" s="58"/>
      <c r="V409" s="58"/>
      <c r="W409" s="58"/>
      <c r="X409" s="58"/>
      <c r="Y409" s="58"/>
    </row>
    <row r="410" spans="1:25" ht="40.5">
      <c r="A410" s="60">
        <v>400</v>
      </c>
      <c r="B410" s="65" t="s">
        <v>1119</v>
      </c>
      <c r="C410" s="420">
        <v>45616</v>
      </c>
      <c r="D410" s="58" t="s">
        <v>1120</v>
      </c>
      <c r="E410" s="295" t="s">
        <v>22</v>
      </c>
      <c r="F410" s="58"/>
      <c r="G410" s="58"/>
      <c r="H410" s="58"/>
      <c r="I410" s="58"/>
      <c r="J410" s="58"/>
      <c r="K410" s="58"/>
      <c r="L410" s="58"/>
      <c r="M410" s="58"/>
      <c r="N410" s="58"/>
      <c r="O410" s="58"/>
      <c r="P410" s="58"/>
      <c r="Q410" s="58"/>
      <c r="R410" s="58"/>
      <c r="S410" s="58"/>
      <c r="T410" s="58"/>
      <c r="U410" s="58"/>
      <c r="V410" s="58"/>
      <c r="W410" s="58"/>
      <c r="X410" s="58"/>
      <c r="Y410" s="58"/>
    </row>
    <row r="411" spans="1:25" ht="27">
      <c r="A411" s="60">
        <v>401</v>
      </c>
      <c r="B411" s="65" t="s">
        <v>1121</v>
      </c>
      <c r="C411" s="420">
        <v>45635</v>
      </c>
      <c r="D411" s="58" t="s">
        <v>1122</v>
      </c>
      <c r="E411" s="295" t="s">
        <v>22</v>
      </c>
      <c r="F411" s="58"/>
      <c r="G411" s="58"/>
      <c r="H411" s="58"/>
      <c r="I411" s="58"/>
      <c r="J411" s="58"/>
      <c r="K411" s="58"/>
      <c r="L411" s="58"/>
      <c r="M411" s="58"/>
      <c r="N411" s="58"/>
      <c r="O411" s="58"/>
      <c r="P411" s="58"/>
      <c r="Q411" s="58"/>
      <c r="R411" s="58"/>
      <c r="S411" s="58"/>
      <c r="T411" s="58"/>
      <c r="U411" s="58"/>
      <c r="V411" s="58"/>
      <c r="W411" s="58"/>
      <c r="X411" s="58"/>
      <c r="Y411" s="58"/>
    </row>
    <row r="412" spans="1:25" ht="40.5">
      <c r="A412" s="60">
        <v>402</v>
      </c>
      <c r="B412" s="65" t="s">
        <v>1123</v>
      </c>
      <c r="C412" s="420">
        <v>45637</v>
      </c>
      <c r="D412" s="58" t="s">
        <v>1124</v>
      </c>
      <c r="E412" s="140" t="s">
        <v>1125</v>
      </c>
      <c r="F412" s="58"/>
      <c r="G412" s="58"/>
      <c r="H412" s="58"/>
      <c r="I412" s="58"/>
      <c r="J412" s="58"/>
      <c r="K412" s="58"/>
      <c r="L412" s="58"/>
      <c r="M412" s="58"/>
      <c r="N412" s="58"/>
      <c r="O412" s="58"/>
      <c r="P412" s="58"/>
      <c r="Q412" s="58"/>
      <c r="R412" s="58"/>
      <c r="S412" s="58"/>
      <c r="T412" s="58"/>
      <c r="U412" s="58"/>
      <c r="V412" s="58"/>
      <c r="W412" s="58"/>
      <c r="X412" s="58"/>
      <c r="Y412" s="58"/>
    </row>
    <row r="413" spans="1:25" ht="40.5">
      <c r="A413" s="60">
        <v>403</v>
      </c>
      <c r="B413" s="65" t="s">
        <v>1126</v>
      </c>
      <c r="C413" s="420">
        <v>45639</v>
      </c>
      <c r="D413" s="58" t="s">
        <v>1127</v>
      </c>
      <c r="E413" s="140" t="s">
        <v>1128</v>
      </c>
      <c r="F413" s="58"/>
      <c r="G413" s="58"/>
      <c r="H413" s="58"/>
      <c r="I413" s="58"/>
      <c r="J413" s="58"/>
      <c r="K413" s="58"/>
      <c r="L413" s="58"/>
      <c r="M413" s="58"/>
      <c r="N413" s="58"/>
      <c r="O413" s="58"/>
      <c r="P413" s="58"/>
      <c r="Q413" s="58"/>
      <c r="R413" s="58"/>
      <c r="S413" s="58"/>
      <c r="T413" s="58"/>
      <c r="U413" s="58"/>
      <c r="V413" s="58"/>
      <c r="W413" s="58"/>
      <c r="X413" s="58"/>
      <c r="Y413" s="58"/>
    </row>
    <row r="414" spans="1:25" ht="27">
      <c r="A414" s="60">
        <v>404</v>
      </c>
      <c r="B414" s="65" t="s">
        <v>1129</v>
      </c>
      <c r="C414" s="420">
        <v>45645</v>
      </c>
      <c r="D414" s="58" t="s">
        <v>1130</v>
      </c>
      <c r="E414" s="295" t="s">
        <v>22</v>
      </c>
      <c r="F414" s="58"/>
      <c r="G414" s="58"/>
      <c r="H414" s="58"/>
      <c r="I414" s="58"/>
      <c r="J414" s="58"/>
      <c r="K414" s="58"/>
      <c r="L414" s="58"/>
      <c r="M414" s="58"/>
      <c r="N414" s="58"/>
      <c r="O414" s="58"/>
      <c r="P414" s="58"/>
      <c r="Q414" s="58"/>
      <c r="R414" s="58"/>
      <c r="S414" s="58"/>
      <c r="T414" s="58"/>
      <c r="U414" s="58"/>
      <c r="V414" s="58"/>
      <c r="W414" s="58"/>
      <c r="X414" s="58"/>
      <c r="Y414" s="58"/>
    </row>
    <row r="415" spans="1:25" ht="54">
      <c r="A415" s="60">
        <v>405</v>
      </c>
      <c r="B415" s="65" t="s">
        <v>1131</v>
      </c>
      <c r="C415" s="420">
        <v>45652</v>
      </c>
      <c r="D415" s="58" t="s">
        <v>1132</v>
      </c>
      <c r="E415" s="140" t="s">
        <v>1133</v>
      </c>
      <c r="F415" s="58"/>
      <c r="G415" s="58"/>
      <c r="H415" s="58"/>
      <c r="I415" s="58"/>
      <c r="J415" s="58"/>
      <c r="K415" s="58"/>
      <c r="L415" s="58"/>
      <c r="M415" s="58"/>
      <c r="N415" s="58"/>
      <c r="O415" s="58"/>
      <c r="P415" s="58"/>
      <c r="Q415" s="58"/>
      <c r="R415" s="58"/>
      <c r="S415" s="58"/>
      <c r="T415" s="58"/>
      <c r="U415" s="58"/>
      <c r="V415" s="58"/>
      <c r="W415" s="58"/>
      <c r="X415" s="58"/>
      <c r="Y415" s="58"/>
    </row>
    <row r="416" spans="1:25" ht="40.5">
      <c r="A416" s="60">
        <v>406</v>
      </c>
      <c r="B416" s="65" t="s">
        <v>1134</v>
      </c>
      <c r="C416" s="420">
        <v>45657</v>
      </c>
      <c r="D416" s="58" t="s">
        <v>1135</v>
      </c>
      <c r="E416" s="140" t="s">
        <v>1136</v>
      </c>
      <c r="F416" s="58"/>
      <c r="G416" s="58"/>
      <c r="H416" s="58"/>
      <c r="I416" s="58"/>
      <c r="J416" s="58"/>
      <c r="K416" s="58"/>
      <c r="L416" s="58"/>
      <c r="M416" s="58"/>
      <c r="N416" s="58"/>
      <c r="O416" s="58"/>
      <c r="P416" s="58"/>
      <c r="Q416" s="58"/>
      <c r="R416" s="58"/>
      <c r="S416" s="58"/>
      <c r="T416" s="58"/>
      <c r="U416" s="58"/>
      <c r="V416" s="58"/>
      <c r="W416" s="58"/>
      <c r="X416" s="58"/>
      <c r="Y416" s="58"/>
    </row>
    <row r="417" spans="1:25" ht="40.5">
      <c r="A417" s="60">
        <v>407</v>
      </c>
      <c r="B417" s="65" t="s">
        <v>1137</v>
      </c>
      <c r="C417" s="420">
        <v>45665</v>
      </c>
      <c r="D417" s="58" t="s">
        <v>1138</v>
      </c>
      <c r="E417" s="295" t="s">
        <v>22</v>
      </c>
      <c r="F417" s="58"/>
      <c r="G417" s="58"/>
      <c r="H417" s="58"/>
      <c r="I417" s="58"/>
      <c r="J417" s="58"/>
      <c r="K417" s="58"/>
      <c r="L417" s="58"/>
      <c r="M417" s="58"/>
      <c r="N417" s="58"/>
      <c r="O417" s="58"/>
      <c r="P417" s="58"/>
      <c r="Q417" s="58"/>
      <c r="R417" s="58"/>
      <c r="S417" s="58"/>
      <c r="T417" s="58"/>
      <c r="U417" s="58"/>
      <c r="V417" s="58"/>
      <c r="W417" s="58"/>
      <c r="X417" s="58"/>
      <c r="Y417" s="58"/>
    </row>
    <row r="418" spans="1:25" ht="54">
      <c r="A418" s="60">
        <v>408</v>
      </c>
      <c r="B418" s="65" t="s">
        <v>1139</v>
      </c>
      <c r="C418" s="420">
        <v>45701</v>
      </c>
      <c r="D418" s="58" t="s">
        <v>1140</v>
      </c>
      <c r="E418" s="140" t="s">
        <v>1141</v>
      </c>
      <c r="F418" s="58"/>
      <c r="G418" s="58"/>
      <c r="H418" s="58"/>
      <c r="I418" s="58"/>
      <c r="J418" s="58"/>
      <c r="K418" s="58"/>
      <c r="L418" s="58"/>
      <c r="M418" s="58"/>
      <c r="N418" s="58"/>
      <c r="O418" s="58"/>
      <c r="P418" s="58"/>
      <c r="Q418" s="58"/>
      <c r="R418" s="58"/>
      <c r="S418" s="58"/>
      <c r="T418" s="58"/>
      <c r="U418" s="58"/>
      <c r="V418" s="58"/>
      <c r="W418" s="58"/>
      <c r="X418" s="58"/>
      <c r="Y418" s="58"/>
    </row>
    <row r="419" spans="1:25" ht="67.5">
      <c r="A419" s="60">
        <v>409</v>
      </c>
      <c r="B419" s="65" t="s">
        <v>1142</v>
      </c>
      <c r="C419" s="420">
        <v>45706</v>
      </c>
      <c r="D419" s="58" t="s">
        <v>1143</v>
      </c>
      <c r="E419" s="140" t="s">
        <v>1144</v>
      </c>
      <c r="F419" s="58"/>
      <c r="G419" s="58"/>
      <c r="H419" s="58"/>
      <c r="I419" s="58"/>
      <c r="J419" s="58"/>
      <c r="K419" s="58"/>
      <c r="L419" s="58"/>
      <c r="M419" s="58"/>
      <c r="N419" s="58"/>
      <c r="O419" s="58"/>
      <c r="P419" s="58"/>
      <c r="Q419" s="58"/>
      <c r="R419" s="58"/>
      <c r="S419" s="58"/>
      <c r="T419" s="58"/>
      <c r="U419" s="58"/>
      <c r="V419" s="58"/>
      <c r="W419" s="58"/>
      <c r="X419" s="58"/>
      <c r="Y419" s="58"/>
    </row>
    <row r="420" spans="1:25" ht="40.5">
      <c r="A420" s="60">
        <v>410</v>
      </c>
      <c r="B420" s="65" t="s">
        <v>1145</v>
      </c>
      <c r="C420" s="420">
        <v>45706</v>
      </c>
      <c r="D420" s="58" t="s">
        <v>1146</v>
      </c>
      <c r="E420" s="140" t="s">
        <v>1147</v>
      </c>
      <c r="F420" s="58"/>
      <c r="G420" s="58"/>
      <c r="H420" s="58"/>
      <c r="I420" s="58"/>
      <c r="J420" s="58"/>
      <c r="K420" s="58"/>
      <c r="L420" s="58"/>
      <c r="M420" s="58"/>
      <c r="N420" s="58"/>
      <c r="O420" s="58"/>
      <c r="P420" s="58"/>
      <c r="Q420" s="58"/>
      <c r="R420" s="58"/>
      <c r="S420" s="58"/>
      <c r="T420" s="58"/>
      <c r="U420" s="58"/>
      <c r="V420" s="58"/>
      <c r="W420" s="58"/>
      <c r="X420" s="58"/>
      <c r="Y420" s="58"/>
    </row>
    <row r="421" spans="1:25" ht="40.5">
      <c r="A421" s="60">
        <v>411</v>
      </c>
      <c r="B421" s="65" t="s">
        <v>1148</v>
      </c>
      <c r="C421" s="420">
        <v>45721</v>
      </c>
      <c r="D421" s="58" t="s">
        <v>1149</v>
      </c>
      <c r="E421" s="295" t="s">
        <v>22</v>
      </c>
      <c r="F421" s="58"/>
      <c r="G421" s="58"/>
      <c r="H421" s="58"/>
      <c r="I421" s="58"/>
      <c r="J421" s="58"/>
      <c r="K421" s="58"/>
      <c r="L421" s="58"/>
      <c r="M421" s="58"/>
      <c r="N421" s="58"/>
      <c r="O421" s="58"/>
      <c r="P421" s="58"/>
      <c r="Q421" s="58"/>
      <c r="R421" s="58"/>
      <c r="S421" s="58"/>
      <c r="T421" s="58"/>
      <c r="U421" s="58"/>
      <c r="V421" s="58"/>
      <c r="W421" s="58"/>
      <c r="X421" s="58"/>
      <c r="Y421" s="58"/>
    </row>
    <row r="422" spans="1:25" ht="40.5">
      <c r="A422" s="272">
        <v>412</v>
      </c>
      <c r="B422" s="258" t="s">
        <v>1150</v>
      </c>
      <c r="C422" s="421">
        <v>45737</v>
      </c>
      <c r="D422" s="62" t="s">
        <v>1151</v>
      </c>
      <c r="E422" s="298" t="s">
        <v>1152</v>
      </c>
      <c r="F422" s="58"/>
      <c r="G422" s="58"/>
      <c r="H422" s="58"/>
      <c r="I422" s="58"/>
      <c r="J422" s="58"/>
      <c r="K422" s="58"/>
      <c r="L422" s="58"/>
      <c r="M422" s="58"/>
      <c r="N422" s="58"/>
      <c r="O422" s="58"/>
      <c r="P422" s="58"/>
      <c r="Q422" s="58"/>
      <c r="R422" s="58"/>
      <c r="S422" s="58"/>
      <c r="T422" s="58"/>
      <c r="U422" s="58"/>
      <c r="V422" s="58"/>
      <c r="W422" s="58"/>
      <c r="X422" s="58"/>
      <c r="Y422" s="58"/>
    </row>
    <row r="423" spans="1:25" ht="54">
      <c r="A423" s="259">
        <v>413</v>
      </c>
      <c r="B423" s="159" t="s">
        <v>1153</v>
      </c>
      <c r="C423" s="420">
        <v>45769</v>
      </c>
      <c r="D423" s="100" t="s">
        <v>1154</v>
      </c>
      <c r="E423" s="263" t="s">
        <v>1155</v>
      </c>
      <c r="F423" s="75"/>
      <c r="G423" s="58"/>
      <c r="H423" s="58"/>
      <c r="I423" s="58"/>
      <c r="J423" s="58"/>
      <c r="K423" s="58"/>
      <c r="L423" s="58"/>
      <c r="M423" s="58"/>
      <c r="N423" s="58"/>
      <c r="O423" s="58"/>
      <c r="P423" s="58"/>
      <c r="Q423" s="58"/>
      <c r="R423" s="58"/>
      <c r="S423" s="58"/>
      <c r="T423" s="58"/>
      <c r="U423" s="58"/>
      <c r="V423" s="58"/>
      <c r="W423" s="58"/>
      <c r="X423" s="58"/>
      <c r="Y423" s="58"/>
    </row>
    <row r="424" spans="1:25" ht="67.5">
      <c r="A424" s="259">
        <v>414</v>
      </c>
      <c r="B424" s="159" t="s">
        <v>1156</v>
      </c>
      <c r="C424" s="420">
        <v>45769</v>
      </c>
      <c r="D424" s="100" t="s">
        <v>1157</v>
      </c>
      <c r="E424" s="263" t="s">
        <v>1158</v>
      </c>
      <c r="F424" s="75"/>
      <c r="G424" s="58"/>
      <c r="H424" s="58"/>
      <c r="I424" s="58"/>
      <c r="J424" s="58"/>
      <c r="K424" s="58"/>
      <c r="L424" s="58"/>
      <c r="M424" s="58"/>
      <c r="N424" s="58"/>
      <c r="O424" s="58"/>
      <c r="P424" s="58"/>
      <c r="Q424" s="58"/>
      <c r="R424" s="58"/>
      <c r="S424" s="58"/>
      <c r="T424" s="58"/>
      <c r="U424" s="58"/>
      <c r="V424" s="58"/>
      <c r="W424" s="58"/>
      <c r="X424" s="58"/>
      <c r="Y424" s="58"/>
    </row>
    <row r="425" spans="1:25" ht="40.5">
      <c r="A425" s="259">
        <v>415</v>
      </c>
      <c r="B425" s="159" t="s">
        <v>1159</v>
      </c>
      <c r="C425" s="420">
        <v>45820</v>
      </c>
      <c r="D425" s="100" t="s">
        <v>1160</v>
      </c>
      <c r="E425" s="126" t="s">
        <v>22</v>
      </c>
      <c r="F425" s="75"/>
      <c r="G425" s="58"/>
      <c r="H425" s="58"/>
      <c r="I425" s="58"/>
      <c r="J425" s="58"/>
      <c r="K425" s="58"/>
      <c r="L425" s="58"/>
      <c r="M425" s="58"/>
      <c r="N425" s="58"/>
      <c r="O425" s="58"/>
      <c r="P425" s="58"/>
      <c r="Q425" s="58"/>
      <c r="R425" s="58"/>
      <c r="S425" s="58"/>
      <c r="T425" s="58"/>
      <c r="U425" s="58"/>
      <c r="V425" s="58"/>
      <c r="W425" s="58"/>
      <c r="X425" s="58"/>
      <c r="Y425" s="58"/>
    </row>
    <row r="426" spans="1:25" ht="29">
      <c r="A426" s="259">
        <v>416</v>
      </c>
      <c r="B426" s="159" t="s">
        <v>1161</v>
      </c>
      <c r="C426" s="420">
        <v>45835</v>
      </c>
      <c r="D426" s="100" t="s">
        <v>1162</v>
      </c>
      <c r="E426" s="263" t="s">
        <v>1163</v>
      </c>
      <c r="F426" s="75"/>
      <c r="G426" s="58"/>
      <c r="H426" s="58"/>
      <c r="I426" s="58"/>
      <c r="J426" s="58"/>
      <c r="K426" s="58"/>
      <c r="L426" s="58"/>
      <c r="M426" s="58"/>
      <c r="N426" s="58"/>
      <c r="O426" s="58"/>
      <c r="P426" s="58"/>
      <c r="Q426" s="58"/>
      <c r="R426" s="58"/>
      <c r="S426" s="58"/>
      <c r="T426" s="58"/>
      <c r="U426" s="58"/>
      <c r="V426" s="58"/>
      <c r="W426" s="58"/>
      <c r="X426" s="58"/>
      <c r="Y426" s="58"/>
    </row>
    <row r="427" spans="1:25" ht="54">
      <c r="A427" s="259">
        <v>417</v>
      </c>
      <c r="B427" s="159" t="s">
        <v>1164</v>
      </c>
      <c r="C427" s="420">
        <v>45845</v>
      </c>
      <c r="D427" s="100" t="s">
        <v>1165</v>
      </c>
      <c r="E427" s="263" t="s">
        <v>1166</v>
      </c>
      <c r="F427" s="75"/>
      <c r="G427" s="58"/>
      <c r="H427" s="58"/>
      <c r="I427" s="58"/>
      <c r="J427" s="58"/>
      <c r="K427" s="58"/>
      <c r="L427" s="58"/>
      <c r="M427" s="58"/>
      <c r="N427" s="58"/>
      <c r="O427" s="58"/>
      <c r="P427" s="58"/>
      <c r="Q427" s="58"/>
      <c r="R427" s="58"/>
      <c r="S427" s="58"/>
      <c r="T427" s="58"/>
      <c r="U427" s="58"/>
      <c r="V427" s="58"/>
      <c r="W427" s="58"/>
      <c r="X427" s="58"/>
      <c r="Y427" s="58"/>
    </row>
    <row r="428" spans="1:25" ht="40.5">
      <c r="A428" s="259">
        <v>418</v>
      </c>
      <c r="B428" s="159" t="s">
        <v>1167</v>
      </c>
      <c r="C428" s="420">
        <v>45847</v>
      </c>
      <c r="D428" s="100" t="s">
        <v>1168</v>
      </c>
      <c r="E428" s="263" t="s">
        <v>1169</v>
      </c>
      <c r="F428" s="75"/>
      <c r="G428" s="58"/>
      <c r="H428" s="58"/>
      <c r="I428" s="58"/>
      <c r="J428" s="58"/>
      <c r="K428" s="58"/>
      <c r="L428" s="58"/>
      <c r="M428" s="58"/>
      <c r="N428" s="58"/>
      <c r="O428" s="58"/>
      <c r="P428" s="58"/>
      <c r="Q428" s="58"/>
      <c r="R428" s="58"/>
      <c r="S428" s="58"/>
      <c r="T428" s="58"/>
      <c r="U428" s="58"/>
      <c r="V428" s="58"/>
      <c r="W428" s="58"/>
      <c r="X428" s="58"/>
      <c r="Y428" s="58"/>
    </row>
    <row r="429" spans="1:25" ht="94.5">
      <c r="A429" s="259">
        <v>419</v>
      </c>
      <c r="B429" s="153" t="s">
        <v>1170</v>
      </c>
      <c r="C429" s="420">
        <v>45855</v>
      </c>
      <c r="D429" s="100" t="s">
        <v>1171</v>
      </c>
      <c r="E429" s="126" t="s">
        <v>22</v>
      </c>
      <c r="F429" s="75"/>
      <c r="G429" s="58"/>
      <c r="H429" s="58"/>
      <c r="I429" s="58"/>
      <c r="J429" s="58"/>
      <c r="K429" s="58"/>
      <c r="L429" s="58"/>
      <c r="M429" s="58"/>
      <c r="N429" s="58"/>
      <c r="O429" s="58"/>
      <c r="P429" s="58"/>
      <c r="Q429" s="58"/>
      <c r="R429" s="58"/>
      <c r="S429" s="58"/>
      <c r="T429" s="58"/>
      <c r="U429" s="58"/>
      <c r="V429" s="58"/>
      <c r="W429" s="58"/>
      <c r="X429" s="58"/>
      <c r="Y429" s="58"/>
    </row>
    <row r="430" spans="1:25" ht="67.5">
      <c r="A430" s="259">
        <v>420</v>
      </c>
      <c r="B430" s="153" t="s">
        <v>1172</v>
      </c>
      <c r="C430" s="420">
        <v>45856</v>
      </c>
      <c r="D430" s="100" t="s">
        <v>1173</v>
      </c>
      <c r="E430" s="126" t="s">
        <v>22</v>
      </c>
      <c r="F430" s="75"/>
      <c r="G430" s="58"/>
      <c r="H430" s="58"/>
      <c r="I430" s="58"/>
      <c r="J430" s="58"/>
      <c r="K430" s="58"/>
      <c r="L430" s="58"/>
      <c r="M430" s="58"/>
      <c r="N430" s="58"/>
      <c r="O430" s="58"/>
      <c r="P430" s="58"/>
      <c r="Q430" s="58"/>
      <c r="R430" s="58"/>
      <c r="S430" s="58"/>
      <c r="T430" s="58"/>
      <c r="U430" s="58"/>
      <c r="V430" s="58"/>
      <c r="W430" s="58"/>
      <c r="X430" s="58"/>
      <c r="Y430" s="58"/>
    </row>
    <row r="431" spans="1:25" ht="40.5">
      <c r="A431" s="259">
        <v>421</v>
      </c>
      <c r="B431" s="153" t="s">
        <v>1174</v>
      </c>
      <c r="C431" s="420">
        <v>45860</v>
      </c>
      <c r="D431" s="100" t="s">
        <v>1175</v>
      </c>
      <c r="E431" s="260" t="s">
        <v>1176</v>
      </c>
      <c r="F431" s="75"/>
      <c r="G431" s="58"/>
      <c r="H431" s="58"/>
      <c r="I431" s="58"/>
      <c r="J431" s="58"/>
      <c r="K431" s="58"/>
      <c r="L431" s="58"/>
      <c r="M431" s="58"/>
      <c r="N431" s="58"/>
      <c r="O431" s="58"/>
      <c r="P431" s="58"/>
      <c r="Q431" s="58"/>
      <c r="R431" s="58"/>
      <c r="S431" s="58"/>
      <c r="T431" s="58"/>
      <c r="U431" s="58"/>
      <c r="V431" s="58"/>
      <c r="W431" s="58"/>
      <c r="X431" s="58"/>
      <c r="Y431" s="58"/>
    </row>
    <row r="432" spans="1:25" ht="40.5">
      <c r="A432" s="259">
        <v>422</v>
      </c>
      <c r="B432" s="153" t="s">
        <v>1177</v>
      </c>
      <c r="C432" s="420">
        <v>45863</v>
      </c>
      <c r="D432" s="100" t="s">
        <v>1178</v>
      </c>
      <c r="E432" s="260" t="s">
        <v>1179</v>
      </c>
      <c r="F432" s="75"/>
      <c r="G432" s="58"/>
      <c r="H432" s="58"/>
      <c r="I432" s="58"/>
      <c r="J432" s="58"/>
      <c r="K432" s="58"/>
      <c r="L432" s="58"/>
      <c r="M432" s="58"/>
      <c r="N432" s="58"/>
      <c r="O432" s="58"/>
      <c r="P432" s="58"/>
      <c r="Q432" s="58"/>
      <c r="R432" s="58"/>
      <c r="S432" s="58"/>
      <c r="T432" s="58"/>
      <c r="U432" s="58"/>
      <c r="V432" s="58"/>
      <c r="W432" s="58"/>
      <c r="X432" s="58"/>
      <c r="Y432" s="58"/>
    </row>
    <row r="433" spans="1:25" ht="40.5">
      <c r="A433" s="259">
        <v>423</v>
      </c>
      <c r="B433" s="153" t="s">
        <v>1180</v>
      </c>
      <c r="C433" s="420">
        <v>45887</v>
      </c>
      <c r="D433" s="100" t="s">
        <v>1181</v>
      </c>
      <c r="E433" s="126" t="s">
        <v>22</v>
      </c>
      <c r="F433" s="75"/>
      <c r="G433" s="58"/>
      <c r="H433" s="58"/>
      <c r="I433" s="58"/>
      <c r="J433" s="58"/>
      <c r="K433" s="58"/>
      <c r="L433" s="58"/>
      <c r="M433" s="58"/>
      <c r="N433" s="58"/>
      <c r="O433" s="58"/>
      <c r="P433" s="58"/>
      <c r="Q433" s="58"/>
      <c r="R433" s="58"/>
      <c r="S433" s="58"/>
      <c r="T433" s="58"/>
      <c r="U433" s="58"/>
      <c r="V433" s="58"/>
      <c r="W433" s="58"/>
      <c r="X433" s="58"/>
      <c r="Y433" s="58"/>
    </row>
    <row r="434" spans="1:25" ht="40.5">
      <c r="A434" s="259">
        <v>424</v>
      </c>
      <c r="B434" s="153" t="s">
        <v>1182</v>
      </c>
      <c r="C434" s="420">
        <v>45888</v>
      </c>
      <c r="D434" s="100" t="s">
        <v>1183</v>
      </c>
      <c r="E434" s="260" t="s">
        <v>1184</v>
      </c>
      <c r="F434" s="75"/>
      <c r="G434" s="58"/>
      <c r="H434" s="58"/>
      <c r="I434" s="58"/>
      <c r="J434" s="58"/>
      <c r="K434" s="58"/>
      <c r="L434" s="58"/>
      <c r="M434" s="58"/>
      <c r="N434" s="58"/>
      <c r="O434" s="58"/>
      <c r="P434" s="58"/>
      <c r="Q434" s="58"/>
      <c r="R434" s="58"/>
      <c r="S434" s="58"/>
      <c r="T434" s="58"/>
      <c r="U434" s="58"/>
      <c r="V434" s="58"/>
      <c r="W434" s="58"/>
      <c r="X434" s="58"/>
      <c r="Y434" s="58"/>
    </row>
    <row r="435" spans="1:25" ht="40.5">
      <c r="A435" s="259">
        <v>425</v>
      </c>
      <c r="B435" s="153" t="s">
        <v>1185</v>
      </c>
      <c r="C435" s="420">
        <v>45895</v>
      </c>
      <c r="D435" s="100" t="s">
        <v>1186</v>
      </c>
      <c r="E435" s="126" t="s">
        <v>22</v>
      </c>
      <c r="F435" s="75"/>
      <c r="G435" s="58"/>
      <c r="H435" s="58"/>
      <c r="I435" s="58"/>
      <c r="J435" s="58"/>
      <c r="K435" s="58"/>
      <c r="L435" s="58"/>
      <c r="M435" s="58"/>
      <c r="N435" s="58"/>
      <c r="O435" s="58"/>
      <c r="P435" s="58"/>
      <c r="Q435" s="58"/>
      <c r="R435" s="58"/>
      <c r="S435" s="58"/>
      <c r="T435" s="58"/>
      <c r="U435" s="58"/>
      <c r="V435" s="58"/>
      <c r="W435" s="58"/>
      <c r="X435" s="58"/>
      <c r="Y435" s="58"/>
    </row>
    <row r="436" spans="1:25" ht="54">
      <c r="A436" s="259">
        <v>426</v>
      </c>
      <c r="B436" s="153" t="s">
        <v>1187</v>
      </c>
      <c r="C436" s="420">
        <v>45897</v>
      </c>
      <c r="D436" s="100" t="s">
        <v>1188</v>
      </c>
      <c r="E436" s="260" t="s">
        <v>1189</v>
      </c>
      <c r="F436" s="75"/>
      <c r="G436" s="58"/>
      <c r="H436" s="58"/>
      <c r="I436" s="58"/>
      <c r="J436" s="58"/>
      <c r="K436" s="58"/>
      <c r="L436" s="58"/>
      <c r="M436" s="58"/>
      <c r="N436" s="58"/>
      <c r="O436" s="58"/>
      <c r="P436" s="58"/>
      <c r="Q436" s="58"/>
      <c r="R436" s="58"/>
      <c r="S436" s="58"/>
      <c r="T436" s="58"/>
      <c r="U436" s="58"/>
      <c r="V436" s="58"/>
      <c r="W436" s="58"/>
      <c r="X436" s="58"/>
      <c r="Y436" s="58"/>
    </row>
    <row r="437" spans="1:25" ht="40.5">
      <c r="A437" s="259">
        <v>427</v>
      </c>
      <c r="B437" s="348" t="s">
        <v>5178</v>
      </c>
      <c r="C437" s="422" t="s">
        <v>5179</v>
      </c>
      <c r="D437" s="347" t="s">
        <v>5180</v>
      </c>
      <c r="E437" s="347" t="s">
        <v>5181</v>
      </c>
      <c r="F437" s="58"/>
      <c r="G437" s="58"/>
      <c r="H437" s="58"/>
      <c r="I437" s="58"/>
      <c r="J437" s="58"/>
      <c r="K437" s="58"/>
      <c r="L437" s="58"/>
      <c r="M437" s="58"/>
      <c r="N437" s="58"/>
      <c r="O437" s="58"/>
      <c r="P437" s="58"/>
      <c r="Q437" s="58"/>
      <c r="R437" s="58"/>
      <c r="S437" s="58"/>
      <c r="T437" s="58"/>
      <c r="U437" s="58"/>
      <c r="V437" s="58"/>
      <c r="W437" s="58"/>
      <c r="X437" s="58"/>
      <c r="Y437" s="58"/>
    </row>
    <row r="438" spans="1:25" ht="40.5">
      <c r="A438" s="259">
        <v>428</v>
      </c>
      <c r="B438" s="343" t="s">
        <v>1182</v>
      </c>
      <c r="C438" s="423" t="s">
        <v>5182</v>
      </c>
      <c r="D438" s="8" t="s">
        <v>1183</v>
      </c>
      <c r="E438" s="8" t="s">
        <v>5183</v>
      </c>
      <c r="F438" s="58"/>
      <c r="G438" s="58"/>
      <c r="H438" s="58"/>
      <c r="I438" s="58"/>
      <c r="J438" s="58"/>
      <c r="K438" s="58"/>
      <c r="L438" s="58"/>
      <c r="M438" s="58"/>
      <c r="N438" s="58"/>
      <c r="O438" s="58"/>
      <c r="P438" s="58"/>
      <c r="Q438" s="58"/>
      <c r="R438" s="58"/>
      <c r="S438" s="58"/>
      <c r="T438" s="58"/>
      <c r="U438" s="58"/>
      <c r="V438" s="58"/>
      <c r="W438" s="58"/>
      <c r="X438" s="58"/>
      <c r="Y438" s="58"/>
    </row>
    <row r="439" spans="1:25" ht="40.5">
      <c r="A439" s="259">
        <v>429</v>
      </c>
      <c r="B439" s="343" t="s">
        <v>5184</v>
      </c>
      <c r="C439" s="423" t="s">
        <v>5182</v>
      </c>
      <c r="D439" s="9" t="s">
        <v>5186</v>
      </c>
      <c r="E439" s="8" t="s">
        <v>5185</v>
      </c>
      <c r="F439" s="58"/>
      <c r="G439" s="58"/>
      <c r="H439" s="58"/>
      <c r="I439" s="58"/>
      <c r="J439" s="58"/>
      <c r="K439" s="58"/>
      <c r="L439" s="58"/>
      <c r="M439" s="58"/>
      <c r="N439" s="58"/>
      <c r="O439" s="58"/>
      <c r="P439" s="58"/>
      <c r="Q439" s="58"/>
      <c r="R439" s="58"/>
      <c r="S439" s="58"/>
      <c r="T439" s="58"/>
      <c r="U439" s="58"/>
      <c r="V439" s="58"/>
      <c r="W439" s="58"/>
      <c r="X439" s="58"/>
      <c r="Y439" s="58"/>
    </row>
    <row r="440" spans="1:25" ht="27">
      <c r="A440" s="259">
        <v>430</v>
      </c>
      <c r="B440" s="343" t="s">
        <v>5187</v>
      </c>
      <c r="C440" s="423" t="s">
        <v>5188</v>
      </c>
      <c r="D440" s="8" t="s">
        <v>5190</v>
      </c>
      <c r="E440" s="8" t="s">
        <v>5189</v>
      </c>
      <c r="F440" s="58"/>
      <c r="G440" s="58"/>
      <c r="H440" s="58"/>
      <c r="I440" s="58"/>
      <c r="J440" s="58"/>
      <c r="K440" s="58"/>
      <c r="L440" s="58"/>
      <c r="M440" s="58"/>
      <c r="N440" s="58"/>
      <c r="O440" s="58"/>
      <c r="P440" s="58"/>
      <c r="Q440" s="58"/>
      <c r="R440" s="58"/>
      <c r="S440" s="58"/>
      <c r="T440" s="58"/>
      <c r="U440" s="58"/>
      <c r="V440" s="58"/>
      <c r="W440" s="58"/>
      <c r="X440" s="58"/>
      <c r="Y440" s="58"/>
    </row>
    <row r="441" spans="1:25" ht="67.5">
      <c r="A441" s="259">
        <v>431</v>
      </c>
      <c r="B441" s="343" t="s">
        <v>5191</v>
      </c>
      <c r="C441" s="423" t="s">
        <v>5192</v>
      </c>
      <c r="D441" s="58" t="s">
        <v>5193</v>
      </c>
      <c r="E441" s="8" t="s">
        <v>22</v>
      </c>
      <c r="F441" s="58"/>
      <c r="G441" s="58"/>
      <c r="H441" s="58"/>
      <c r="I441" s="58"/>
      <c r="J441" s="58"/>
      <c r="K441" s="58"/>
      <c r="L441" s="58"/>
      <c r="M441" s="58"/>
      <c r="N441" s="58"/>
      <c r="O441" s="58"/>
      <c r="P441" s="58"/>
      <c r="Q441" s="58"/>
      <c r="R441" s="58"/>
      <c r="S441" s="58"/>
      <c r="T441" s="58"/>
      <c r="U441" s="58"/>
      <c r="V441" s="58"/>
      <c r="W441" s="58"/>
      <c r="X441" s="58"/>
      <c r="Y441" s="58"/>
    </row>
    <row r="442" spans="1:25" ht="54">
      <c r="A442" s="259">
        <v>432</v>
      </c>
      <c r="B442" s="349" t="s">
        <v>5194</v>
      </c>
      <c r="C442" s="132" t="s">
        <v>5144</v>
      </c>
      <c r="D442" s="58" t="s">
        <v>5195</v>
      </c>
      <c r="E442" s="341" t="s">
        <v>5196</v>
      </c>
      <c r="F442" s="55"/>
      <c r="G442" s="55"/>
      <c r="H442" s="55"/>
      <c r="I442" s="55"/>
      <c r="J442" s="55"/>
      <c r="K442" s="55"/>
      <c r="L442" s="55"/>
      <c r="M442" s="55"/>
      <c r="N442" s="55"/>
      <c r="O442" s="55"/>
      <c r="P442" s="55"/>
      <c r="Q442" s="55"/>
      <c r="R442" s="55"/>
      <c r="S442" s="55"/>
      <c r="T442" s="55"/>
      <c r="U442" s="55"/>
      <c r="V442" s="55"/>
      <c r="W442" s="55"/>
      <c r="X442" s="55"/>
      <c r="Y442" s="55"/>
    </row>
    <row r="443" spans="1:25" ht="54">
      <c r="A443" s="259">
        <v>433</v>
      </c>
      <c r="B443" s="349" t="s">
        <v>5197</v>
      </c>
      <c r="C443" s="424" t="s">
        <v>5198</v>
      </c>
      <c r="D443" s="58" t="s">
        <v>5199</v>
      </c>
      <c r="E443" s="342" t="s">
        <v>22</v>
      </c>
      <c r="F443" s="55"/>
      <c r="G443" s="55"/>
      <c r="H443" s="55"/>
      <c r="I443" s="55"/>
      <c r="J443" s="55"/>
      <c r="K443" s="55"/>
      <c r="L443" s="55"/>
      <c r="M443" s="55"/>
      <c r="N443" s="55"/>
      <c r="O443" s="55"/>
      <c r="P443" s="55"/>
      <c r="Q443" s="55"/>
      <c r="R443" s="55"/>
      <c r="S443" s="55"/>
      <c r="T443" s="55"/>
      <c r="U443" s="55"/>
      <c r="V443" s="55"/>
      <c r="W443" s="55"/>
      <c r="X443" s="55"/>
      <c r="Y443" s="55"/>
    </row>
    <row r="444" spans="1:25" ht="40.5">
      <c r="A444" s="259">
        <v>434</v>
      </c>
      <c r="B444" s="349" t="s">
        <v>5200</v>
      </c>
      <c r="C444" s="424" t="s">
        <v>5201</v>
      </c>
      <c r="D444" s="87" t="s">
        <v>5203</v>
      </c>
      <c r="E444" s="341" t="s">
        <v>5202</v>
      </c>
      <c r="F444" s="55"/>
      <c r="G444" s="55"/>
      <c r="H444" s="55"/>
      <c r="I444" s="55"/>
      <c r="J444" s="55"/>
      <c r="K444" s="55"/>
      <c r="L444" s="55"/>
      <c r="M444" s="55"/>
      <c r="N444" s="55"/>
      <c r="O444" s="55"/>
      <c r="P444" s="55"/>
      <c r="Q444" s="55"/>
      <c r="R444" s="55"/>
      <c r="S444" s="55"/>
      <c r="T444" s="55"/>
      <c r="U444" s="55"/>
      <c r="V444" s="55"/>
      <c r="W444" s="55"/>
      <c r="X444" s="55"/>
      <c r="Y444" s="55"/>
    </row>
    <row r="445" spans="1:25" ht="54">
      <c r="A445" s="259">
        <v>435</v>
      </c>
      <c r="B445" s="431" t="s">
        <v>5204</v>
      </c>
      <c r="C445" s="435" t="s">
        <v>5201</v>
      </c>
      <c r="D445" s="99" t="s">
        <v>5206</v>
      </c>
      <c r="E445" s="437" t="s">
        <v>5205</v>
      </c>
      <c r="F445" s="436"/>
      <c r="G445" s="55"/>
      <c r="H445" s="55"/>
      <c r="I445" s="55"/>
      <c r="J445" s="55"/>
      <c r="K445" s="55"/>
      <c r="L445" s="55"/>
      <c r="M445" s="55"/>
      <c r="N445" s="55"/>
      <c r="O445" s="55"/>
      <c r="P445" s="55"/>
      <c r="Q445" s="55"/>
      <c r="R445" s="55"/>
      <c r="S445" s="55"/>
      <c r="T445" s="55"/>
      <c r="U445" s="55"/>
      <c r="V445" s="55"/>
      <c r="W445" s="55"/>
      <c r="X445" s="55"/>
      <c r="Y445" s="55"/>
    </row>
    <row r="446" spans="1:25" ht="67.5">
      <c r="A446" s="427">
        <v>436</v>
      </c>
      <c r="B446" s="433" t="s">
        <v>5207</v>
      </c>
      <c r="C446" s="424" t="s">
        <v>5208</v>
      </c>
      <c r="D446" s="347" t="s">
        <v>5209</v>
      </c>
      <c r="E446" s="347" t="s">
        <v>5210</v>
      </c>
      <c r="F446" s="55"/>
      <c r="G446" s="55"/>
      <c r="H446" s="55"/>
      <c r="I446" s="55"/>
      <c r="J446" s="55"/>
      <c r="K446" s="55"/>
      <c r="L446" s="55"/>
      <c r="M446" s="55"/>
      <c r="N446" s="55"/>
      <c r="O446" s="55"/>
      <c r="P446" s="55"/>
      <c r="Q446" s="55"/>
      <c r="R446" s="55"/>
      <c r="S446" s="55"/>
      <c r="T446" s="55"/>
      <c r="U446" s="55"/>
      <c r="V446" s="55"/>
      <c r="W446" s="55"/>
      <c r="X446" s="55"/>
      <c r="Y446" s="55"/>
    </row>
    <row r="447" spans="1:25" ht="40.5">
      <c r="A447" s="427">
        <v>437</v>
      </c>
      <c r="B447" s="387" t="s">
        <v>5303</v>
      </c>
      <c r="C447" s="429" t="s">
        <v>5304</v>
      </c>
      <c r="D447" s="58" t="s">
        <v>5305</v>
      </c>
      <c r="E447" s="8" t="s">
        <v>22</v>
      </c>
      <c r="F447" s="55"/>
      <c r="G447" s="55"/>
      <c r="H447" s="55"/>
      <c r="I447" s="55"/>
      <c r="J447" s="55"/>
      <c r="K447" s="55"/>
      <c r="L447" s="55"/>
      <c r="M447" s="55"/>
      <c r="N447" s="55"/>
      <c r="O447" s="55"/>
      <c r="P447" s="55"/>
      <c r="Q447" s="55"/>
      <c r="R447" s="55"/>
      <c r="S447" s="55"/>
      <c r="T447" s="55"/>
      <c r="U447" s="55"/>
      <c r="V447" s="55"/>
      <c r="W447" s="55"/>
      <c r="X447" s="55"/>
      <c r="Y447" s="55"/>
    </row>
    <row r="448" spans="1:25" ht="54">
      <c r="A448" s="427">
        <v>438</v>
      </c>
      <c r="B448" s="387" t="s">
        <v>5306</v>
      </c>
      <c r="C448" s="429" t="s">
        <v>5307</v>
      </c>
      <c r="D448" s="58" t="s">
        <v>5308</v>
      </c>
      <c r="E448" s="8" t="s">
        <v>22</v>
      </c>
      <c r="F448" s="55"/>
      <c r="G448" s="55"/>
      <c r="H448" s="55"/>
      <c r="I448" s="55"/>
      <c r="J448" s="55"/>
      <c r="K448" s="55"/>
      <c r="L448" s="55"/>
      <c r="M448" s="55"/>
      <c r="N448" s="55"/>
      <c r="O448" s="55"/>
      <c r="P448" s="55"/>
      <c r="Q448" s="55"/>
      <c r="R448" s="55"/>
      <c r="S448" s="55"/>
      <c r="T448" s="55"/>
      <c r="U448" s="55"/>
      <c r="V448" s="55"/>
      <c r="W448" s="55"/>
      <c r="X448" s="55"/>
      <c r="Y448" s="55"/>
    </row>
    <row r="449" spans="1:25">
      <c r="A449" s="428"/>
      <c r="B449" s="434"/>
      <c r="C449" s="430"/>
      <c r="D449" s="58"/>
      <c r="E449" s="58"/>
      <c r="F449" s="55"/>
      <c r="G449" s="55"/>
      <c r="H449" s="55"/>
      <c r="I449" s="55"/>
      <c r="J449" s="55"/>
      <c r="K449" s="55"/>
      <c r="L449" s="55"/>
      <c r="M449" s="55"/>
      <c r="N449" s="55"/>
      <c r="O449" s="55"/>
      <c r="P449" s="55"/>
      <c r="Q449" s="55"/>
      <c r="R449" s="55"/>
      <c r="S449" s="55"/>
      <c r="T449" s="55"/>
      <c r="U449" s="55"/>
      <c r="V449" s="55"/>
      <c r="W449" s="55"/>
      <c r="X449" s="55"/>
      <c r="Y449" s="55"/>
    </row>
    <row r="450" spans="1:25">
      <c r="A450" s="428"/>
      <c r="B450" s="434"/>
      <c r="C450" s="430"/>
      <c r="D450" s="58"/>
      <c r="E450" s="58"/>
      <c r="F450" s="55"/>
      <c r="G450" s="55"/>
      <c r="H450" s="55"/>
      <c r="I450" s="55"/>
      <c r="J450" s="55"/>
      <c r="K450" s="55"/>
      <c r="L450" s="55"/>
      <c r="M450" s="55"/>
      <c r="N450" s="55"/>
      <c r="O450" s="55"/>
      <c r="P450" s="55"/>
      <c r="Q450" s="55"/>
      <c r="R450" s="55"/>
      <c r="S450" s="55"/>
      <c r="T450" s="55"/>
      <c r="U450" s="55"/>
      <c r="V450" s="55"/>
      <c r="W450" s="55"/>
      <c r="X450" s="55"/>
      <c r="Y450" s="55"/>
    </row>
    <row r="451" spans="1:25">
      <c r="A451" s="428"/>
      <c r="B451" s="434"/>
      <c r="C451" s="430"/>
      <c r="D451" s="58"/>
      <c r="E451" s="58"/>
      <c r="F451" s="55"/>
      <c r="G451" s="55"/>
      <c r="H451" s="55"/>
      <c r="I451" s="55"/>
      <c r="J451" s="55"/>
      <c r="K451" s="55"/>
      <c r="L451" s="55"/>
      <c r="M451" s="55"/>
      <c r="N451" s="55"/>
      <c r="O451" s="55"/>
      <c r="P451" s="55"/>
      <c r="Q451" s="55"/>
      <c r="R451" s="55"/>
      <c r="S451" s="55"/>
      <c r="T451" s="55"/>
      <c r="U451" s="55"/>
      <c r="V451" s="55"/>
      <c r="W451" s="55"/>
      <c r="X451" s="55"/>
      <c r="Y451" s="55"/>
    </row>
    <row r="452" spans="1:25">
      <c r="A452" s="428"/>
      <c r="B452" s="434"/>
      <c r="C452" s="430"/>
      <c r="D452" s="58"/>
      <c r="E452" s="58"/>
      <c r="F452" s="55"/>
      <c r="G452" s="55"/>
      <c r="H452" s="55"/>
      <c r="I452" s="55"/>
      <c r="J452" s="55"/>
      <c r="K452" s="55"/>
      <c r="L452" s="55"/>
      <c r="M452" s="55"/>
      <c r="N452" s="55"/>
      <c r="O452" s="55"/>
      <c r="P452" s="55"/>
      <c r="Q452" s="55"/>
      <c r="R452" s="55"/>
      <c r="S452" s="55"/>
      <c r="T452" s="55"/>
      <c r="U452" s="55"/>
      <c r="V452" s="55"/>
      <c r="W452" s="55"/>
      <c r="X452" s="55"/>
      <c r="Y452" s="55"/>
    </row>
    <row r="453" spans="1:25">
      <c r="A453" s="134"/>
      <c r="B453" s="432"/>
      <c r="C453" s="132"/>
      <c r="D453" s="58"/>
      <c r="E453" s="58"/>
      <c r="F453" s="55"/>
      <c r="G453" s="55"/>
      <c r="H453" s="55"/>
      <c r="I453" s="55"/>
      <c r="J453" s="55"/>
      <c r="K453" s="55"/>
      <c r="L453" s="55"/>
      <c r="M453" s="55"/>
      <c r="N453" s="55"/>
      <c r="O453" s="55"/>
      <c r="P453" s="55"/>
      <c r="Q453" s="55"/>
      <c r="R453" s="55"/>
      <c r="S453" s="55"/>
      <c r="T453" s="55"/>
      <c r="U453" s="55"/>
      <c r="V453" s="55"/>
      <c r="W453" s="55"/>
      <c r="X453" s="55"/>
      <c r="Y453" s="55"/>
    </row>
    <row r="454" spans="1:25">
      <c r="A454" s="134"/>
      <c r="B454" s="64"/>
      <c r="C454" s="132"/>
      <c r="D454" s="58"/>
      <c r="E454" s="58"/>
      <c r="F454" s="55"/>
      <c r="G454" s="55"/>
      <c r="H454" s="55"/>
      <c r="I454" s="55"/>
      <c r="J454" s="55"/>
      <c r="K454" s="55"/>
      <c r="L454" s="55"/>
      <c r="M454" s="55"/>
      <c r="N454" s="55"/>
      <c r="O454" s="55"/>
      <c r="P454" s="55"/>
      <c r="Q454" s="55"/>
      <c r="R454" s="55"/>
      <c r="S454" s="55"/>
      <c r="T454" s="55"/>
      <c r="U454" s="55"/>
      <c r="V454" s="55"/>
      <c r="W454" s="55"/>
      <c r="X454" s="55"/>
      <c r="Y454" s="55"/>
    </row>
    <row r="455" spans="1:25">
      <c r="A455" s="134"/>
      <c r="B455" s="64"/>
      <c r="C455" s="132"/>
      <c r="D455" s="58"/>
      <c r="E455" s="58"/>
      <c r="F455" s="55"/>
      <c r="G455" s="55"/>
      <c r="H455" s="55"/>
      <c r="I455" s="55"/>
      <c r="J455" s="55"/>
      <c r="K455" s="55"/>
      <c r="L455" s="55"/>
      <c r="M455" s="55"/>
      <c r="N455" s="55"/>
      <c r="O455" s="55"/>
      <c r="P455" s="55"/>
      <c r="Q455" s="55"/>
      <c r="R455" s="55"/>
      <c r="S455" s="55"/>
      <c r="T455" s="55"/>
      <c r="U455" s="55"/>
      <c r="V455" s="55"/>
      <c r="W455" s="55"/>
      <c r="X455" s="55"/>
      <c r="Y455" s="55"/>
    </row>
    <row r="456" spans="1:25">
      <c r="A456" s="134"/>
      <c r="B456" s="64"/>
      <c r="C456" s="132"/>
      <c r="D456" s="58"/>
      <c r="E456" s="58"/>
      <c r="F456" s="55"/>
      <c r="G456" s="55"/>
      <c r="H456" s="55"/>
      <c r="I456" s="55"/>
      <c r="J456" s="55"/>
      <c r="K456" s="55"/>
      <c r="L456" s="55"/>
      <c r="M456" s="55"/>
      <c r="N456" s="55"/>
      <c r="O456" s="55"/>
      <c r="P456" s="55"/>
      <c r="Q456" s="55"/>
      <c r="R456" s="55"/>
      <c r="S456" s="55"/>
      <c r="T456" s="55"/>
      <c r="U456" s="55"/>
      <c r="V456" s="55"/>
      <c r="W456" s="55"/>
      <c r="X456" s="55"/>
      <c r="Y456" s="55"/>
    </row>
    <row r="457" spans="1:25">
      <c r="A457" s="134"/>
      <c r="B457" s="64"/>
      <c r="C457" s="132"/>
      <c r="D457" s="58"/>
      <c r="E457" s="58"/>
      <c r="F457" s="55"/>
      <c r="G457" s="55"/>
      <c r="H457" s="55"/>
      <c r="I457" s="55"/>
      <c r="J457" s="55"/>
      <c r="K457" s="55"/>
      <c r="L457" s="55"/>
      <c r="M457" s="55"/>
      <c r="N457" s="55"/>
      <c r="O457" s="55"/>
      <c r="P457" s="55"/>
      <c r="Q457" s="55"/>
      <c r="R457" s="55"/>
      <c r="S457" s="55"/>
      <c r="T457" s="55"/>
      <c r="U457" s="55"/>
      <c r="V457" s="55"/>
      <c r="W457" s="55"/>
      <c r="X457" s="55"/>
      <c r="Y457" s="55"/>
    </row>
    <row r="458" spans="1:25">
      <c r="A458" s="134"/>
      <c r="B458" s="64"/>
      <c r="C458" s="132"/>
      <c r="D458" s="58"/>
      <c r="E458" s="58"/>
      <c r="F458" s="55"/>
      <c r="G458" s="55"/>
      <c r="H458" s="55"/>
      <c r="I458" s="55"/>
      <c r="J458" s="55"/>
      <c r="K458" s="55"/>
      <c r="L458" s="55"/>
      <c r="M458" s="55"/>
      <c r="N458" s="55"/>
      <c r="O458" s="55"/>
      <c r="P458" s="55"/>
      <c r="Q458" s="55"/>
      <c r="R458" s="55"/>
      <c r="S458" s="55"/>
      <c r="T458" s="55"/>
      <c r="U458" s="55"/>
      <c r="V458" s="55"/>
      <c r="W458" s="55"/>
      <c r="X458" s="55"/>
      <c r="Y458" s="55"/>
    </row>
    <row r="459" spans="1:25">
      <c r="A459" s="134"/>
      <c r="B459" s="64"/>
      <c r="C459" s="132"/>
      <c r="D459" s="58"/>
      <c r="E459" s="58"/>
      <c r="F459" s="55"/>
      <c r="G459" s="55"/>
      <c r="H459" s="55"/>
      <c r="I459" s="55"/>
      <c r="J459" s="55"/>
      <c r="K459" s="55"/>
      <c r="L459" s="55"/>
      <c r="M459" s="55"/>
      <c r="N459" s="55"/>
      <c r="O459" s="55"/>
      <c r="P459" s="55"/>
      <c r="Q459" s="55"/>
      <c r="R459" s="55"/>
      <c r="S459" s="55"/>
      <c r="T459" s="55"/>
      <c r="U459" s="55"/>
      <c r="V459" s="55"/>
      <c r="W459" s="55"/>
      <c r="X459" s="55"/>
      <c r="Y459" s="55"/>
    </row>
    <row r="460" spans="1:25">
      <c r="A460" s="134"/>
      <c r="B460" s="64"/>
      <c r="C460" s="132"/>
      <c r="D460" s="58"/>
      <c r="E460" s="58"/>
      <c r="F460" s="55"/>
      <c r="G460" s="55"/>
      <c r="H460" s="55"/>
      <c r="I460" s="55"/>
      <c r="J460" s="55"/>
      <c r="K460" s="55"/>
      <c r="L460" s="55"/>
      <c r="M460" s="55"/>
      <c r="N460" s="55"/>
      <c r="O460" s="55"/>
      <c r="P460" s="55"/>
      <c r="Q460" s="55"/>
      <c r="R460" s="55"/>
      <c r="S460" s="55"/>
      <c r="T460" s="55"/>
      <c r="U460" s="55"/>
      <c r="V460" s="55"/>
      <c r="W460" s="55"/>
      <c r="X460" s="55"/>
      <c r="Y460" s="55"/>
    </row>
    <row r="461" spans="1:25">
      <c r="A461" s="134"/>
      <c r="B461" s="64"/>
      <c r="C461" s="132"/>
      <c r="D461" s="58"/>
      <c r="E461" s="58"/>
      <c r="F461" s="55"/>
      <c r="G461" s="55"/>
      <c r="H461" s="55"/>
      <c r="I461" s="55"/>
      <c r="J461" s="55"/>
      <c r="K461" s="55"/>
      <c r="L461" s="55"/>
      <c r="M461" s="55"/>
      <c r="N461" s="55"/>
      <c r="O461" s="55"/>
      <c r="P461" s="55"/>
      <c r="Q461" s="55"/>
      <c r="R461" s="55"/>
      <c r="S461" s="55"/>
      <c r="T461" s="55"/>
      <c r="U461" s="55"/>
      <c r="V461" s="55"/>
      <c r="W461" s="55"/>
      <c r="X461" s="55"/>
      <c r="Y461" s="55"/>
    </row>
    <row r="462" spans="1:25">
      <c r="A462" s="134"/>
      <c r="B462" s="64"/>
      <c r="C462" s="132"/>
      <c r="D462" s="58"/>
      <c r="E462" s="58"/>
      <c r="F462" s="55"/>
      <c r="G462" s="55"/>
      <c r="H462" s="55"/>
      <c r="I462" s="55"/>
      <c r="J462" s="55"/>
      <c r="K462" s="55"/>
      <c r="L462" s="55"/>
      <c r="M462" s="55"/>
      <c r="N462" s="55"/>
      <c r="O462" s="55"/>
      <c r="P462" s="55"/>
      <c r="Q462" s="55"/>
      <c r="R462" s="55"/>
      <c r="S462" s="55"/>
      <c r="T462" s="55"/>
      <c r="U462" s="55"/>
      <c r="V462" s="55"/>
      <c r="W462" s="55"/>
      <c r="X462" s="55"/>
      <c r="Y462" s="55"/>
    </row>
    <row r="463" spans="1:25">
      <c r="A463" s="134"/>
      <c r="B463" s="64"/>
      <c r="C463" s="132"/>
      <c r="D463" s="58"/>
      <c r="E463" s="58"/>
      <c r="F463" s="55"/>
      <c r="G463" s="55"/>
      <c r="H463" s="55"/>
      <c r="I463" s="55"/>
      <c r="J463" s="55"/>
      <c r="K463" s="55"/>
      <c r="L463" s="55"/>
      <c r="M463" s="55"/>
      <c r="N463" s="55"/>
      <c r="O463" s="55"/>
      <c r="P463" s="55"/>
      <c r="Q463" s="55"/>
      <c r="R463" s="55"/>
      <c r="S463" s="55"/>
      <c r="T463" s="55"/>
      <c r="U463" s="55"/>
      <c r="V463" s="55"/>
      <c r="W463" s="55"/>
      <c r="X463" s="55"/>
      <c r="Y463" s="55"/>
    </row>
    <row r="464" spans="1:25">
      <c r="A464" s="134"/>
      <c r="B464" s="64"/>
      <c r="C464" s="132"/>
      <c r="D464" s="58"/>
      <c r="E464" s="58"/>
      <c r="F464" s="55"/>
      <c r="G464" s="55"/>
      <c r="H464" s="55"/>
      <c r="I464" s="55"/>
      <c r="J464" s="55"/>
      <c r="K464" s="55"/>
      <c r="L464" s="55"/>
      <c r="M464" s="55"/>
      <c r="N464" s="55"/>
      <c r="O464" s="55"/>
      <c r="P464" s="55"/>
      <c r="Q464" s="55"/>
      <c r="R464" s="55"/>
      <c r="S464" s="55"/>
      <c r="T464" s="55"/>
      <c r="U464" s="55"/>
      <c r="V464" s="55"/>
      <c r="W464" s="55"/>
      <c r="X464" s="55"/>
      <c r="Y464" s="55"/>
    </row>
    <row r="465" spans="1:25">
      <c r="A465" s="134"/>
      <c r="B465" s="64"/>
      <c r="C465" s="132"/>
      <c r="D465" s="58"/>
      <c r="E465" s="58"/>
      <c r="F465" s="55"/>
      <c r="G465" s="55"/>
      <c r="H465" s="55"/>
      <c r="I465" s="55"/>
      <c r="J465" s="55"/>
      <c r="K465" s="55"/>
      <c r="L465" s="55"/>
      <c r="M465" s="55"/>
      <c r="N465" s="55"/>
      <c r="O465" s="55"/>
      <c r="P465" s="55"/>
      <c r="Q465" s="55"/>
      <c r="R465" s="55"/>
      <c r="S465" s="55"/>
      <c r="T465" s="55"/>
      <c r="U465" s="55"/>
      <c r="V465" s="55"/>
      <c r="W465" s="55"/>
      <c r="X465" s="55"/>
      <c r="Y465" s="55"/>
    </row>
    <row r="466" spans="1:25">
      <c r="A466" s="134"/>
      <c r="B466" s="64"/>
      <c r="C466" s="132"/>
      <c r="D466" s="58"/>
      <c r="E466" s="58"/>
      <c r="F466" s="55"/>
      <c r="G466" s="55"/>
      <c r="H466" s="55"/>
      <c r="I466" s="55"/>
      <c r="J466" s="55"/>
      <c r="K466" s="55"/>
      <c r="L466" s="55"/>
      <c r="M466" s="55"/>
      <c r="N466" s="55"/>
      <c r="O466" s="55"/>
      <c r="P466" s="55"/>
      <c r="Q466" s="55"/>
      <c r="R466" s="55"/>
      <c r="S466" s="55"/>
      <c r="T466" s="55"/>
      <c r="U466" s="55"/>
      <c r="V466" s="55"/>
      <c r="W466" s="55"/>
      <c r="X466" s="55"/>
      <c r="Y466" s="55"/>
    </row>
    <row r="467" spans="1:25">
      <c r="A467" s="134"/>
      <c r="B467" s="64"/>
      <c r="C467" s="132"/>
      <c r="D467" s="58"/>
      <c r="E467" s="58"/>
      <c r="F467" s="55"/>
      <c r="G467" s="55"/>
      <c r="H467" s="55"/>
      <c r="I467" s="55"/>
      <c r="J467" s="55"/>
      <c r="K467" s="55"/>
      <c r="L467" s="55"/>
      <c r="M467" s="55"/>
      <c r="N467" s="55"/>
      <c r="O467" s="55"/>
      <c r="P467" s="55"/>
      <c r="Q467" s="55"/>
      <c r="R467" s="55"/>
      <c r="S467" s="55"/>
      <c r="T467" s="55"/>
      <c r="U467" s="55"/>
      <c r="V467" s="55"/>
      <c r="W467" s="55"/>
      <c r="X467" s="55"/>
      <c r="Y467" s="55"/>
    </row>
    <row r="468" spans="1:25">
      <c r="A468" s="134"/>
      <c r="B468" s="64"/>
      <c r="C468" s="132"/>
      <c r="D468" s="58"/>
      <c r="E468" s="58"/>
      <c r="F468" s="55"/>
      <c r="G468" s="55"/>
      <c r="H468" s="55"/>
      <c r="I468" s="55"/>
      <c r="J468" s="55"/>
      <c r="K468" s="55"/>
      <c r="L468" s="55"/>
      <c r="M468" s="55"/>
      <c r="N468" s="55"/>
      <c r="O468" s="55"/>
      <c r="P468" s="55"/>
      <c r="Q468" s="55"/>
      <c r="R468" s="55"/>
      <c r="S468" s="55"/>
      <c r="T468" s="55"/>
      <c r="U468" s="55"/>
      <c r="V468" s="55"/>
      <c r="W468" s="55"/>
      <c r="X468" s="55"/>
      <c r="Y468" s="55"/>
    </row>
    <row r="469" spans="1:25">
      <c r="A469" s="134"/>
      <c r="B469" s="64"/>
      <c r="C469" s="132"/>
      <c r="D469" s="58"/>
      <c r="E469" s="58"/>
      <c r="F469" s="55"/>
      <c r="G469" s="55"/>
      <c r="H469" s="55"/>
      <c r="I469" s="55"/>
      <c r="J469" s="55"/>
      <c r="K469" s="55"/>
      <c r="L469" s="55"/>
      <c r="M469" s="55"/>
      <c r="N469" s="55"/>
      <c r="O469" s="55"/>
      <c r="P469" s="55"/>
      <c r="Q469" s="55"/>
      <c r="R469" s="55"/>
      <c r="S469" s="55"/>
      <c r="T469" s="55"/>
      <c r="U469" s="55"/>
      <c r="V469" s="55"/>
      <c r="W469" s="55"/>
      <c r="X469" s="55"/>
      <c r="Y469" s="55"/>
    </row>
    <row r="470" spans="1:25">
      <c r="A470" s="134"/>
      <c r="B470" s="64"/>
      <c r="C470" s="132"/>
      <c r="D470" s="58"/>
      <c r="E470" s="58"/>
      <c r="F470" s="55"/>
      <c r="G470" s="55"/>
      <c r="H470" s="55"/>
      <c r="I470" s="55"/>
      <c r="J470" s="55"/>
      <c r="K470" s="55"/>
      <c r="L470" s="55"/>
      <c r="M470" s="55"/>
      <c r="N470" s="55"/>
      <c r="O470" s="55"/>
      <c r="P470" s="55"/>
      <c r="Q470" s="55"/>
      <c r="R470" s="55"/>
      <c r="S470" s="55"/>
      <c r="T470" s="55"/>
      <c r="U470" s="55"/>
      <c r="V470" s="55"/>
      <c r="W470" s="55"/>
      <c r="X470" s="55"/>
      <c r="Y470" s="55"/>
    </row>
    <row r="471" spans="1:25">
      <c r="A471" s="134"/>
      <c r="B471" s="64"/>
      <c r="C471" s="132"/>
      <c r="D471" s="58"/>
      <c r="E471" s="58"/>
      <c r="F471" s="55"/>
      <c r="G471" s="55"/>
      <c r="H471" s="55"/>
      <c r="I471" s="55"/>
      <c r="J471" s="55"/>
      <c r="K471" s="55"/>
      <c r="L471" s="55"/>
      <c r="M471" s="55"/>
      <c r="N471" s="55"/>
      <c r="O471" s="55"/>
      <c r="P471" s="55"/>
      <c r="Q471" s="55"/>
      <c r="R471" s="55"/>
      <c r="S471" s="55"/>
      <c r="T471" s="55"/>
      <c r="U471" s="55"/>
      <c r="V471" s="55"/>
      <c r="W471" s="55"/>
      <c r="X471" s="55"/>
      <c r="Y471" s="55"/>
    </row>
    <row r="472" spans="1:25">
      <c r="A472" s="134"/>
      <c r="B472" s="64"/>
      <c r="C472" s="132"/>
      <c r="D472" s="58"/>
      <c r="E472" s="58"/>
      <c r="F472" s="55"/>
      <c r="G472" s="55"/>
      <c r="H472" s="55"/>
      <c r="I472" s="55"/>
      <c r="J472" s="55"/>
      <c r="K472" s="55"/>
      <c r="L472" s="55"/>
      <c r="M472" s="55"/>
      <c r="N472" s="55"/>
      <c r="O472" s="55"/>
      <c r="P472" s="55"/>
      <c r="Q472" s="55"/>
      <c r="R472" s="55"/>
      <c r="S472" s="55"/>
      <c r="T472" s="55"/>
      <c r="U472" s="55"/>
      <c r="V472" s="55"/>
      <c r="W472" s="55"/>
      <c r="X472" s="55"/>
      <c r="Y472" s="55"/>
    </row>
    <row r="473" spans="1:25">
      <c r="A473" s="134"/>
      <c r="B473" s="64"/>
      <c r="C473" s="132"/>
      <c r="D473" s="58"/>
      <c r="E473" s="58"/>
      <c r="F473" s="55"/>
      <c r="G473" s="55"/>
      <c r="H473" s="55"/>
      <c r="I473" s="55"/>
      <c r="J473" s="55"/>
      <c r="K473" s="55"/>
      <c r="L473" s="55"/>
      <c r="M473" s="55"/>
      <c r="N473" s="55"/>
      <c r="O473" s="55"/>
      <c r="P473" s="55"/>
      <c r="Q473" s="55"/>
      <c r="R473" s="55"/>
      <c r="S473" s="55"/>
      <c r="T473" s="55"/>
      <c r="U473" s="55"/>
      <c r="V473" s="55"/>
      <c r="W473" s="55"/>
      <c r="X473" s="55"/>
      <c r="Y473" s="55"/>
    </row>
    <row r="474" spans="1:25">
      <c r="A474" s="134"/>
      <c r="B474" s="64"/>
      <c r="C474" s="132"/>
      <c r="D474" s="58"/>
      <c r="E474" s="58"/>
      <c r="F474" s="55"/>
      <c r="G474" s="55"/>
      <c r="H474" s="55"/>
      <c r="I474" s="55"/>
      <c r="J474" s="55"/>
      <c r="K474" s="55"/>
      <c r="L474" s="55"/>
      <c r="M474" s="55"/>
      <c r="N474" s="55"/>
      <c r="O474" s="55"/>
      <c r="P474" s="55"/>
      <c r="Q474" s="55"/>
      <c r="R474" s="55"/>
      <c r="S474" s="55"/>
      <c r="T474" s="55"/>
      <c r="U474" s="55"/>
      <c r="V474" s="55"/>
      <c r="W474" s="55"/>
      <c r="X474" s="55"/>
      <c r="Y474" s="55"/>
    </row>
    <row r="475" spans="1:25">
      <c r="A475" s="134"/>
      <c r="B475" s="64"/>
      <c r="C475" s="132"/>
      <c r="D475" s="58"/>
      <c r="E475" s="58"/>
      <c r="F475" s="55"/>
      <c r="G475" s="55"/>
      <c r="H475" s="55"/>
      <c r="I475" s="55"/>
      <c r="J475" s="55"/>
      <c r="K475" s="55"/>
      <c r="L475" s="55"/>
      <c r="M475" s="55"/>
      <c r="N475" s="55"/>
      <c r="O475" s="55"/>
      <c r="P475" s="55"/>
      <c r="Q475" s="55"/>
      <c r="R475" s="55"/>
      <c r="S475" s="55"/>
      <c r="T475" s="55"/>
      <c r="U475" s="55"/>
      <c r="V475" s="55"/>
      <c r="W475" s="55"/>
      <c r="X475" s="55"/>
      <c r="Y475" s="55"/>
    </row>
    <row r="476" spans="1:25">
      <c r="A476" s="134"/>
      <c r="B476" s="64"/>
      <c r="C476" s="132"/>
      <c r="D476" s="58"/>
      <c r="E476" s="58"/>
      <c r="F476" s="55"/>
      <c r="G476" s="55"/>
      <c r="H476" s="55"/>
      <c r="I476" s="55"/>
      <c r="J476" s="55"/>
      <c r="K476" s="55"/>
      <c r="L476" s="55"/>
      <c r="M476" s="55"/>
      <c r="N476" s="55"/>
      <c r="O476" s="55"/>
      <c r="P476" s="55"/>
      <c r="Q476" s="55"/>
      <c r="R476" s="55"/>
      <c r="S476" s="55"/>
      <c r="T476" s="55"/>
      <c r="U476" s="55"/>
      <c r="V476" s="55"/>
      <c r="W476" s="55"/>
      <c r="X476" s="55"/>
      <c r="Y476" s="55"/>
    </row>
    <row r="477" spans="1:25">
      <c r="A477" s="134"/>
      <c r="B477" s="64"/>
      <c r="C477" s="132"/>
      <c r="D477" s="58"/>
      <c r="E477" s="58"/>
      <c r="F477" s="55"/>
      <c r="G477" s="55"/>
      <c r="H477" s="55"/>
      <c r="I477" s="55"/>
      <c r="J477" s="55"/>
      <c r="K477" s="55"/>
      <c r="L477" s="55"/>
      <c r="M477" s="55"/>
      <c r="N477" s="55"/>
      <c r="O477" s="55"/>
      <c r="P477" s="55"/>
      <c r="Q477" s="55"/>
      <c r="R477" s="55"/>
      <c r="S477" s="55"/>
      <c r="T477" s="55"/>
      <c r="U477" s="55"/>
      <c r="V477" s="55"/>
      <c r="W477" s="55"/>
      <c r="X477" s="55"/>
      <c r="Y477" s="55"/>
    </row>
    <row r="478" spans="1:25">
      <c r="A478" s="134"/>
      <c r="B478" s="64"/>
      <c r="C478" s="132"/>
      <c r="D478" s="58"/>
      <c r="E478" s="58"/>
      <c r="F478" s="55"/>
      <c r="G478" s="55"/>
      <c r="H478" s="55"/>
      <c r="I478" s="55"/>
      <c r="J478" s="55"/>
      <c r="K478" s="55"/>
      <c r="L478" s="55"/>
      <c r="M478" s="55"/>
      <c r="N478" s="55"/>
      <c r="O478" s="55"/>
      <c r="P478" s="55"/>
      <c r="Q478" s="55"/>
      <c r="R478" s="55"/>
      <c r="S478" s="55"/>
      <c r="T478" s="55"/>
      <c r="U478" s="55"/>
      <c r="V478" s="55"/>
      <c r="W478" s="55"/>
      <c r="X478" s="55"/>
      <c r="Y478" s="55"/>
    </row>
    <row r="479" spans="1:25">
      <c r="A479" s="134"/>
      <c r="B479" s="64"/>
      <c r="C479" s="132"/>
      <c r="D479" s="58"/>
      <c r="E479" s="58"/>
      <c r="F479" s="55"/>
      <c r="G479" s="55"/>
      <c r="H479" s="55"/>
      <c r="I479" s="55"/>
      <c r="J479" s="55"/>
      <c r="K479" s="55"/>
      <c r="L479" s="55"/>
      <c r="M479" s="55"/>
      <c r="N479" s="55"/>
      <c r="O479" s="55"/>
      <c r="P479" s="55"/>
      <c r="Q479" s="55"/>
      <c r="R479" s="55"/>
      <c r="S479" s="55"/>
      <c r="T479" s="55"/>
      <c r="U479" s="55"/>
      <c r="V479" s="55"/>
      <c r="W479" s="55"/>
      <c r="X479" s="55"/>
      <c r="Y479" s="55"/>
    </row>
    <row r="480" spans="1:25">
      <c r="A480" s="134"/>
      <c r="B480" s="64"/>
      <c r="C480" s="132"/>
      <c r="D480" s="58"/>
      <c r="E480" s="58"/>
      <c r="F480" s="55"/>
      <c r="G480" s="55"/>
      <c r="H480" s="55"/>
      <c r="I480" s="55"/>
      <c r="J480" s="55"/>
      <c r="K480" s="55"/>
      <c r="L480" s="55"/>
      <c r="M480" s="55"/>
      <c r="N480" s="55"/>
      <c r="O480" s="55"/>
      <c r="P480" s="55"/>
      <c r="Q480" s="55"/>
      <c r="R480" s="55"/>
      <c r="S480" s="55"/>
      <c r="T480" s="55"/>
      <c r="U480" s="55"/>
      <c r="V480" s="55"/>
      <c r="W480" s="55"/>
      <c r="X480" s="55"/>
      <c r="Y480" s="55"/>
    </row>
    <row r="481" spans="1:25">
      <c r="A481" s="134"/>
      <c r="B481" s="64"/>
      <c r="C481" s="132"/>
      <c r="D481" s="58"/>
      <c r="E481" s="58"/>
      <c r="F481" s="55"/>
      <c r="G481" s="55"/>
      <c r="H481" s="55"/>
      <c r="I481" s="55"/>
      <c r="J481" s="55"/>
      <c r="K481" s="55"/>
      <c r="L481" s="55"/>
      <c r="M481" s="55"/>
      <c r="N481" s="55"/>
      <c r="O481" s="55"/>
      <c r="P481" s="55"/>
      <c r="Q481" s="55"/>
      <c r="R481" s="55"/>
      <c r="S481" s="55"/>
      <c r="T481" s="55"/>
      <c r="U481" s="55"/>
      <c r="V481" s="55"/>
      <c r="W481" s="55"/>
      <c r="X481" s="55"/>
      <c r="Y481" s="55"/>
    </row>
    <row r="482" spans="1:25">
      <c r="A482" s="134"/>
      <c r="B482" s="64"/>
      <c r="C482" s="132"/>
      <c r="D482" s="58"/>
      <c r="E482" s="58"/>
      <c r="F482" s="55"/>
      <c r="G482" s="55"/>
      <c r="H482" s="55"/>
      <c r="I482" s="55"/>
      <c r="J482" s="55"/>
      <c r="K482" s="55"/>
      <c r="L482" s="55"/>
      <c r="M482" s="55"/>
      <c r="N482" s="55"/>
      <c r="O482" s="55"/>
      <c r="P482" s="55"/>
      <c r="Q482" s="55"/>
      <c r="R482" s="55"/>
      <c r="S482" s="55"/>
      <c r="T482" s="55"/>
      <c r="U482" s="55"/>
      <c r="V482" s="55"/>
      <c r="W482" s="55"/>
      <c r="X482" s="55"/>
      <c r="Y482" s="55"/>
    </row>
    <row r="483" spans="1:25">
      <c r="A483" s="134"/>
      <c r="B483" s="64"/>
      <c r="C483" s="132"/>
      <c r="D483" s="58"/>
      <c r="E483" s="58"/>
      <c r="F483" s="55"/>
      <c r="G483" s="55"/>
      <c r="H483" s="55"/>
      <c r="I483" s="55"/>
      <c r="J483" s="55"/>
      <c r="K483" s="55"/>
      <c r="L483" s="55"/>
      <c r="M483" s="55"/>
      <c r="N483" s="55"/>
      <c r="O483" s="55"/>
      <c r="P483" s="55"/>
      <c r="Q483" s="55"/>
      <c r="R483" s="55"/>
      <c r="S483" s="55"/>
      <c r="T483" s="55"/>
      <c r="U483" s="55"/>
      <c r="V483" s="55"/>
      <c r="W483" s="55"/>
      <c r="X483" s="55"/>
      <c r="Y483" s="55"/>
    </row>
    <row r="484" spans="1:25">
      <c r="A484" s="134"/>
      <c r="B484" s="64"/>
      <c r="C484" s="132"/>
      <c r="D484" s="58"/>
      <c r="E484" s="58"/>
      <c r="F484" s="55"/>
      <c r="G484" s="55"/>
      <c r="H484" s="55"/>
      <c r="I484" s="55"/>
      <c r="J484" s="55"/>
      <c r="K484" s="55"/>
      <c r="L484" s="55"/>
      <c r="M484" s="55"/>
      <c r="N484" s="55"/>
      <c r="O484" s="55"/>
      <c r="P484" s="55"/>
      <c r="Q484" s="55"/>
      <c r="R484" s="55"/>
      <c r="S484" s="55"/>
      <c r="T484" s="55"/>
      <c r="U484" s="55"/>
      <c r="V484" s="55"/>
      <c r="W484" s="55"/>
      <c r="X484" s="55"/>
      <c r="Y484" s="55"/>
    </row>
    <row r="485" spans="1:25">
      <c r="A485" s="134"/>
      <c r="B485" s="64"/>
      <c r="C485" s="132"/>
      <c r="D485" s="58"/>
      <c r="E485" s="58"/>
      <c r="F485" s="55"/>
      <c r="G485" s="55"/>
      <c r="H485" s="55"/>
      <c r="I485" s="55"/>
      <c r="J485" s="55"/>
      <c r="K485" s="55"/>
      <c r="L485" s="55"/>
      <c r="M485" s="55"/>
      <c r="N485" s="55"/>
      <c r="O485" s="55"/>
      <c r="P485" s="55"/>
      <c r="Q485" s="55"/>
      <c r="R485" s="55"/>
      <c r="S485" s="55"/>
      <c r="T485" s="55"/>
      <c r="U485" s="55"/>
      <c r="V485" s="55"/>
      <c r="W485" s="55"/>
      <c r="X485" s="55"/>
      <c r="Y485" s="55"/>
    </row>
    <row r="486" spans="1:25">
      <c r="A486" s="134"/>
      <c r="B486" s="64"/>
      <c r="C486" s="132"/>
      <c r="D486" s="58"/>
      <c r="E486" s="58"/>
      <c r="F486" s="55"/>
      <c r="G486" s="55"/>
      <c r="H486" s="55"/>
      <c r="I486" s="55"/>
      <c r="J486" s="55"/>
      <c r="K486" s="55"/>
      <c r="L486" s="55"/>
      <c r="M486" s="55"/>
      <c r="N486" s="55"/>
      <c r="O486" s="55"/>
      <c r="P486" s="55"/>
      <c r="Q486" s="55"/>
      <c r="R486" s="55"/>
      <c r="S486" s="55"/>
      <c r="T486" s="55"/>
      <c r="U486" s="55"/>
      <c r="V486" s="55"/>
      <c r="W486" s="55"/>
      <c r="X486" s="55"/>
      <c r="Y486" s="55"/>
    </row>
    <row r="487" spans="1:25">
      <c r="A487" s="134"/>
      <c r="B487" s="64"/>
      <c r="C487" s="132"/>
      <c r="D487" s="58"/>
      <c r="E487" s="58"/>
      <c r="F487" s="55"/>
      <c r="G487" s="55"/>
      <c r="H487" s="55"/>
      <c r="I487" s="55"/>
      <c r="J487" s="55"/>
      <c r="K487" s="55"/>
      <c r="L487" s="55"/>
      <c r="M487" s="55"/>
      <c r="N487" s="55"/>
      <c r="O487" s="55"/>
      <c r="P487" s="55"/>
      <c r="Q487" s="55"/>
      <c r="R487" s="55"/>
      <c r="S487" s="55"/>
      <c r="T487" s="55"/>
      <c r="U487" s="55"/>
      <c r="V487" s="55"/>
      <c r="W487" s="55"/>
      <c r="X487" s="55"/>
      <c r="Y487" s="55"/>
    </row>
    <row r="488" spans="1:25">
      <c r="A488" s="134"/>
      <c r="B488" s="64"/>
      <c r="C488" s="132"/>
      <c r="D488" s="58"/>
      <c r="E488" s="58"/>
      <c r="F488" s="55"/>
      <c r="G488" s="55"/>
      <c r="H488" s="55"/>
      <c r="I488" s="55"/>
      <c r="J488" s="55"/>
      <c r="K488" s="55"/>
      <c r="L488" s="55"/>
      <c r="M488" s="55"/>
      <c r="N488" s="55"/>
      <c r="O488" s="55"/>
      <c r="P488" s="55"/>
      <c r="Q488" s="55"/>
      <c r="R488" s="55"/>
      <c r="S488" s="55"/>
      <c r="T488" s="55"/>
      <c r="U488" s="55"/>
      <c r="V488" s="55"/>
      <c r="W488" s="55"/>
      <c r="X488" s="55"/>
      <c r="Y488" s="55"/>
    </row>
    <row r="489" spans="1:25">
      <c r="A489" s="134"/>
      <c r="B489" s="64"/>
      <c r="C489" s="132"/>
      <c r="D489" s="58"/>
      <c r="E489" s="58"/>
      <c r="F489" s="55"/>
      <c r="G489" s="55"/>
      <c r="H489" s="55"/>
      <c r="I489" s="55"/>
      <c r="J489" s="55"/>
      <c r="K489" s="55"/>
      <c r="L489" s="55"/>
      <c r="M489" s="55"/>
      <c r="N489" s="55"/>
      <c r="O489" s="55"/>
      <c r="P489" s="55"/>
      <c r="Q489" s="55"/>
      <c r="R489" s="55"/>
      <c r="S489" s="55"/>
      <c r="T489" s="55"/>
      <c r="U489" s="55"/>
      <c r="V489" s="55"/>
      <c r="W489" s="55"/>
      <c r="X489" s="55"/>
      <c r="Y489" s="55"/>
    </row>
    <row r="490" spans="1:25">
      <c r="A490" s="134"/>
      <c r="B490" s="64"/>
      <c r="C490" s="132"/>
      <c r="D490" s="58"/>
      <c r="E490" s="58"/>
      <c r="F490" s="55"/>
      <c r="G490" s="55"/>
      <c r="H490" s="55"/>
      <c r="I490" s="55"/>
      <c r="J490" s="55"/>
      <c r="K490" s="55"/>
      <c r="L490" s="55"/>
      <c r="M490" s="55"/>
      <c r="N490" s="55"/>
      <c r="O490" s="55"/>
      <c r="P490" s="55"/>
      <c r="Q490" s="55"/>
      <c r="R490" s="55"/>
      <c r="S490" s="55"/>
      <c r="T490" s="55"/>
      <c r="U490" s="55"/>
      <c r="V490" s="55"/>
      <c r="W490" s="55"/>
      <c r="X490" s="55"/>
      <c r="Y490" s="55"/>
    </row>
    <row r="491" spans="1:25">
      <c r="A491" s="134"/>
      <c r="B491" s="64"/>
      <c r="C491" s="132"/>
      <c r="D491" s="58"/>
      <c r="E491" s="58"/>
      <c r="F491" s="55"/>
      <c r="G491" s="55"/>
      <c r="H491" s="55"/>
      <c r="I491" s="55"/>
      <c r="J491" s="55"/>
      <c r="K491" s="55"/>
      <c r="L491" s="55"/>
      <c r="M491" s="55"/>
      <c r="N491" s="55"/>
      <c r="O491" s="55"/>
      <c r="P491" s="55"/>
      <c r="Q491" s="55"/>
      <c r="R491" s="55"/>
      <c r="S491" s="55"/>
      <c r="T491" s="55"/>
      <c r="U491" s="55"/>
      <c r="V491" s="55"/>
      <c r="W491" s="55"/>
      <c r="X491" s="55"/>
      <c r="Y491" s="55"/>
    </row>
    <row r="492" spans="1:25">
      <c r="A492" s="134"/>
      <c r="B492" s="64"/>
      <c r="C492" s="132"/>
      <c r="D492" s="58"/>
      <c r="E492" s="58"/>
      <c r="F492" s="55"/>
      <c r="G492" s="55"/>
      <c r="H492" s="55"/>
      <c r="I492" s="55"/>
      <c r="J492" s="55"/>
      <c r="K492" s="55"/>
      <c r="L492" s="55"/>
      <c r="M492" s="55"/>
      <c r="N492" s="55"/>
      <c r="O492" s="55"/>
      <c r="P492" s="55"/>
      <c r="Q492" s="55"/>
      <c r="R492" s="55"/>
      <c r="S492" s="55"/>
      <c r="T492" s="55"/>
      <c r="U492" s="55"/>
      <c r="V492" s="55"/>
      <c r="W492" s="55"/>
      <c r="X492" s="55"/>
      <c r="Y492" s="55"/>
    </row>
    <row r="493" spans="1:25">
      <c r="A493" s="134"/>
      <c r="B493" s="64"/>
      <c r="C493" s="132"/>
      <c r="D493" s="58"/>
      <c r="E493" s="58"/>
      <c r="F493" s="55"/>
      <c r="G493" s="55"/>
      <c r="H493" s="55"/>
      <c r="I493" s="55"/>
      <c r="J493" s="55"/>
      <c r="K493" s="55"/>
      <c r="L493" s="55"/>
      <c r="M493" s="55"/>
      <c r="N493" s="55"/>
      <c r="O493" s="55"/>
      <c r="P493" s="55"/>
      <c r="Q493" s="55"/>
      <c r="R493" s="55"/>
      <c r="S493" s="55"/>
      <c r="T493" s="55"/>
      <c r="U493" s="55"/>
      <c r="V493" s="55"/>
      <c r="W493" s="55"/>
      <c r="X493" s="55"/>
      <c r="Y493" s="55"/>
    </row>
    <row r="494" spans="1:25">
      <c r="A494" s="134"/>
      <c r="B494" s="64"/>
      <c r="C494" s="132"/>
      <c r="D494" s="58"/>
      <c r="E494" s="58"/>
      <c r="F494" s="55"/>
      <c r="G494" s="55"/>
      <c r="H494" s="55"/>
      <c r="I494" s="55"/>
      <c r="J494" s="55"/>
      <c r="K494" s="55"/>
      <c r="L494" s="55"/>
      <c r="M494" s="55"/>
      <c r="N494" s="55"/>
      <c r="O494" s="55"/>
      <c r="P494" s="55"/>
      <c r="Q494" s="55"/>
      <c r="R494" s="55"/>
      <c r="S494" s="55"/>
      <c r="T494" s="55"/>
      <c r="U494" s="55"/>
      <c r="V494" s="55"/>
      <c r="W494" s="55"/>
      <c r="X494" s="55"/>
      <c r="Y494" s="55"/>
    </row>
    <row r="495" spans="1:25">
      <c r="A495" s="134"/>
      <c r="B495" s="64"/>
      <c r="C495" s="132"/>
      <c r="D495" s="58"/>
      <c r="E495" s="58"/>
      <c r="F495" s="55"/>
      <c r="G495" s="55"/>
      <c r="H495" s="55"/>
      <c r="I495" s="55"/>
      <c r="J495" s="55"/>
      <c r="K495" s="55"/>
      <c r="L495" s="55"/>
      <c r="M495" s="55"/>
      <c r="N495" s="55"/>
      <c r="O495" s="55"/>
      <c r="P495" s="55"/>
      <c r="Q495" s="55"/>
      <c r="R495" s="55"/>
      <c r="S495" s="55"/>
      <c r="T495" s="55"/>
      <c r="U495" s="55"/>
      <c r="V495" s="55"/>
      <c r="W495" s="55"/>
      <c r="X495" s="55"/>
      <c r="Y495" s="55"/>
    </row>
    <row r="496" spans="1:25">
      <c r="A496" s="134"/>
      <c r="B496" s="64"/>
      <c r="C496" s="132"/>
      <c r="D496" s="58"/>
      <c r="E496" s="58"/>
      <c r="F496" s="55"/>
      <c r="G496" s="55"/>
      <c r="H496" s="55"/>
      <c r="I496" s="55"/>
      <c r="J496" s="55"/>
      <c r="K496" s="55"/>
      <c r="L496" s="55"/>
      <c r="M496" s="55"/>
      <c r="N496" s="55"/>
      <c r="O496" s="55"/>
      <c r="P496" s="55"/>
      <c r="Q496" s="55"/>
      <c r="R496" s="55"/>
      <c r="S496" s="55"/>
      <c r="T496" s="55"/>
      <c r="U496" s="55"/>
      <c r="V496" s="55"/>
      <c r="W496" s="55"/>
      <c r="X496" s="55"/>
      <c r="Y496" s="55"/>
    </row>
    <row r="497" spans="1:25">
      <c r="A497" s="134"/>
      <c r="B497" s="64"/>
      <c r="C497" s="132"/>
      <c r="D497" s="58"/>
      <c r="E497" s="58"/>
      <c r="F497" s="55"/>
      <c r="G497" s="55"/>
      <c r="H497" s="55"/>
      <c r="I497" s="55"/>
      <c r="J497" s="55"/>
      <c r="K497" s="55"/>
      <c r="L497" s="55"/>
      <c r="M497" s="55"/>
      <c r="N497" s="55"/>
      <c r="O497" s="55"/>
      <c r="P497" s="55"/>
      <c r="Q497" s="55"/>
      <c r="R497" s="55"/>
      <c r="S497" s="55"/>
      <c r="T497" s="55"/>
      <c r="U497" s="55"/>
      <c r="V497" s="55"/>
      <c r="W497" s="55"/>
      <c r="X497" s="55"/>
      <c r="Y497" s="55"/>
    </row>
    <row r="498" spans="1:25">
      <c r="A498" s="134"/>
      <c r="B498" s="64"/>
      <c r="C498" s="132"/>
      <c r="D498" s="58"/>
      <c r="E498" s="58"/>
      <c r="F498" s="55"/>
      <c r="G498" s="55"/>
      <c r="H498" s="55"/>
      <c r="I498" s="55"/>
      <c r="J498" s="55"/>
      <c r="K498" s="55"/>
      <c r="L498" s="55"/>
      <c r="M498" s="55"/>
      <c r="N498" s="55"/>
      <c r="O498" s="55"/>
      <c r="P498" s="55"/>
      <c r="Q498" s="55"/>
      <c r="R498" s="55"/>
      <c r="S498" s="55"/>
      <c r="T498" s="55"/>
      <c r="U498" s="55"/>
      <c r="V498" s="55"/>
      <c r="W498" s="55"/>
      <c r="X498" s="55"/>
      <c r="Y498" s="55"/>
    </row>
    <row r="499" spans="1:25">
      <c r="A499" s="134"/>
      <c r="B499" s="64"/>
      <c r="C499" s="132"/>
      <c r="D499" s="58"/>
      <c r="E499" s="58"/>
      <c r="F499" s="55"/>
      <c r="G499" s="55"/>
      <c r="H499" s="55"/>
      <c r="I499" s="55"/>
      <c r="J499" s="55"/>
      <c r="K499" s="55"/>
      <c r="L499" s="55"/>
      <c r="M499" s="55"/>
      <c r="N499" s="55"/>
      <c r="O499" s="55"/>
      <c r="P499" s="55"/>
      <c r="Q499" s="55"/>
      <c r="R499" s="55"/>
      <c r="S499" s="55"/>
      <c r="T499" s="55"/>
      <c r="U499" s="55"/>
      <c r="V499" s="55"/>
      <c r="W499" s="55"/>
      <c r="X499" s="55"/>
      <c r="Y499" s="55"/>
    </row>
    <row r="500" spans="1:25">
      <c r="A500" s="134"/>
      <c r="B500" s="64"/>
      <c r="C500" s="132"/>
      <c r="D500" s="58"/>
      <c r="E500" s="58"/>
      <c r="F500" s="55"/>
      <c r="G500" s="55"/>
      <c r="H500" s="55"/>
      <c r="I500" s="55"/>
      <c r="J500" s="55"/>
      <c r="K500" s="55"/>
      <c r="L500" s="55"/>
      <c r="M500" s="55"/>
      <c r="N500" s="55"/>
      <c r="O500" s="55"/>
      <c r="P500" s="55"/>
      <c r="Q500" s="55"/>
      <c r="R500" s="55"/>
      <c r="S500" s="55"/>
      <c r="T500" s="55"/>
      <c r="U500" s="55"/>
      <c r="V500" s="55"/>
      <c r="W500" s="55"/>
      <c r="X500" s="55"/>
      <c r="Y500" s="55"/>
    </row>
    <row r="501" spans="1:25">
      <c r="A501" s="134"/>
      <c r="B501" s="64"/>
      <c r="C501" s="132"/>
      <c r="D501" s="58"/>
      <c r="E501" s="58"/>
      <c r="F501" s="55"/>
      <c r="G501" s="55"/>
      <c r="H501" s="55"/>
      <c r="I501" s="55"/>
      <c r="J501" s="55"/>
      <c r="K501" s="55"/>
      <c r="L501" s="55"/>
      <c r="M501" s="55"/>
      <c r="N501" s="55"/>
      <c r="O501" s="55"/>
      <c r="P501" s="55"/>
      <c r="Q501" s="55"/>
      <c r="R501" s="55"/>
      <c r="S501" s="55"/>
      <c r="T501" s="55"/>
      <c r="U501" s="55"/>
      <c r="V501" s="55"/>
      <c r="W501" s="55"/>
      <c r="X501" s="55"/>
      <c r="Y501" s="55"/>
    </row>
    <row r="502" spans="1:25">
      <c r="A502" s="134"/>
      <c r="B502" s="64"/>
      <c r="C502" s="132"/>
      <c r="D502" s="58"/>
      <c r="E502" s="58"/>
      <c r="F502" s="55"/>
      <c r="G502" s="55"/>
      <c r="H502" s="55"/>
      <c r="I502" s="55"/>
      <c r="J502" s="55"/>
      <c r="K502" s="55"/>
      <c r="L502" s="55"/>
      <c r="M502" s="55"/>
      <c r="N502" s="55"/>
      <c r="O502" s="55"/>
      <c r="P502" s="55"/>
      <c r="Q502" s="55"/>
      <c r="R502" s="55"/>
      <c r="S502" s="55"/>
      <c r="T502" s="55"/>
      <c r="U502" s="55"/>
      <c r="V502" s="55"/>
      <c r="W502" s="55"/>
      <c r="X502" s="55"/>
      <c r="Y502" s="55"/>
    </row>
    <row r="503" spans="1:25">
      <c r="A503" s="134"/>
      <c r="B503" s="64"/>
      <c r="C503" s="132"/>
      <c r="D503" s="58"/>
      <c r="E503" s="58"/>
      <c r="F503" s="55"/>
      <c r="G503" s="55"/>
      <c r="H503" s="55"/>
      <c r="I503" s="55"/>
      <c r="J503" s="55"/>
      <c r="K503" s="55"/>
      <c r="L503" s="55"/>
      <c r="M503" s="55"/>
      <c r="N503" s="55"/>
      <c r="O503" s="55"/>
      <c r="P503" s="55"/>
      <c r="Q503" s="55"/>
      <c r="R503" s="55"/>
      <c r="S503" s="55"/>
      <c r="T503" s="55"/>
      <c r="U503" s="55"/>
      <c r="V503" s="55"/>
      <c r="W503" s="55"/>
      <c r="X503" s="55"/>
      <c r="Y503" s="55"/>
    </row>
    <row r="504" spans="1:25">
      <c r="A504" s="134"/>
      <c r="B504" s="64"/>
      <c r="C504" s="132"/>
      <c r="D504" s="58"/>
      <c r="E504" s="58"/>
      <c r="F504" s="55"/>
      <c r="G504" s="55"/>
      <c r="H504" s="55"/>
      <c r="I504" s="55"/>
      <c r="J504" s="55"/>
      <c r="K504" s="55"/>
      <c r="L504" s="55"/>
      <c r="M504" s="55"/>
      <c r="N504" s="55"/>
      <c r="O504" s="55"/>
      <c r="P504" s="55"/>
      <c r="Q504" s="55"/>
      <c r="R504" s="55"/>
      <c r="S504" s="55"/>
      <c r="T504" s="55"/>
      <c r="U504" s="55"/>
      <c r="V504" s="55"/>
      <c r="W504" s="55"/>
      <c r="X504" s="55"/>
      <c r="Y504" s="55"/>
    </row>
    <row r="505" spans="1:25">
      <c r="A505" s="134"/>
      <c r="B505" s="64"/>
      <c r="C505" s="132"/>
      <c r="D505" s="58"/>
      <c r="E505" s="58"/>
      <c r="F505" s="55"/>
      <c r="G505" s="55"/>
      <c r="H505" s="55"/>
      <c r="I505" s="55"/>
      <c r="J505" s="55"/>
      <c r="K505" s="55"/>
      <c r="L505" s="55"/>
      <c r="M505" s="55"/>
      <c r="N505" s="55"/>
      <c r="O505" s="55"/>
      <c r="P505" s="55"/>
      <c r="Q505" s="55"/>
      <c r="R505" s="55"/>
      <c r="S505" s="55"/>
      <c r="T505" s="55"/>
      <c r="U505" s="55"/>
      <c r="V505" s="55"/>
      <c r="W505" s="55"/>
      <c r="X505" s="55"/>
      <c r="Y505" s="55"/>
    </row>
    <row r="506" spans="1:25">
      <c r="A506" s="134"/>
      <c r="B506" s="64"/>
      <c r="C506" s="132"/>
      <c r="D506" s="58"/>
      <c r="E506" s="58"/>
      <c r="F506" s="55"/>
      <c r="G506" s="55"/>
      <c r="H506" s="55"/>
      <c r="I506" s="55"/>
      <c r="J506" s="55"/>
      <c r="K506" s="55"/>
      <c r="L506" s="55"/>
      <c r="M506" s="55"/>
      <c r="N506" s="55"/>
      <c r="O506" s="55"/>
      <c r="P506" s="55"/>
      <c r="Q506" s="55"/>
      <c r="R506" s="55"/>
      <c r="S506" s="55"/>
      <c r="T506" s="55"/>
      <c r="U506" s="55"/>
      <c r="V506" s="55"/>
      <c r="W506" s="55"/>
      <c r="X506" s="55"/>
      <c r="Y506" s="55"/>
    </row>
    <row r="507" spans="1:25">
      <c r="A507" s="134"/>
      <c r="B507" s="64"/>
      <c r="C507" s="132"/>
      <c r="D507" s="58"/>
      <c r="E507" s="58"/>
      <c r="F507" s="55"/>
      <c r="G507" s="55"/>
      <c r="H507" s="55"/>
      <c r="I507" s="55"/>
      <c r="J507" s="55"/>
      <c r="K507" s="55"/>
      <c r="L507" s="55"/>
      <c r="M507" s="55"/>
      <c r="N507" s="55"/>
      <c r="O507" s="55"/>
      <c r="P507" s="55"/>
      <c r="Q507" s="55"/>
      <c r="R507" s="55"/>
      <c r="S507" s="55"/>
      <c r="T507" s="55"/>
      <c r="U507" s="55"/>
      <c r="V507" s="55"/>
      <c r="W507" s="55"/>
      <c r="X507" s="55"/>
      <c r="Y507" s="55"/>
    </row>
    <row r="508" spans="1:25">
      <c r="A508" s="134"/>
      <c r="B508" s="64"/>
      <c r="C508" s="132"/>
      <c r="D508" s="58"/>
      <c r="E508" s="58"/>
      <c r="F508" s="55"/>
      <c r="G508" s="55"/>
      <c r="H508" s="55"/>
      <c r="I508" s="55"/>
      <c r="J508" s="55"/>
      <c r="K508" s="55"/>
      <c r="L508" s="55"/>
      <c r="M508" s="55"/>
      <c r="N508" s="55"/>
      <c r="O508" s="55"/>
      <c r="P508" s="55"/>
      <c r="Q508" s="55"/>
      <c r="R508" s="55"/>
      <c r="S508" s="55"/>
      <c r="T508" s="55"/>
      <c r="U508" s="55"/>
      <c r="V508" s="55"/>
      <c r="W508" s="55"/>
      <c r="X508" s="55"/>
      <c r="Y508" s="55"/>
    </row>
    <row r="509" spans="1:25">
      <c r="A509" s="134"/>
      <c r="B509" s="64"/>
      <c r="C509" s="132"/>
      <c r="D509" s="58"/>
      <c r="E509" s="58"/>
      <c r="F509" s="55"/>
      <c r="G509" s="55"/>
      <c r="H509" s="55"/>
      <c r="I509" s="55"/>
      <c r="J509" s="55"/>
      <c r="K509" s="55"/>
      <c r="L509" s="55"/>
      <c r="M509" s="55"/>
      <c r="N509" s="55"/>
      <c r="O509" s="55"/>
      <c r="P509" s="55"/>
      <c r="Q509" s="55"/>
      <c r="R509" s="55"/>
      <c r="S509" s="55"/>
      <c r="T509" s="55"/>
      <c r="U509" s="55"/>
      <c r="V509" s="55"/>
      <c r="W509" s="55"/>
      <c r="X509" s="55"/>
      <c r="Y509" s="55"/>
    </row>
    <row r="510" spans="1:25">
      <c r="A510" s="134"/>
      <c r="B510" s="64"/>
      <c r="C510" s="132"/>
      <c r="D510" s="58"/>
      <c r="E510" s="58"/>
      <c r="F510" s="55"/>
      <c r="G510" s="55"/>
      <c r="H510" s="55"/>
      <c r="I510" s="55"/>
      <c r="J510" s="55"/>
      <c r="K510" s="55"/>
      <c r="L510" s="55"/>
      <c r="M510" s="55"/>
      <c r="N510" s="55"/>
      <c r="O510" s="55"/>
      <c r="P510" s="55"/>
      <c r="Q510" s="55"/>
      <c r="R510" s="55"/>
      <c r="S510" s="55"/>
      <c r="T510" s="55"/>
      <c r="U510" s="55"/>
      <c r="V510" s="55"/>
      <c r="W510" s="55"/>
      <c r="X510" s="55"/>
      <c r="Y510" s="55"/>
    </row>
    <row r="511" spans="1:25">
      <c r="A511" s="134"/>
      <c r="B511" s="64"/>
      <c r="C511" s="132"/>
      <c r="D511" s="58"/>
      <c r="E511" s="58"/>
      <c r="F511" s="55"/>
      <c r="G511" s="55"/>
      <c r="H511" s="55"/>
      <c r="I511" s="55"/>
      <c r="J511" s="55"/>
      <c r="K511" s="55"/>
      <c r="L511" s="55"/>
      <c r="M511" s="55"/>
      <c r="N511" s="55"/>
      <c r="O511" s="55"/>
      <c r="P511" s="55"/>
      <c r="Q511" s="55"/>
      <c r="R511" s="55"/>
      <c r="S511" s="55"/>
      <c r="T511" s="55"/>
      <c r="U511" s="55"/>
      <c r="V511" s="55"/>
      <c r="W511" s="55"/>
      <c r="X511" s="55"/>
      <c r="Y511" s="55"/>
    </row>
    <row r="512" spans="1:25">
      <c r="A512" s="134"/>
      <c r="B512" s="64"/>
      <c r="C512" s="132"/>
      <c r="D512" s="58"/>
      <c r="E512" s="58"/>
      <c r="F512" s="55"/>
      <c r="G512" s="55"/>
      <c r="H512" s="55"/>
      <c r="I512" s="55"/>
      <c r="J512" s="55"/>
      <c r="K512" s="55"/>
      <c r="L512" s="55"/>
      <c r="M512" s="55"/>
      <c r="N512" s="55"/>
      <c r="O512" s="55"/>
      <c r="P512" s="55"/>
      <c r="Q512" s="55"/>
      <c r="R512" s="55"/>
      <c r="S512" s="55"/>
      <c r="T512" s="55"/>
      <c r="U512" s="55"/>
      <c r="V512" s="55"/>
      <c r="W512" s="55"/>
      <c r="X512" s="55"/>
      <c r="Y512" s="55"/>
    </row>
    <row r="513" spans="1:25">
      <c r="A513" s="134"/>
      <c r="B513" s="64"/>
      <c r="C513" s="132"/>
      <c r="D513" s="58"/>
      <c r="E513" s="58"/>
      <c r="F513" s="55"/>
      <c r="G513" s="55"/>
      <c r="H513" s="55"/>
      <c r="I513" s="55"/>
      <c r="J513" s="55"/>
      <c r="K513" s="55"/>
      <c r="L513" s="55"/>
      <c r="M513" s="55"/>
      <c r="N513" s="55"/>
      <c r="O513" s="55"/>
      <c r="P513" s="55"/>
      <c r="Q513" s="55"/>
      <c r="R513" s="55"/>
      <c r="S513" s="55"/>
      <c r="T513" s="55"/>
      <c r="U513" s="55"/>
      <c r="V513" s="55"/>
      <c r="W513" s="55"/>
      <c r="X513" s="55"/>
      <c r="Y513" s="55"/>
    </row>
    <row r="514" spans="1:25">
      <c r="A514" s="134"/>
      <c r="B514" s="64"/>
      <c r="C514" s="132"/>
      <c r="D514" s="58"/>
      <c r="E514" s="58"/>
      <c r="F514" s="55"/>
      <c r="G514" s="55"/>
      <c r="H514" s="55"/>
      <c r="I514" s="55"/>
      <c r="J514" s="55"/>
      <c r="K514" s="55"/>
      <c r="L514" s="55"/>
      <c r="M514" s="55"/>
      <c r="N514" s="55"/>
      <c r="O514" s="55"/>
      <c r="P514" s="55"/>
      <c r="Q514" s="55"/>
      <c r="R514" s="55"/>
      <c r="S514" s="55"/>
      <c r="T514" s="55"/>
      <c r="U514" s="55"/>
      <c r="V514" s="55"/>
      <c r="W514" s="55"/>
      <c r="X514" s="55"/>
      <c r="Y514" s="55"/>
    </row>
    <row r="515" spans="1:25">
      <c r="A515" s="134"/>
      <c r="B515" s="64"/>
      <c r="C515" s="132"/>
      <c r="D515" s="58"/>
      <c r="E515" s="58"/>
      <c r="F515" s="55"/>
      <c r="G515" s="55"/>
      <c r="H515" s="55"/>
      <c r="I515" s="55"/>
      <c r="J515" s="55"/>
      <c r="K515" s="55"/>
      <c r="L515" s="55"/>
      <c r="M515" s="55"/>
      <c r="N515" s="55"/>
      <c r="O515" s="55"/>
      <c r="P515" s="55"/>
      <c r="Q515" s="55"/>
      <c r="R515" s="55"/>
      <c r="S515" s="55"/>
      <c r="T515" s="55"/>
      <c r="U515" s="55"/>
      <c r="V515" s="55"/>
      <c r="W515" s="55"/>
      <c r="X515" s="55"/>
      <c r="Y515" s="55"/>
    </row>
    <row r="516" spans="1:25">
      <c r="A516" s="134"/>
      <c r="B516" s="64"/>
      <c r="C516" s="132"/>
      <c r="D516" s="58"/>
      <c r="E516" s="58"/>
      <c r="F516" s="55"/>
      <c r="G516" s="55"/>
      <c r="H516" s="55"/>
      <c r="I516" s="55"/>
      <c r="J516" s="55"/>
      <c r="K516" s="55"/>
      <c r="L516" s="55"/>
      <c r="M516" s="55"/>
      <c r="N516" s="55"/>
      <c r="O516" s="55"/>
      <c r="P516" s="55"/>
      <c r="Q516" s="55"/>
      <c r="R516" s="55"/>
      <c r="S516" s="55"/>
      <c r="T516" s="55"/>
      <c r="U516" s="55"/>
      <c r="V516" s="55"/>
      <c r="W516" s="55"/>
      <c r="X516" s="55"/>
      <c r="Y516" s="55"/>
    </row>
    <row r="517" spans="1:25">
      <c r="A517" s="134"/>
      <c r="B517" s="64"/>
      <c r="C517" s="132"/>
      <c r="D517" s="58"/>
      <c r="E517" s="58"/>
      <c r="F517" s="55"/>
      <c r="G517" s="55"/>
      <c r="H517" s="55"/>
      <c r="I517" s="55"/>
      <c r="J517" s="55"/>
      <c r="K517" s="55"/>
      <c r="L517" s="55"/>
      <c r="M517" s="55"/>
      <c r="N517" s="55"/>
      <c r="O517" s="55"/>
      <c r="P517" s="55"/>
      <c r="Q517" s="55"/>
      <c r="R517" s="55"/>
      <c r="S517" s="55"/>
      <c r="T517" s="55"/>
      <c r="U517" s="55"/>
      <c r="V517" s="55"/>
      <c r="W517" s="55"/>
      <c r="X517" s="55"/>
      <c r="Y517" s="55"/>
    </row>
    <row r="518" spans="1:25">
      <c r="A518" s="134"/>
      <c r="B518" s="64"/>
      <c r="C518" s="132"/>
      <c r="D518" s="58"/>
      <c r="E518" s="58"/>
      <c r="F518" s="55"/>
      <c r="G518" s="55"/>
      <c r="H518" s="55"/>
      <c r="I518" s="55"/>
      <c r="J518" s="55"/>
      <c r="K518" s="55"/>
      <c r="L518" s="55"/>
      <c r="M518" s="55"/>
      <c r="N518" s="55"/>
      <c r="O518" s="55"/>
      <c r="P518" s="55"/>
      <c r="Q518" s="55"/>
      <c r="R518" s="55"/>
      <c r="S518" s="55"/>
      <c r="T518" s="55"/>
      <c r="U518" s="55"/>
      <c r="V518" s="55"/>
      <c r="W518" s="55"/>
      <c r="X518" s="55"/>
      <c r="Y518" s="55"/>
    </row>
    <row r="519" spans="1:25">
      <c r="A519" s="134"/>
      <c r="B519" s="64"/>
      <c r="C519" s="132"/>
      <c r="D519" s="58"/>
      <c r="E519" s="58"/>
      <c r="F519" s="55"/>
      <c r="G519" s="55"/>
      <c r="H519" s="55"/>
      <c r="I519" s="55"/>
      <c r="J519" s="55"/>
      <c r="K519" s="55"/>
      <c r="L519" s="55"/>
      <c r="M519" s="55"/>
      <c r="N519" s="55"/>
      <c r="O519" s="55"/>
      <c r="P519" s="55"/>
      <c r="Q519" s="55"/>
      <c r="R519" s="55"/>
      <c r="S519" s="55"/>
      <c r="T519" s="55"/>
      <c r="U519" s="55"/>
      <c r="V519" s="55"/>
      <c r="W519" s="55"/>
      <c r="X519" s="55"/>
      <c r="Y519" s="55"/>
    </row>
    <row r="520" spans="1:25">
      <c r="A520" s="134"/>
      <c r="B520" s="64"/>
      <c r="C520" s="132"/>
      <c r="D520" s="58"/>
      <c r="E520" s="58"/>
      <c r="F520" s="55"/>
      <c r="G520" s="55"/>
      <c r="H520" s="55"/>
      <c r="I520" s="55"/>
      <c r="J520" s="55"/>
      <c r="K520" s="55"/>
      <c r="L520" s="55"/>
      <c r="M520" s="55"/>
      <c r="N520" s="55"/>
      <c r="O520" s="55"/>
      <c r="P520" s="55"/>
      <c r="Q520" s="55"/>
      <c r="R520" s="55"/>
      <c r="S520" s="55"/>
      <c r="T520" s="55"/>
      <c r="U520" s="55"/>
      <c r="V520" s="55"/>
      <c r="W520" s="55"/>
      <c r="X520" s="55"/>
      <c r="Y520" s="55"/>
    </row>
    <row r="521" spans="1:25">
      <c r="A521" s="134"/>
      <c r="B521" s="64"/>
      <c r="C521" s="132"/>
      <c r="D521" s="58"/>
      <c r="E521" s="58"/>
      <c r="F521" s="55"/>
      <c r="G521" s="55"/>
      <c r="H521" s="55"/>
      <c r="I521" s="55"/>
      <c r="J521" s="55"/>
      <c r="K521" s="55"/>
      <c r="L521" s="55"/>
      <c r="M521" s="55"/>
      <c r="N521" s="55"/>
      <c r="O521" s="55"/>
      <c r="P521" s="55"/>
      <c r="Q521" s="55"/>
      <c r="R521" s="55"/>
      <c r="S521" s="55"/>
      <c r="T521" s="55"/>
      <c r="U521" s="55"/>
      <c r="V521" s="55"/>
      <c r="W521" s="55"/>
      <c r="X521" s="55"/>
      <c r="Y521" s="55"/>
    </row>
    <row r="522" spans="1:25">
      <c r="A522" s="134"/>
      <c r="B522" s="64"/>
      <c r="C522" s="132"/>
      <c r="D522" s="58"/>
      <c r="E522" s="58"/>
      <c r="F522" s="55"/>
      <c r="G522" s="55"/>
      <c r="H522" s="55"/>
      <c r="I522" s="55"/>
      <c r="J522" s="55"/>
      <c r="K522" s="55"/>
      <c r="L522" s="55"/>
      <c r="M522" s="55"/>
      <c r="N522" s="55"/>
      <c r="O522" s="55"/>
      <c r="P522" s="55"/>
      <c r="Q522" s="55"/>
      <c r="R522" s="55"/>
      <c r="S522" s="55"/>
      <c r="T522" s="55"/>
      <c r="U522" s="55"/>
      <c r="V522" s="55"/>
      <c r="W522" s="55"/>
      <c r="X522" s="55"/>
      <c r="Y522" s="55"/>
    </row>
    <row r="523" spans="1:25">
      <c r="A523" s="134"/>
      <c r="B523" s="64"/>
      <c r="C523" s="132"/>
      <c r="D523" s="58"/>
      <c r="E523" s="58"/>
      <c r="F523" s="55"/>
      <c r="G523" s="55"/>
      <c r="H523" s="55"/>
      <c r="I523" s="55"/>
      <c r="J523" s="55"/>
      <c r="K523" s="55"/>
      <c r="L523" s="55"/>
      <c r="M523" s="55"/>
      <c r="N523" s="55"/>
      <c r="O523" s="55"/>
      <c r="P523" s="55"/>
      <c r="Q523" s="55"/>
      <c r="R523" s="55"/>
      <c r="S523" s="55"/>
      <c r="T523" s="55"/>
      <c r="U523" s="55"/>
      <c r="V523" s="55"/>
      <c r="W523" s="55"/>
      <c r="X523" s="55"/>
      <c r="Y523" s="55"/>
    </row>
    <row r="524" spans="1:25">
      <c r="A524" s="134"/>
      <c r="B524" s="64"/>
      <c r="C524" s="132"/>
      <c r="D524" s="58"/>
      <c r="E524" s="58"/>
      <c r="F524" s="55"/>
      <c r="G524" s="55"/>
      <c r="H524" s="55"/>
      <c r="I524" s="55"/>
      <c r="J524" s="55"/>
      <c r="K524" s="55"/>
      <c r="L524" s="55"/>
      <c r="M524" s="55"/>
      <c r="N524" s="55"/>
      <c r="O524" s="55"/>
      <c r="P524" s="55"/>
      <c r="Q524" s="55"/>
      <c r="R524" s="55"/>
      <c r="S524" s="55"/>
      <c r="T524" s="55"/>
      <c r="U524" s="55"/>
      <c r="V524" s="55"/>
      <c r="W524" s="55"/>
      <c r="X524" s="55"/>
      <c r="Y524" s="55"/>
    </row>
    <row r="525" spans="1:25">
      <c r="A525" s="134"/>
      <c r="B525" s="64"/>
      <c r="C525" s="132"/>
      <c r="D525" s="58"/>
      <c r="E525" s="58"/>
      <c r="F525" s="55"/>
      <c r="G525" s="55"/>
      <c r="H525" s="55"/>
      <c r="I525" s="55"/>
      <c r="J525" s="55"/>
      <c r="K525" s="55"/>
      <c r="L525" s="55"/>
      <c r="M525" s="55"/>
      <c r="N525" s="55"/>
      <c r="O525" s="55"/>
      <c r="P525" s="55"/>
      <c r="Q525" s="55"/>
      <c r="R525" s="55"/>
      <c r="S525" s="55"/>
      <c r="T525" s="55"/>
      <c r="U525" s="55"/>
      <c r="V525" s="55"/>
      <c r="W525" s="55"/>
      <c r="X525" s="55"/>
      <c r="Y525" s="55"/>
    </row>
    <row r="526" spans="1:25">
      <c r="A526" s="134"/>
      <c r="B526" s="64"/>
      <c r="C526" s="132"/>
      <c r="D526" s="58"/>
      <c r="E526" s="58"/>
      <c r="F526" s="55"/>
      <c r="G526" s="55"/>
      <c r="H526" s="55"/>
      <c r="I526" s="55"/>
      <c r="J526" s="55"/>
      <c r="K526" s="55"/>
      <c r="L526" s="55"/>
      <c r="M526" s="55"/>
      <c r="N526" s="55"/>
      <c r="O526" s="55"/>
      <c r="P526" s="55"/>
      <c r="Q526" s="55"/>
      <c r="R526" s="55"/>
      <c r="S526" s="55"/>
      <c r="T526" s="55"/>
      <c r="U526" s="55"/>
      <c r="V526" s="55"/>
      <c r="W526" s="55"/>
      <c r="X526" s="55"/>
      <c r="Y526" s="55"/>
    </row>
    <row r="527" spans="1:25">
      <c r="A527" s="134"/>
      <c r="B527" s="64"/>
      <c r="C527" s="132"/>
      <c r="D527" s="58"/>
      <c r="E527" s="58"/>
      <c r="F527" s="55"/>
      <c r="G527" s="55"/>
      <c r="H527" s="55"/>
      <c r="I527" s="55"/>
      <c r="J527" s="55"/>
      <c r="K527" s="55"/>
      <c r="L527" s="55"/>
      <c r="M527" s="55"/>
      <c r="N527" s="55"/>
      <c r="O527" s="55"/>
      <c r="P527" s="55"/>
      <c r="Q527" s="55"/>
      <c r="R527" s="55"/>
      <c r="S527" s="55"/>
      <c r="T527" s="55"/>
      <c r="U527" s="55"/>
      <c r="V527" s="55"/>
      <c r="W527" s="55"/>
      <c r="X527" s="55"/>
      <c r="Y527" s="55"/>
    </row>
    <row r="528" spans="1:25">
      <c r="A528" s="134"/>
      <c r="B528" s="64"/>
      <c r="C528" s="132"/>
      <c r="D528" s="58"/>
      <c r="E528" s="58"/>
      <c r="F528" s="55"/>
      <c r="G528" s="55"/>
      <c r="H528" s="55"/>
      <c r="I528" s="55"/>
      <c r="J528" s="55"/>
      <c r="K528" s="55"/>
      <c r="L528" s="55"/>
      <c r="M528" s="55"/>
      <c r="N528" s="55"/>
      <c r="O528" s="55"/>
      <c r="P528" s="55"/>
      <c r="Q528" s="55"/>
      <c r="R528" s="55"/>
      <c r="S528" s="55"/>
      <c r="T528" s="55"/>
      <c r="U528" s="55"/>
      <c r="V528" s="55"/>
      <c r="W528" s="55"/>
      <c r="X528" s="55"/>
      <c r="Y528" s="55"/>
    </row>
    <row r="529" spans="1:25">
      <c r="A529" s="134"/>
      <c r="B529" s="64"/>
      <c r="C529" s="132"/>
      <c r="D529" s="58"/>
      <c r="E529" s="58"/>
      <c r="F529" s="55"/>
      <c r="G529" s="55"/>
      <c r="H529" s="55"/>
      <c r="I529" s="55"/>
      <c r="J529" s="55"/>
      <c r="K529" s="55"/>
      <c r="L529" s="55"/>
      <c r="M529" s="55"/>
      <c r="N529" s="55"/>
      <c r="O529" s="55"/>
      <c r="P529" s="55"/>
      <c r="Q529" s="55"/>
      <c r="R529" s="55"/>
      <c r="S529" s="55"/>
      <c r="T529" s="55"/>
      <c r="U529" s="55"/>
      <c r="V529" s="55"/>
      <c r="W529" s="55"/>
      <c r="X529" s="55"/>
      <c r="Y529" s="55"/>
    </row>
    <row r="530" spans="1:25">
      <c r="A530" s="134"/>
      <c r="B530" s="64"/>
      <c r="C530" s="132"/>
      <c r="D530" s="58"/>
      <c r="E530" s="58"/>
      <c r="F530" s="55"/>
      <c r="G530" s="55"/>
      <c r="H530" s="55"/>
      <c r="I530" s="55"/>
      <c r="J530" s="55"/>
      <c r="K530" s="55"/>
      <c r="L530" s="55"/>
      <c r="M530" s="55"/>
      <c r="N530" s="55"/>
      <c r="O530" s="55"/>
      <c r="P530" s="55"/>
      <c r="Q530" s="55"/>
      <c r="R530" s="55"/>
      <c r="S530" s="55"/>
      <c r="T530" s="55"/>
      <c r="U530" s="55"/>
      <c r="V530" s="55"/>
      <c r="W530" s="55"/>
      <c r="X530" s="55"/>
      <c r="Y530" s="55"/>
    </row>
    <row r="531" spans="1:25">
      <c r="A531" s="134"/>
      <c r="B531" s="64"/>
      <c r="C531" s="132"/>
      <c r="D531" s="58"/>
      <c r="E531" s="58"/>
      <c r="F531" s="55"/>
      <c r="G531" s="55"/>
      <c r="H531" s="55"/>
      <c r="I531" s="55"/>
      <c r="J531" s="55"/>
      <c r="K531" s="55"/>
      <c r="L531" s="55"/>
      <c r="M531" s="55"/>
      <c r="N531" s="55"/>
      <c r="O531" s="55"/>
      <c r="P531" s="55"/>
      <c r="Q531" s="55"/>
      <c r="R531" s="55"/>
      <c r="S531" s="55"/>
      <c r="T531" s="55"/>
      <c r="U531" s="55"/>
      <c r="V531" s="55"/>
      <c r="W531" s="55"/>
      <c r="X531" s="55"/>
      <c r="Y531" s="55"/>
    </row>
    <row r="532" spans="1:25">
      <c r="A532" s="134"/>
      <c r="B532" s="64"/>
      <c r="C532" s="132"/>
      <c r="D532" s="58"/>
      <c r="E532" s="58"/>
      <c r="F532" s="55"/>
      <c r="G532" s="55"/>
      <c r="H532" s="55"/>
      <c r="I532" s="55"/>
      <c r="J532" s="55"/>
      <c r="K532" s="55"/>
      <c r="L532" s="55"/>
      <c r="M532" s="55"/>
      <c r="N532" s="55"/>
      <c r="O532" s="55"/>
      <c r="P532" s="55"/>
      <c r="Q532" s="55"/>
      <c r="R532" s="55"/>
      <c r="S532" s="55"/>
      <c r="T532" s="55"/>
      <c r="U532" s="55"/>
      <c r="V532" s="55"/>
      <c r="W532" s="55"/>
      <c r="X532" s="55"/>
      <c r="Y532" s="55"/>
    </row>
    <row r="533" spans="1:25">
      <c r="A533" s="134"/>
      <c r="B533" s="64"/>
      <c r="C533" s="132"/>
      <c r="D533" s="58"/>
      <c r="E533" s="58"/>
      <c r="F533" s="55"/>
      <c r="G533" s="55"/>
      <c r="H533" s="55"/>
      <c r="I533" s="55"/>
      <c r="J533" s="55"/>
      <c r="K533" s="55"/>
      <c r="L533" s="55"/>
      <c r="M533" s="55"/>
      <c r="N533" s="55"/>
      <c r="O533" s="55"/>
      <c r="P533" s="55"/>
      <c r="Q533" s="55"/>
      <c r="R533" s="55"/>
      <c r="S533" s="55"/>
      <c r="T533" s="55"/>
      <c r="U533" s="55"/>
      <c r="V533" s="55"/>
      <c r="W533" s="55"/>
      <c r="X533" s="55"/>
      <c r="Y533" s="55"/>
    </row>
    <row r="534" spans="1:25">
      <c r="A534" s="134"/>
      <c r="B534" s="64"/>
      <c r="C534" s="132"/>
      <c r="D534" s="58"/>
      <c r="E534" s="58"/>
      <c r="F534" s="55"/>
      <c r="G534" s="55"/>
      <c r="H534" s="55"/>
      <c r="I534" s="55"/>
      <c r="J534" s="55"/>
      <c r="K534" s="55"/>
      <c r="L534" s="55"/>
      <c r="M534" s="55"/>
      <c r="N534" s="55"/>
      <c r="O534" s="55"/>
      <c r="P534" s="55"/>
      <c r="Q534" s="55"/>
      <c r="R534" s="55"/>
      <c r="S534" s="55"/>
      <c r="T534" s="55"/>
      <c r="U534" s="55"/>
      <c r="V534" s="55"/>
      <c r="W534" s="55"/>
      <c r="X534" s="55"/>
      <c r="Y534" s="55"/>
    </row>
    <row r="535" spans="1:25">
      <c r="A535" s="134"/>
      <c r="B535" s="64"/>
      <c r="C535" s="132"/>
      <c r="D535" s="58"/>
      <c r="E535" s="58"/>
      <c r="F535" s="55"/>
      <c r="G535" s="55"/>
      <c r="H535" s="55"/>
      <c r="I535" s="55"/>
      <c r="J535" s="55"/>
      <c r="K535" s="55"/>
      <c r="L535" s="55"/>
      <c r="M535" s="55"/>
      <c r="N535" s="55"/>
      <c r="O535" s="55"/>
      <c r="P535" s="55"/>
      <c r="Q535" s="55"/>
      <c r="R535" s="55"/>
      <c r="S535" s="55"/>
      <c r="T535" s="55"/>
      <c r="U535" s="55"/>
      <c r="V535" s="55"/>
      <c r="W535" s="55"/>
      <c r="X535" s="55"/>
      <c r="Y535" s="55"/>
    </row>
    <row r="536" spans="1:25">
      <c r="A536" s="134"/>
      <c r="B536" s="64"/>
      <c r="C536" s="132"/>
      <c r="D536" s="58"/>
      <c r="E536" s="58"/>
      <c r="F536" s="55"/>
      <c r="G536" s="55"/>
      <c r="H536" s="55"/>
      <c r="I536" s="55"/>
      <c r="J536" s="55"/>
      <c r="K536" s="55"/>
      <c r="L536" s="55"/>
      <c r="M536" s="55"/>
      <c r="N536" s="55"/>
      <c r="O536" s="55"/>
      <c r="P536" s="55"/>
      <c r="Q536" s="55"/>
      <c r="R536" s="55"/>
      <c r="S536" s="55"/>
      <c r="T536" s="55"/>
      <c r="U536" s="55"/>
      <c r="V536" s="55"/>
      <c r="W536" s="55"/>
      <c r="X536" s="55"/>
      <c r="Y536" s="55"/>
    </row>
    <row r="537" spans="1:25">
      <c r="A537" s="134"/>
      <c r="B537" s="64"/>
      <c r="C537" s="132"/>
      <c r="D537" s="58"/>
      <c r="E537" s="58"/>
      <c r="F537" s="55"/>
      <c r="G537" s="55"/>
      <c r="H537" s="55"/>
      <c r="I537" s="55"/>
      <c r="J537" s="55"/>
      <c r="K537" s="55"/>
      <c r="L537" s="55"/>
      <c r="M537" s="55"/>
      <c r="N537" s="55"/>
      <c r="O537" s="55"/>
      <c r="P537" s="55"/>
      <c r="Q537" s="55"/>
      <c r="R537" s="55"/>
      <c r="S537" s="55"/>
      <c r="T537" s="55"/>
      <c r="U537" s="55"/>
      <c r="V537" s="55"/>
      <c r="W537" s="55"/>
      <c r="X537" s="55"/>
      <c r="Y537" s="55"/>
    </row>
    <row r="538" spans="1:25">
      <c r="A538" s="134"/>
      <c r="B538" s="64"/>
      <c r="C538" s="132"/>
      <c r="D538" s="58"/>
      <c r="E538" s="58"/>
      <c r="F538" s="55"/>
      <c r="G538" s="55"/>
      <c r="H538" s="55"/>
      <c r="I538" s="55"/>
      <c r="J538" s="55"/>
      <c r="K538" s="55"/>
      <c r="L538" s="55"/>
      <c r="M538" s="55"/>
      <c r="N538" s="55"/>
      <c r="O538" s="55"/>
      <c r="P538" s="55"/>
      <c r="Q538" s="55"/>
      <c r="R538" s="55"/>
      <c r="S538" s="55"/>
      <c r="T538" s="55"/>
      <c r="U538" s="55"/>
      <c r="V538" s="55"/>
      <c r="W538" s="55"/>
      <c r="X538" s="55"/>
      <c r="Y538" s="55"/>
    </row>
    <row r="539" spans="1:25">
      <c r="A539" s="134"/>
      <c r="B539" s="64"/>
      <c r="C539" s="132"/>
      <c r="D539" s="58"/>
      <c r="E539" s="58"/>
      <c r="F539" s="55"/>
      <c r="G539" s="55"/>
      <c r="H539" s="55"/>
      <c r="I539" s="55"/>
      <c r="J539" s="55"/>
      <c r="K539" s="55"/>
      <c r="L539" s="55"/>
      <c r="M539" s="55"/>
      <c r="N539" s="55"/>
      <c r="O539" s="55"/>
      <c r="P539" s="55"/>
      <c r="Q539" s="55"/>
      <c r="R539" s="55"/>
      <c r="S539" s="55"/>
      <c r="T539" s="55"/>
      <c r="U539" s="55"/>
      <c r="V539" s="55"/>
      <c r="W539" s="55"/>
      <c r="X539" s="55"/>
      <c r="Y539" s="55"/>
    </row>
    <row r="540" spans="1:25">
      <c r="A540" s="134"/>
      <c r="B540" s="64"/>
      <c r="C540" s="132"/>
      <c r="D540" s="58"/>
      <c r="E540" s="58"/>
      <c r="F540" s="55"/>
      <c r="G540" s="55"/>
      <c r="H540" s="55"/>
      <c r="I540" s="55"/>
      <c r="J540" s="55"/>
      <c r="K540" s="55"/>
      <c r="L540" s="55"/>
      <c r="M540" s="55"/>
      <c r="N540" s="55"/>
      <c r="O540" s="55"/>
      <c r="P540" s="55"/>
      <c r="Q540" s="55"/>
      <c r="R540" s="55"/>
      <c r="S540" s="55"/>
      <c r="T540" s="55"/>
      <c r="U540" s="55"/>
      <c r="V540" s="55"/>
      <c r="W540" s="55"/>
      <c r="X540" s="55"/>
      <c r="Y540" s="55"/>
    </row>
    <row r="541" spans="1:25">
      <c r="A541" s="134"/>
      <c r="B541" s="64"/>
      <c r="C541" s="132"/>
      <c r="D541" s="58"/>
      <c r="E541" s="58"/>
      <c r="F541" s="55"/>
      <c r="G541" s="55"/>
      <c r="H541" s="55"/>
      <c r="I541" s="55"/>
      <c r="J541" s="55"/>
      <c r="K541" s="55"/>
      <c r="L541" s="55"/>
      <c r="M541" s="55"/>
      <c r="N541" s="55"/>
      <c r="O541" s="55"/>
      <c r="P541" s="55"/>
      <c r="Q541" s="55"/>
      <c r="R541" s="55"/>
      <c r="S541" s="55"/>
      <c r="T541" s="55"/>
      <c r="U541" s="55"/>
      <c r="V541" s="55"/>
      <c r="W541" s="55"/>
      <c r="X541" s="55"/>
      <c r="Y541" s="55"/>
    </row>
    <row r="542" spans="1:25">
      <c r="A542" s="134"/>
      <c r="B542" s="64"/>
      <c r="C542" s="132"/>
      <c r="D542" s="58"/>
      <c r="E542" s="58"/>
      <c r="F542" s="55"/>
      <c r="G542" s="55"/>
      <c r="H542" s="55"/>
      <c r="I542" s="55"/>
      <c r="J542" s="55"/>
      <c r="K542" s="55"/>
      <c r="L542" s="55"/>
      <c r="M542" s="55"/>
      <c r="N542" s="55"/>
      <c r="O542" s="55"/>
      <c r="P542" s="55"/>
      <c r="Q542" s="55"/>
      <c r="R542" s="55"/>
      <c r="S542" s="55"/>
      <c r="T542" s="55"/>
      <c r="U542" s="55"/>
      <c r="V542" s="55"/>
      <c r="W542" s="55"/>
      <c r="X542" s="55"/>
      <c r="Y542" s="55"/>
    </row>
    <row r="543" spans="1:25">
      <c r="A543" s="134"/>
      <c r="B543" s="64"/>
      <c r="C543" s="132"/>
      <c r="D543" s="58"/>
      <c r="E543" s="58"/>
      <c r="F543" s="55"/>
      <c r="G543" s="55"/>
      <c r="H543" s="55"/>
      <c r="I543" s="55"/>
      <c r="J543" s="55"/>
      <c r="K543" s="55"/>
      <c r="L543" s="55"/>
      <c r="M543" s="55"/>
      <c r="N543" s="55"/>
      <c r="O543" s="55"/>
      <c r="P543" s="55"/>
      <c r="Q543" s="55"/>
      <c r="R543" s="55"/>
      <c r="S543" s="55"/>
      <c r="T543" s="55"/>
      <c r="U543" s="55"/>
      <c r="V543" s="55"/>
      <c r="W543" s="55"/>
      <c r="X543" s="55"/>
      <c r="Y543" s="55"/>
    </row>
    <row r="544" spans="1:25">
      <c r="A544" s="134"/>
      <c r="B544" s="64"/>
      <c r="C544" s="132"/>
      <c r="D544" s="58"/>
      <c r="E544" s="58"/>
      <c r="F544" s="55"/>
      <c r="G544" s="55"/>
      <c r="H544" s="55"/>
      <c r="I544" s="55"/>
      <c r="J544" s="55"/>
      <c r="K544" s="55"/>
      <c r="L544" s="55"/>
      <c r="M544" s="55"/>
      <c r="N544" s="55"/>
      <c r="O544" s="55"/>
      <c r="P544" s="55"/>
      <c r="Q544" s="55"/>
      <c r="R544" s="55"/>
      <c r="S544" s="55"/>
      <c r="T544" s="55"/>
      <c r="U544" s="55"/>
      <c r="V544" s="55"/>
      <c r="W544" s="55"/>
      <c r="X544" s="55"/>
      <c r="Y544" s="55"/>
    </row>
    <row r="545" spans="1:25">
      <c r="A545" s="134"/>
      <c r="B545" s="64"/>
      <c r="C545" s="132"/>
      <c r="D545" s="58"/>
      <c r="E545" s="58"/>
      <c r="F545" s="55"/>
      <c r="G545" s="55"/>
      <c r="H545" s="55"/>
      <c r="I545" s="55"/>
      <c r="J545" s="55"/>
      <c r="K545" s="55"/>
      <c r="L545" s="55"/>
      <c r="M545" s="55"/>
      <c r="N545" s="55"/>
      <c r="O545" s="55"/>
      <c r="P545" s="55"/>
      <c r="Q545" s="55"/>
      <c r="R545" s="55"/>
      <c r="S545" s="55"/>
      <c r="T545" s="55"/>
      <c r="U545" s="55"/>
      <c r="V545" s="55"/>
      <c r="W545" s="55"/>
      <c r="X545" s="55"/>
      <c r="Y545" s="55"/>
    </row>
    <row r="546" spans="1:25">
      <c r="A546" s="134"/>
      <c r="B546" s="64"/>
      <c r="C546" s="132"/>
      <c r="D546" s="58"/>
      <c r="E546" s="58"/>
      <c r="F546" s="55"/>
      <c r="G546" s="55"/>
      <c r="H546" s="55"/>
      <c r="I546" s="55"/>
      <c r="J546" s="55"/>
      <c r="K546" s="55"/>
      <c r="L546" s="55"/>
      <c r="M546" s="55"/>
      <c r="N546" s="55"/>
      <c r="O546" s="55"/>
      <c r="P546" s="55"/>
      <c r="Q546" s="55"/>
      <c r="R546" s="55"/>
      <c r="S546" s="55"/>
      <c r="T546" s="55"/>
      <c r="U546" s="55"/>
      <c r="V546" s="55"/>
      <c r="W546" s="55"/>
      <c r="X546" s="55"/>
      <c r="Y546" s="55"/>
    </row>
    <row r="547" spans="1:25">
      <c r="A547" s="134"/>
      <c r="B547" s="64"/>
      <c r="C547" s="132"/>
      <c r="D547" s="58"/>
      <c r="E547" s="58"/>
      <c r="F547" s="55"/>
      <c r="G547" s="55"/>
      <c r="H547" s="55"/>
      <c r="I547" s="55"/>
      <c r="J547" s="55"/>
      <c r="K547" s="55"/>
      <c r="L547" s="55"/>
      <c r="M547" s="55"/>
      <c r="N547" s="55"/>
      <c r="O547" s="55"/>
      <c r="P547" s="55"/>
      <c r="Q547" s="55"/>
      <c r="R547" s="55"/>
      <c r="S547" s="55"/>
      <c r="T547" s="55"/>
      <c r="U547" s="55"/>
      <c r="V547" s="55"/>
      <c r="W547" s="55"/>
      <c r="X547" s="55"/>
      <c r="Y547" s="55"/>
    </row>
    <row r="548" spans="1:25">
      <c r="A548" s="134"/>
      <c r="B548" s="64"/>
      <c r="C548" s="132"/>
      <c r="D548" s="58"/>
      <c r="E548" s="58"/>
      <c r="F548" s="55"/>
      <c r="G548" s="55"/>
      <c r="H548" s="55"/>
      <c r="I548" s="55"/>
      <c r="J548" s="55"/>
      <c r="K548" s="55"/>
      <c r="L548" s="55"/>
      <c r="M548" s="55"/>
      <c r="N548" s="55"/>
      <c r="O548" s="55"/>
      <c r="P548" s="55"/>
      <c r="Q548" s="55"/>
      <c r="R548" s="55"/>
      <c r="S548" s="55"/>
      <c r="T548" s="55"/>
      <c r="U548" s="55"/>
      <c r="V548" s="55"/>
      <c r="W548" s="55"/>
      <c r="X548" s="55"/>
      <c r="Y548" s="55"/>
    </row>
    <row r="549" spans="1:25">
      <c r="A549" s="134"/>
      <c r="B549" s="64"/>
      <c r="C549" s="132"/>
      <c r="D549" s="58"/>
      <c r="E549" s="58"/>
      <c r="F549" s="55"/>
      <c r="G549" s="55"/>
      <c r="H549" s="55"/>
      <c r="I549" s="55"/>
      <c r="J549" s="55"/>
      <c r="K549" s="55"/>
      <c r="L549" s="55"/>
      <c r="M549" s="55"/>
      <c r="N549" s="55"/>
      <c r="O549" s="55"/>
      <c r="P549" s="55"/>
      <c r="Q549" s="55"/>
      <c r="R549" s="55"/>
      <c r="S549" s="55"/>
      <c r="T549" s="55"/>
      <c r="U549" s="55"/>
      <c r="V549" s="55"/>
      <c r="W549" s="55"/>
      <c r="X549" s="55"/>
      <c r="Y549" s="55"/>
    </row>
    <row r="550" spans="1:25">
      <c r="A550" s="134"/>
      <c r="B550" s="64"/>
      <c r="C550" s="132"/>
      <c r="D550" s="58"/>
      <c r="E550" s="58"/>
      <c r="F550" s="55"/>
      <c r="G550" s="55"/>
      <c r="H550" s="55"/>
      <c r="I550" s="55"/>
      <c r="J550" s="55"/>
      <c r="K550" s="55"/>
      <c r="L550" s="55"/>
      <c r="M550" s="55"/>
      <c r="N550" s="55"/>
      <c r="O550" s="55"/>
      <c r="P550" s="55"/>
      <c r="Q550" s="55"/>
      <c r="R550" s="55"/>
      <c r="S550" s="55"/>
      <c r="T550" s="55"/>
      <c r="U550" s="55"/>
      <c r="V550" s="55"/>
      <c r="W550" s="55"/>
      <c r="X550" s="55"/>
      <c r="Y550" s="55"/>
    </row>
    <row r="551" spans="1:25">
      <c r="A551" s="134"/>
      <c r="B551" s="64"/>
      <c r="C551" s="132"/>
      <c r="D551" s="58"/>
      <c r="E551" s="58"/>
      <c r="F551" s="55"/>
      <c r="G551" s="55"/>
      <c r="H551" s="55"/>
      <c r="I551" s="55"/>
      <c r="J551" s="55"/>
      <c r="K551" s="55"/>
      <c r="L551" s="55"/>
      <c r="M551" s="55"/>
      <c r="N551" s="55"/>
      <c r="O551" s="55"/>
      <c r="P551" s="55"/>
      <c r="Q551" s="55"/>
      <c r="R551" s="55"/>
      <c r="S551" s="55"/>
      <c r="T551" s="55"/>
      <c r="U551" s="55"/>
      <c r="V551" s="55"/>
      <c r="W551" s="55"/>
      <c r="X551" s="55"/>
      <c r="Y551" s="55"/>
    </row>
    <row r="552" spans="1:25">
      <c r="A552" s="134"/>
      <c r="B552" s="64"/>
      <c r="C552" s="132"/>
      <c r="D552" s="58"/>
      <c r="E552" s="58"/>
      <c r="F552" s="55"/>
      <c r="G552" s="55"/>
      <c r="H552" s="55"/>
      <c r="I552" s="55"/>
      <c r="J552" s="55"/>
      <c r="K552" s="55"/>
      <c r="L552" s="55"/>
      <c r="M552" s="55"/>
      <c r="N552" s="55"/>
      <c r="O552" s="55"/>
      <c r="P552" s="55"/>
      <c r="Q552" s="55"/>
      <c r="R552" s="55"/>
      <c r="S552" s="55"/>
      <c r="T552" s="55"/>
      <c r="U552" s="55"/>
      <c r="V552" s="55"/>
      <c r="W552" s="55"/>
      <c r="X552" s="55"/>
      <c r="Y552" s="55"/>
    </row>
    <row r="553" spans="1:25">
      <c r="A553" s="134"/>
      <c r="B553" s="64"/>
      <c r="C553" s="132"/>
      <c r="D553" s="58"/>
      <c r="E553" s="58"/>
      <c r="F553" s="55"/>
      <c r="G553" s="55"/>
      <c r="H553" s="55"/>
      <c r="I553" s="55"/>
      <c r="J553" s="55"/>
      <c r="K553" s="55"/>
      <c r="L553" s="55"/>
      <c r="M553" s="55"/>
      <c r="N553" s="55"/>
      <c r="O553" s="55"/>
      <c r="P553" s="55"/>
      <c r="Q553" s="55"/>
      <c r="R553" s="55"/>
      <c r="S553" s="55"/>
      <c r="T553" s="55"/>
      <c r="U553" s="55"/>
      <c r="V553" s="55"/>
      <c r="W553" s="55"/>
      <c r="X553" s="55"/>
      <c r="Y553" s="55"/>
    </row>
    <row r="554" spans="1:25">
      <c r="A554" s="134"/>
      <c r="B554" s="64"/>
      <c r="C554" s="132"/>
      <c r="D554" s="58"/>
      <c r="E554" s="58"/>
      <c r="F554" s="55"/>
      <c r="G554" s="55"/>
      <c r="H554" s="55"/>
      <c r="I554" s="55"/>
      <c r="J554" s="55"/>
      <c r="K554" s="55"/>
      <c r="L554" s="55"/>
      <c r="M554" s="55"/>
      <c r="N554" s="55"/>
      <c r="O554" s="55"/>
      <c r="P554" s="55"/>
      <c r="Q554" s="55"/>
      <c r="R554" s="55"/>
      <c r="S554" s="55"/>
      <c r="T554" s="55"/>
      <c r="U554" s="55"/>
      <c r="V554" s="55"/>
      <c r="W554" s="55"/>
      <c r="X554" s="55"/>
      <c r="Y554" s="55"/>
    </row>
    <row r="555" spans="1:25">
      <c r="A555" s="134"/>
      <c r="B555" s="64"/>
      <c r="C555" s="132"/>
      <c r="D555" s="58"/>
      <c r="E555" s="58"/>
      <c r="F555" s="55"/>
      <c r="G555" s="55"/>
      <c r="H555" s="55"/>
      <c r="I555" s="55"/>
      <c r="J555" s="55"/>
      <c r="K555" s="55"/>
      <c r="L555" s="55"/>
      <c r="M555" s="55"/>
      <c r="N555" s="55"/>
      <c r="O555" s="55"/>
      <c r="P555" s="55"/>
      <c r="Q555" s="55"/>
      <c r="R555" s="55"/>
      <c r="S555" s="55"/>
      <c r="T555" s="55"/>
      <c r="U555" s="55"/>
      <c r="V555" s="55"/>
      <c r="W555" s="55"/>
      <c r="X555" s="55"/>
      <c r="Y555" s="55"/>
    </row>
    <row r="556" spans="1:25">
      <c r="A556" s="134"/>
      <c r="B556" s="64"/>
      <c r="C556" s="132"/>
      <c r="D556" s="58"/>
      <c r="E556" s="58"/>
      <c r="F556" s="55"/>
      <c r="G556" s="55"/>
      <c r="H556" s="55"/>
      <c r="I556" s="55"/>
      <c r="J556" s="55"/>
      <c r="K556" s="55"/>
      <c r="L556" s="55"/>
      <c r="M556" s="55"/>
      <c r="N556" s="55"/>
      <c r="O556" s="55"/>
      <c r="P556" s="55"/>
      <c r="Q556" s="55"/>
      <c r="R556" s="55"/>
      <c r="S556" s="55"/>
      <c r="T556" s="55"/>
      <c r="U556" s="55"/>
      <c r="V556" s="55"/>
      <c r="W556" s="55"/>
      <c r="X556" s="55"/>
      <c r="Y556" s="55"/>
    </row>
    <row r="557" spans="1:25">
      <c r="A557" s="134"/>
      <c r="B557" s="64"/>
      <c r="C557" s="132"/>
      <c r="D557" s="58"/>
      <c r="E557" s="58"/>
      <c r="F557" s="55"/>
      <c r="G557" s="55"/>
      <c r="H557" s="55"/>
      <c r="I557" s="55"/>
      <c r="J557" s="55"/>
      <c r="K557" s="55"/>
      <c r="L557" s="55"/>
      <c r="M557" s="55"/>
      <c r="N557" s="55"/>
      <c r="O557" s="55"/>
      <c r="P557" s="55"/>
      <c r="Q557" s="55"/>
      <c r="R557" s="55"/>
      <c r="S557" s="55"/>
      <c r="T557" s="55"/>
      <c r="U557" s="55"/>
      <c r="V557" s="55"/>
      <c r="W557" s="55"/>
      <c r="X557" s="55"/>
      <c r="Y557" s="55"/>
    </row>
    <row r="558" spans="1:25">
      <c r="A558" s="134"/>
      <c r="B558" s="64"/>
      <c r="C558" s="132"/>
      <c r="D558" s="58"/>
      <c r="E558" s="58"/>
      <c r="F558" s="55"/>
      <c r="G558" s="55"/>
      <c r="H558" s="55"/>
      <c r="I558" s="55"/>
      <c r="J558" s="55"/>
      <c r="K558" s="55"/>
      <c r="L558" s="55"/>
      <c r="M558" s="55"/>
      <c r="N558" s="55"/>
      <c r="O558" s="55"/>
      <c r="P558" s="55"/>
      <c r="Q558" s="55"/>
      <c r="R558" s="55"/>
      <c r="S558" s="55"/>
      <c r="T558" s="55"/>
      <c r="U558" s="55"/>
      <c r="V558" s="55"/>
      <c r="W558" s="55"/>
      <c r="X558" s="55"/>
      <c r="Y558" s="55"/>
    </row>
    <row r="559" spans="1:25">
      <c r="A559" s="134"/>
      <c r="B559" s="64"/>
      <c r="C559" s="132"/>
      <c r="D559" s="58"/>
      <c r="E559" s="58"/>
      <c r="F559" s="55"/>
      <c r="G559" s="55"/>
      <c r="H559" s="55"/>
      <c r="I559" s="55"/>
      <c r="J559" s="55"/>
      <c r="K559" s="55"/>
      <c r="L559" s="55"/>
      <c r="M559" s="55"/>
      <c r="N559" s="55"/>
      <c r="O559" s="55"/>
      <c r="P559" s="55"/>
      <c r="Q559" s="55"/>
      <c r="R559" s="55"/>
      <c r="S559" s="55"/>
      <c r="T559" s="55"/>
      <c r="U559" s="55"/>
      <c r="V559" s="55"/>
      <c r="W559" s="55"/>
      <c r="X559" s="55"/>
      <c r="Y559" s="55"/>
    </row>
    <row r="560" spans="1:25">
      <c r="A560" s="134"/>
      <c r="B560" s="64"/>
      <c r="C560" s="132"/>
      <c r="D560" s="58"/>
      <c r="E560" s="58"/>
      <c r="F560" s="55"/>
      <c r="G560" s="55"/>
      <c r="H560" s="55"/>
      <c r="I560" s="55"/>
      <c r="J560" s="55"/>
      <c r="K560" s="55"/>
      <c r="L560" s="55"/>
      <c r="M560" s="55"/>
      <c r="N560" s="55"/>
      <c r="O560" s="55"/>
      <c r="P560" s="55"/>
      <c r="Q560" s="55"/>
      <c r="R560" s="55"/>
      <c r="S560" s="55"/>
      <c r="T560" s="55"/>
      <c r="U560" s="55"/>
      <c r="V560" s="55"/>
      <c r="W560" s="55"/>
      <c r="X560" s="55"/>
      <c r="Y560" s="55"/>
    </row>
    <row r="561" spans="1:25">
      <c r="A561" s="134"/>
      <c r="B561" s="64"/>
      <c r="C561" s="132"/>
      <c r="D561" s="58"/>
      <c r="E561" s="58"/>
      <c r="F561" s="55"/>
      <c r="G561" s="55"/>
      <c r="H561" s="55"/>
      <c r="I561" s="55"/>
      <c r="J561" s="55"/>
      <c r="K561" s="55"/>
      <c r="L561" s="55"/>
      <c r="M561" s="55"/>
      <c r="N561" s="55"/>
      <c r="O561" s="55"/>
      <c r="P561" s="55"/>
      <c r="Q561" s="55"/>
      <c r="R561" s="55"/>
      <c r="S561" s="55"/>
      <c r="T561" s="55"/>
      <c r="U561" s="55"/>
      <c r="V561" s="55"/>
      <c r="W561" s="55"/>
      <c r="X561" s="55"/>
      <c r="Y561" s="55"/>
    </row>
    <row r="562" spans="1:25">
      <c r="A562" s="134"/>
      <c r="B562" s="64"/>
      <c r="C562" s="132"/>
      <c r="D562" s="58"/>
      <c r="E562" s="58"/>
      <c r="F562" s="55"/>
      <c r="G562" s="55"/>
      <c r="H562" s="55"/>
      <c r="I562" s="55"/>
      <c r="J562" s="55"/>
      <c r="K562" s="55"/>
      <c r="L562" s="55"/>
      <c r="M562" s="55"/>
      <c r="N562" s="55"/>
      <c r="O562" s="55"/>
      <c r="P562" s="55"/>
      <c r="Q562" s="55"/>
      <c r="R562" s="55"/>
      <c r="S562" s="55"/>
      <c r="T562" s="55"/>
      <c r="U562" s="55"/>
      <c r="V562" s="55"/>
      <c r="W562" s="55"/>
      <c r="X562" s="55"/>
      <c r="Y562" s="55"/>
    </row>
    <row r="563" spans="1:25">
      <c r="A563" s="134"/>
      <c r="B563" s="64"/>
      <c r="C563" s="132"/>
      <c r="D563" s="58"/>
      <c r="E563" s="58"/>
      <c r="F563" s="55"/>
      <c r="G563" s="55"/>
      <c r="H563" s="55"/>
      <c r="I563" s="55"/>
      <c r="J563" s="55"/>
      <c r="K563" s="55"/>
      <c r="L563" s="55"/>
      <c r="M563" s="55"/>
      <c r="N563" s="55"/>
      <c r="O563" s="55"/>
      <c r="P563" s="55"/>
      <c r="Q563" s="55"/>
      <c r="R563" s="55"/>
      <c r="S563" s="55"/>
      <c r="T563" s="55"/>
      <c r="U563" s="55"/>
      <c r="V563" s="55"/>
      <c r="W563" s="55"/>
      <c r="X563" s="55"/>
      <c r="Y563" s="55"/>
    </row>
    <row r="564" spans="1:25">
      <c r="A564" s="134"/>
      <c r="B564" s="64"/>
      <c r="C564" s="132"/>
      <c r="D564" s="58"/>
      <c r="E564" s="58"/>
      <c r="F564" s="55"/>
      <c r="G564" s="55"/>
      <c r="H564" s="55"/>
      <c r="I564" s="55"/>
      <c r="J564" s="55"/>
      <c r="K564" s="55"/>
      <c r="L564" s="55"/>
      <c r="M564" s="55"/>
      <c r="N564" s="55"/>
      <c r="O564" s="55"/>
      <c r="P564" s="55"/>
      <c r="Q564" s="55"/>
      <c r="R564" s="55"/>
      <c r="S564" s="55"/>
      <c r="T564" s="55"/>
      <c r="U564" s="55"/>
      <c r="V564" s="55"/>
      <c r="W564" s="55"/>
      <c r="X564" s="55"/>
      <c r="Y564" s="55"/>
    </row>
    <row r="565" spans="1:25">
      <c r="A565" s="134"/>
      <c r="B565" s="64"/>
      <c r="C565" s="132"/>
      <c r="D565" s="58"/>
      <c r="E565" s="58"/>
      <c r="F565" s="55"/>
      <c r="G565" s="55"/>
      <c r="H565" s="55"/>
      <c r="I565" s="55"/>
      <c r="J565" s="55"/>
      <c r="K565" s="55"/>
      <c r="L565" s="55"/>
      <c r="M565" s="55"/>
      <c r="N565" s="55"/>
      <c r="O565" s="55"/>
      <c r="P565" s="55"/>
      <c r="Q565" s="55"/>
      <c r="R565" s="55"/>
      <c r="S565" s="55"/>
      <c r="T565" s="55"/>
      <c r="U565" s="55"/>
      <c r="V565" s="55"/>
      <c r="W565" s="55"/>
      <c r="X565" s="55"/>
      <c r="Y565" s="55"/>
    </row>
    <row r="566" spans="1:25">
      <c r="A566" s="134"/>
      <c r="B566" s="64"/>
      <c r="C566" s="132"/>
      <c r="D566" s="58"/>
      <c r="E566" s="58"/>
      <c r="F566" s="55"/>
      <c r="G566" s="55"/>
      <c r="H566" s="55"/>
      <c r="I566" s="55"/>
      <c r="J566" s="55"/>
      <c r="K566" s="55"/>
      <c r="L566" s="55"/>
      <c r="M566" s="55"/>
      <c r="N566" s="55"/>
      <c r="O566" s="55"/>
      <c r="P566" s="55"/>
      <c r="Q566" s="55"/>
      <c r="R566" s="55"/>
      <c r="S566" s="55"/>
      <c r="T566" s="55"/>
      <c r="U566" s="55"/>
      <c r="V566" s="55"/>
      <c r="W566" s="55"/>
      <c r="X566" s="55"/>
      <c r="Y566" s="55"/>
    </row>
    <row r="567" spans="1:25">
      <c r="A567" s="134"/>
      <c r="B567" s="64"/>
      <c r="C567" s="132"/>
      <c r="D567" s="58"/>
      <c r="E567" s="58"/>
      <c r="F567" s="55"/>
      <c r="G567" s="55"/>
      <c r="H567" s="55"/>
      <c r="I567" s="55"/>
      <c r="J567" s="55"/>
      <c r="K567" s="55"/>
      <c r="L567" s="55"/>
      <c r="M567" s="55"/>
      <c r="N567" s="55"/>
      <c r="O567" s="55"/>
      <c r="P567" s="55"/>
      <c r="Q567" s="55"/>
      <c r="R567" s="55"/>
      <c r="S567" s="55"/>
      <c r="T567" s="55"/>
      <c r="U567" s="55"/>
      <c r="V567" s="55"/>
      <c r="W567" s="55"/>
      <c r="X567" s="55"/>
      <c r="Y567" s="55"/>
    </row>
    <row r="568" spans="1:25">
      <c r="A568" s="134"/>
      <c r="B568" s="64"/>
      <c r="C568" s="132"/>
      <c r="D568" s="58"/>
      <c r="E568" s="58"/>
      <c r="F568" s="55"/>
      <c r="G568" s="55"/>
      <c r="H568" s="55"/>
      <c r="I568" s="55"/>
      <c r="J568" s="55"/>
      <c r="K568" s="55"/>
      <c r="L568" s="55"/>
      <c r="M568" s="55"/>
      <c r="N568" s="55"/>
      <c r="O568" s="55"/>
      <c r="P568" s="55"/>
      <c r="Q568" s="55"/>
      <c r="R568" s="55"/>
      <c r="S568" s="55"/>
      <c r="T568" s="55"/>
      <c r="U568" s="55"/>
      <c r="V568" s="55"/>
      <c r="W568" s="55"/>
      <c r="X568" s="55"/>
      <c r="Y568" s="55"/>
    </row>
    <row r="569" spans="1:25">
      <c r="A569" s="134"/>
      <c r="B569" s="64"/>
      <c r="C569" s="132"/>
      <c r="D569" s="58"/>
      <c r="E569" s="58"/>
      <c r="F569" s="55"/>
      <c r="G569" s="55"/>
      <c r="H569" s="55"/>
      <c r="I569" s="55"/>
      <c r="J569" s="55"/>
      <c r="K569" s="55"/>
      <c r="L569" s="55"/>
      <c r="M569" s="55"/>
      <c r="N569" s="55"/>
      <c r="O569" s="55"/>
      <c r="P569" s="55"/>
      <c r="Q569" s="55"/>
      <c r="R569" s="55"/>
      <c r="S569" s="55"/>
      <c r="T569" s="55"/>
      <c r="U569" s="55"/>
      <c r="V569" s="55"/>
      <c r="W569" s="55"/>
      <c r="X569" s="55"/>
      <c r="Y569" s="55"/>
    </row>
    <row r="570" spans="1:25">
      <c r="A570" s="134"/>
      <c r="B570" s="64"/>
      <c r="C570" s="132"/>
      <c r="D570" s="58"/>
      <c r="E570" s="58"/>
      <c r="F570" s="55"/>
      <c r="G570" s="55"/>
      <c r="H570" s="55"/>
      <c r="I570" s="55"/>
      <c r="J570" s="55"/>
      <c r="K570" s="55"/>
      <c r="L570" s="55"/>
      <c r="M570" s="55"/>
      <c r="N570" s="55"/>
      <c r="O570" s="55"/>
      <c r="P570" s="55"/>
      <c r="Q570" s="55"/>
      <c r="R570" s="55"/>
      <c r="S570" s="55"/>
      <c r="T570" s="55"/>
      <c r="U570" s="55"/>
      <c r="V570" s="55"/>
      <c r="W570" s="55"/>
      <c r="X570" s="55"/>
      <c r="Y570" s="55"/>
    </row>
    <row r="571" spans="1:25">
      <c r="A571" s="134"/>
      <c r="B571" s="64"/>
      <c r="C571" s="132"/>
      <c r="D571" s="58"/>
      <c r="E571" s="58"/>
      <c r="F571" s="55"/>
      <c r="G571" s="55"/>
      <c r="H571" s="55"/>
      <c r="I571" s="55"/>
      <c r="J571" s="55"/>
      <c r="K571" s="55"/>
      <c r="L571" s="55"/>
      <c r="M571" s="55"/>
      <c r="N571" s="55"/>
      <c r="O571" s="55"/>
      <c r="P571" s="55"/>
      <c r="Q571" s="55"/>
      <c r="R571" s="55"/>
      <c r="S571" s="55"/>
      <c r="T571" s="55"/>
      <c r="U571" s="55"/>
      <c r="V571" s="55"/>
      <c r="W571" s="55"/>
      <c r="X571" s="55"/>
      <c r="Y571" s="55"/>
    </row>
    <row r="572" spans="1:25">
      <c r="A572" s="134"/>
      <c r="B572" s="64"/>
      <c r="C572" s="132"/>
      <c r="D572" s="58"/>
      <c r="E572" s="58"/>
      <c r="F572" s="55"/>
      <c r="G572" s="55"/>
      <c r="H572" s="55"/>
      <c r="I572" s="55"/>
      <c r="J572" s="55"/>
      <c r="K572" s="55"/>
      <c r="L572" s="55"/>
      <c r="M572" s="55"/>
      <c r="N572" s="55"/>
      <c r="O572" s="55"/>
      <c r="P572" s="55"/>
      <c r="Q572" s="55"/>
      <c r="R572" s="55"/>
      <c r="S572" s="55"/>
      <c r="T572" s="55"/>
      <c r="U572" s="55"/>
      <c r="V572" s="55"/>
      <c r="W572" s="55"/>
      <c r="X572" s="55"/>
      <c r="Y572" s="55"/>
    </row>
    <row r="573" spans="1:25">
      <c r="A573" s="134"/>
      <c r="B573" s="64"/>
      <c r="C573" s="132"/>
      <c r="D573" s="58"/>
      <c r="E573" s="58"/>
      <c r="F573" s="55"/>
      <c r="G573" s="55"/>
      <c r="H573" s="55"/>
      <c r="I573" s="55"/>
      <c r="J573" s="55"/>
      <c r="K573" s="55"/>
      <c r="L573" s="55"/>
      <c r="M573" s="55"/>
      <c r="N573" s="55"/>
      <c r="O573" s="55"/>
      <c r="P573" s="55"/>
      <c r="Q573" s="55"/>
      <c r="R573" s="55"/>
      <c r="S573" s="55"/>
      <c r="T573" s="55"/>
      <c r="U573" s="55"/>
      <c r="V573" s="55"/>
      <c r="W573" s="55"/>
      <c r="X573" s="55"/>
      <c r="Y573" s="55"/>
    </row>
    <row r="574" spans="1:25">
      <c r="A574" s="134"/>
      <c r="B574" s="64"/>
      <c r="C574" s="132"/>
      <c r="D574" s="58"/>
      <c r="E574" s="58"/>
      <c r="F574" s="55"/>
      <c r="G574" s="55"/>
      <c r="H574" s="55"/>
      <c r="I574" s="55"/>
      <c r="J574" s="55"/>
      <c r="K574" s="55"/>
      <c r="L574" s="55"/>
      <c r="M574" s="55"/>
      <c r="N574" s="55"/>
      <c r="O574" s="55"/>
      <c r="P574" s="55"/>
      <c r="Q574" s="55"/>
      <c r="R574" s="55"/>
      <c r="S574" s="55"/>
      <c r="T574" s="55"/>
      <c r="U574" s="55"/>
      <c r="V574" s="55"/>
      <c r="W574" s="55"/>
      <c r="X574" s="55"/>
      <c r="Y574" s="55"/>
    </row>
    <row r="575" spans="1:25">
      <c r="A575" s="134"/>
      <c r="B575" s="64"/>
      <c r="C575" s="132"/>
      <c r="D575" s="58"/>
      <c r="E575" s="58"/>
      <c r="F575" s="55"/>
      <c r="G575" s="55"/>
      <c r="H575" s="55"/>
      <c r="I575" s="55"/>
      <c r="J575" s="55"/>
      <c r="K575" s="55"/>
      <c r="L575" s="55"/>
      <c r="M575" s="55"/>
      <c r="N575" s="55"/>
      <c r="O575" s="55"/>
      <c r="P575" s="55"/>
      <c r="Q575" s="55"/>
      <c r="R575" s="55"/>
      <c r="S575" s="55"/>
      <c r="T575" s="55"/>
      <c r="U575" s="55"/>
      <c r="V575" s="55"/>
      <c r="W575" s="55"/>
      <c r="X575" s="55"/>
      <c r="Y575" s="55"/>
    </row>
    <row r="576" spans="1:25">
      <c r="A576" s="134"/>
      <c r="B576" s="64"/>
      <c r="C576" s="132"/>
      <c r="D576" s="58"/>
      <c r="E576" s="58"/>
      <c r="F576" s="55"/>
      <c r="G576" s="55"/>
      <c r="H576" s="55"/>
      <c r="I576" s="55"/>
      <c r="J576" s="55"/>
      <c r="K576" s="55"/>
      <c r="L576" s="55"/>
      <c r="M576" s="55"/>
      <c r="N576" s="55"/>
      <c r="O576" s="55"/>
      <c r="P576" s="55"/>
      <c r="Q576" s="55"/>
      <c r="R576" s="55"/>
      <c r="S576" s="55"/>
      <c r="T576" s="55"/>
      <c r="U576" s="55"/>
      <c r="V576" s="55"/>
      <c r="W576" s="55"/>
      <c r="X576" s="55"/>
      <c r="Y576" s="55"/>
    </row>
    <row r="577" spans="1:25">
      <c r="A577" s="134"/>
      <c r="B577" s="64"/>
      <c r="C577" s="132"/>
      <c r="D577" s="58"/>
      <c r="E577" s="58"/>
      <c r="F577" s="55"/>
      <c r="G577" s="55"/>
      <c r="H577" s="55"/>
      <c r="I577" s="55"/>
      <c r="J577" s="55"/>
      <c r="K577" s="55"/>
      <c r="L577" s="55"/>
      <c r="M577" s="55"/>
      <c r="N577" s="55"/>
      <c r="O577" s="55"/>
      <c r="P577" s="55"/>
      <c r="Q577" s="55"/>
      <c r="R577" s="55"/>
      <c r="S577" s="55"/>
      <c r="T577" s="55"/>
      <c r="U577" s="55"/>
      <c r="V577" s="55"/>
      <c r="W577" s="55"/>
      <c r="X577" s="55"/>
      <c r="Y577" s="55"/>
    </row>
    <row r="578" spans="1:25">
      <c r="A578" s="134"/>
      <c r="B578" s="64"/>
      <c r="C578" s="132"/>
      <c r="D578" s="58"/>
      <c r="E578" s="58"/>
      <c r="F578" s="55"/>
      <c r="G578" s="55"/>
      <c r="H578" s="55"/>
      <c r="I578" s="55"/>
      <c r="J578" s="55"/>
      <c r="K578" s="55"/>
      <c r="L578" s="55"/>
      <c r="M578" s="55"/>
      <c r="N578" s="55"/>
      <c r="O578" s="55"/>
      <c r="P578" s="55"/>
      <c r="Q578" s="55"/>
      <c r="R578" s="55"/>
      <c r="S578" s="55"/>
      <c r="T578" s="55"/>
      <c r="U578" s="55"/>
      <c r="V578" s="55"/>
      <c r="W578" s="55"/>
      <c r="X578" s="55"/>
      <c r="Y578" s="55"/>
    </row>
    <row r="579" spans="1:25">
      <c r="A579" s="134"/>
      <c r="B579" s="64"/>
      <c r="C579" s="132"/>
      <c r="D579" s="58"/>
      <c r="E579" s="58"/>
      <c r="F579" s="55"/>
      <c r="G579" s="55"/>
      <c r="H579" s="55"/>
      <c r="I579" s="55"/>
      <c r="J579" s="55"/>
      <c r="K579" s="55"/>
      <c r="L579" s="55"/>
      <c r="M579" s="55"/>
      <c r="N579" s="55"/>
      <c r="O579" s="55"/>
      <c r="P579" s="55"/>
      <c r="Q579" s="55"/>
      <c r="R579" s="55"/>
      <c r="S579" s="55"/>
      <c r="T579" s="55"/>
      <c r="U579" s="55"/>
      <c r="V579" s="55"/>
      <c r="W579" s="55"/>
      <c r="X579" s="55"/>
      <c r="Y579" s="55"/>
    </row>
    <row r="580" spans="1:25">
      <c r="A580" s="134"/>
      <c r="B580" s="64"/>
      <c r="C580" s="132"/>
      <c r="D580" s="58"/>
      <c r="E580" s="58"/>
      <c r="F580" s="55"/>
      <c r="G580" s="55"/>
      <c r="H580" s="55"/>
      <c r="I580" s="55"/>
      <c r="J580" s="55"/>
      <c r="K580" s="55"/>
      <c r="L580" s="55"/>
      <c r="M580" s="55"/>
      <c r="N580" s="55"/>
      <c r="O580" s="55"/>
      <c r="P580" s="55"/>
      <c r="Q580" s="55"/>
      <c r="R580" s="55"/>
      <c r="S580" s="55"/>
      <c r="T580" s="55"/>
      <c r="U580" s="55"/>
      <c r="V580" s="55"/>
      <c r="W580" s="55"/>
      <c r="X580" s="55"/>
      <c r="Y580" s="55"/>
    </row>
    <row r="581" spans="1:25">
      <c r="A581" s="134"/>
      <c r="B581" s="64"/>
      <c r="C581" s="132"/>
      <c r="D581" s="58"/>
      <c r="E581" s="58"/>
      <c r="F581" s="55"/>
      <c r="G581" s="55"/>
      <c r="H581" s="55"/>
      <c r="I581" s="55"/>
      <c r="J581" s="55"/>
      <c r="K581" s="55"/>
      <c r="L581" s="55"/>
      <c r="M581" s="55"/>
      <c r="N581" s="55"/>
      <c r="O581" s="55"/>
      <c r="P581" s="55"/>
      <c r="Q581" s="55"/>
      <c r="R581" s="55"/>
      <c r="S581" s="55"/>
      <c r="T581" s="55"/>
      <c r="U581" s="55"/>
      <c r="V581" s="55"/>
      <c r="W581" s="55"/>
      <c r="X581" s="55"/>
      <c r="Y581" s="55"/>
    </row>
    <row r="582" spans="1:25">
      <c r="A582" s="134"/>
      <c r="B582" s="64"/>
      <c r="C582" s="132"/>
      <c r="D582" s="58"/>
      <c r="E582" s="58"/>
      <c r="F582" s="55"/>
      <c r="G582" s="55"/>
      <c r="H582" s="55"/>
      <c r="I582" s="55"/>
      <c r="J582" s="55"/>
      <c r="K582" s="55"/>
      <c r="L582" s="55"/>
      <c r="M582" s="55"/>
      <c r="N582" s="55"/>
      <c r="O582" s="55"/>
      <c r="P582" s="55"/>
      <c r="Q582" s="55"/>
      <c r="R582" s="55"/>
      <c r="S582" s="55"/>
      <c r="T582" s="55"/>
      <c r="U582" s="55"/>
      <c r="V582" s="55"/>
      <c r="W582" s="55"/>
      <c r="X582" s="55"/>
      <c r="Y582" s="55"/>
    </row>
    <row r="583" spans="1:25">
      <c r="A583" s="134"/>
      <c r="B583" s="64"/>
      <c r="C583" s="132"/>
      <c r="D583" s="58"/>
      <c r="E583" s="58"/>
      <c r="F583" s="55"/>
      <c r="G583" s="55"/>
      <c r="H583" s="55"/>
      <c r="I583" s="55"/>
      <c r="J583" s="55"/>
      <c r="K583" s="55"/>
      <c r="L583" s="55"/>
      <c r="M583" s="55"/>
      <c r="N583" s="55"/>
      <c r="O583" s="55"/>
      <c r="P583" s="55"/>
      <c r="Q583" s="55"/>
      <c r="R583" s="55"/>
      <c r="S583" s="55"/>
      <c r="T583" s="55"/>
      <c r="U583" s="55"/>
      <c r="V583" s="55"/>
      <c r="W583" s="55"/>
      <c r="X583" s="55"/>
      <c r="Y583" s="55"/>
    </row>
    <row r="584" spans="1:25">
      <c r="A584" s="134"/>
      <c r="B584" s="64"/>
      <c r="C584" s="132"/>
      <c r="D584" s="58"/>
      <c r="E584" s="58"/>
      <c r="F584" s="55"/>
      <c r="G584" s="55"/>
      <c r="H584" s="55"/>
      <c r="I584" s="55"/>
      <c r="J584" s="55"/>
      <c r="K584" s="55"/>
      <c r="L584" s="55"/>
      <c r="M584" s="55"/>
      <c r="N584" s="55"/>
      <c r="O584" s="55"/>
      <c r="P584" s="55"/>
      <c r="Q584" s="55"/>
      <c r="R584" s="55"/>
      <c r="S584" s="55"/>
      <c r="T584" s="55"/>
      <c r="U584" s="55"/>
      <c r="V584" s="55"/>
      <c r="W584" s="55"/>
      <c r="X584" s="55"/>
      <c r="Y584" s="55"/>
    </row>
    <row r="585" spans="1:25">
      <c r="A585" s="134"/>
      <c r="B585" s="64"/>
      <c r="C585" s="132"/>
      <c r="D585" s="58"/>
      <c r="E585" s="58"/>
      <c r="F585" s="55"/>
      <c r="G585" s="55"/>
      <c r="H585" s="55"/>
      <c r="I585" s="55"/>
      <c r="J585" s="55"/>
      <c r="K585" s="55"/>
      <c r="L585" s="55"/>
      <c r="M585" s="55"/>
      <c r="N585" s="55"/>
      <c r="O585" s="55"/>
      <c r="P585" s="55"/>
      <c r="Q585" s="55"/>
      <c r="R585" s="55"/>
      <c r="S585" s="55"/>
      <c r="T585" s="55"/>
      <c r="U585" s="55"/>
      <c r="V585" s="55"/>
      <c r="W585" s="55"/>
      <c r="X585" s="55"/>
      <c r="Y585" s="55"/>
    </row>
    <row r="586" spans="1:25">
      <c r="A586" s="134"/>
      <c r="B586" s="64"/>
      <c r="C586" s="132"/>
      <c r="D586" s="58"/>
      <c r="E586" s="58"/>
      <c r="F586" s="55"/>
      <c r="G586" s="55"/>
      <c r="H586" s="55"/>
      <c r="I586" s="55"/>
      <c r="J586" s="55"/>
      <c r="K586" s="55"/>
      <c r="L586" s="55"/>
      <c r="M586" s="55"/>
      <c r="N586" s="55"/>
      <c r="O586" s="55"/>
      <c r="P586" s="55"/>
      <c r="Q586" s="55"/>
      <c r="R586" s="55"/>
      <c r="S586" s="55"/>
      <c r="T586" s="55"/>
      <c r="U586" s="55"/>
      <c r="V586" s="55"/>
      <c r="W586" s="55"/>
      <c r="X586" s="55"/>
      <c r="Y586" s="55"/>
    </row>
    <row r="587" spans="1:25">
      <c r="A587" s="134"/>
      <c r="B587" s="64"/>
      <c r="C587" s="132"/>
      <c r="D587" s="58"/>
      <c r="E587" s="58"/>
      <c r="F587" s="55"/>
      <c r="G587" s="55"/>
      <c r="H587" s="55"/>
      <c r="I587" s="55"/>
      <c r="J587" s="55"/>
      <c r="K587" s="55"/>
      <c r="L587" s="55"/>
      <c r="M587" s="55"/>
      <c r="N587" s="55"/>
      <c r="O587" s="55"/>
      <c r="P587" s="55"/>
      <c r="Q587" s="55"/>
      <c r="R587" s="55"/>
      <c r="S587" s="55"/>
      <c r="T587" s="55"/>
      <c r="U587" s="55"/>
      <c r="V587" s="55"/>
      <c r="W587" s="55"/>
      <c r="X587" s="55"/>
      <c r="Y587" s="55"/>
    </row>
    <row r="588" spans="1:25">
      <c r="A588" s="134"/>
      <c r="B588" s="64"/>
      <c r="C588" s="132"/>
      <c r="D588" s="58"/>
      <c r="E588" s="58"/>
      <c r="F588" s="55"/>
      <c r="G588" s="55"/>
      <c r="H588" s="55"/>
      <c r="I588" s="55"/>
      <c r="J588" s="55"/>
      <c r="K588" s="55"/>
      <c r="L588" s="55"/>
      <c r="M588" s="55"/>
      <c r="N588" s="55"/>
      <c r="O588" s="55"/>
      <c r="P588" s="55"/>
      <c r="Q588" s="55"/>
      <c r="R588" s="55"/>
      <c r="S588" s="55"/>
      <c r="T588" s="55"/>
      <c r="U588" s="55"/>
      <c r="V588" s="55"/>
      <c r="W588" s="55"/>
      <c r="X588" s="55"/>
      <c r="Y588" s="55"/>
    </row>
    <row r="589" spans="1:25">
      <c r="A589" s="134"/>
      <c r="B589" s="64"/>
      <c r="C589" s="132"/>
      <c r="D589" s="58"/>
      <c r="E589" s="58"/>
      <c r="F589" s="55"/>
      <c r="G589" s="55"/>
      <c r="H589" s="55"/>
      <c r="I589" s="55"/>
      <c r="J589" s="55"/>
      <c r="K589" s="55"/>
      <c r="L589" s="55"/>
      <c r="M589" s="55"/>
      <c r="N589" s="55"/>
      <c r="O589" s="55"/>
      <c r="P589" s="55"/>
      <c r="Q589" s="55"/>
      <c r="R589" s="55"/>
      <c r="S589" s="55"/>
      <c r="T589" s="55"/>
      <c r="U589" s="55"/>
      <c r="V589" s="55"/>
      <c r="W589" s="55"/>
      <c r="X589" s="55"/>
      <c r="Y589" s="55"/>
    </row>
    <row r="590" spans="1:25">
      <c r="A590" s="134"/>
      <c r="B590" s="64"/>
      <c r="C590" s="132"/>
      <c r="D590" s="58"/>
      <c r="E590" s="58"/>
      <c r="F590" s="55"/>
      <c r="G590" s="55"/>
      <c r="H590" s="55"/>
      <c r="I590" s="55"/>
      <c r="J590" s="55"/>
      <c r="K590" s="55"/>
      <c r="L590" s="55"/>
      <c r="M590" s="55"/>
      <c r="N590" s="55"/>
      <c r="O590" s="55"/>
      <c r="P590" s="55"/>
      <c r="Q590" s="55"/>
      <c r="R590" s="55"/>
      <c r="S590" s="55"/>
      <c r="T590" s="55"/>
      <c r="U590" s="55"/>
      <c r="V590" s="55"/>
      <c r="W590" s="55"/>
      <c r="X590" s="55"/>
      <c r="Y590" s="55"/>
    </row>
    <row r="591" spans="1:25">
      <c r="A591" s="134"/>
      <c r="B591" s="64"/>
      <c r="C591" s="132"/>
      <c r="D591" s="58"/>
      <c r="E591" s="58"/>
      <c r="F591" s="55"/>
      <c r="G591" s="55"/>
      <c r="H591" s="55"/>
      <c r="I591" s="55"/>
      <c r="J591" s="55"/>
      <c r="K591" s="55"/>
      <c r="L591" s="55"/>
      <c r="M591" s="55"/>
      <c r="N591" s="55"/>
      <c r="O591" s="55"/>
      <c r="P591" s="55"/>
      <c r="Q591" s="55"/>
      <c r="R591" s="55"/>
      <c r="S591" s="55"/>
      <c r="T591" s="55"/>
      <c r="U591" s="55"/>
      <c r="V591" s="55"/>
      <c r="W591" s="55"/>
      <c r="X591" s="55"/>
      <c r="Y591" s="55"/>
    </row>
    <row r="592" spans="1:25">
      <c r="A592" s="134"/>
      <c r="B592" s="64"/>
      <c r="C592" s="132"/>
      <c r="D592" s="58"/>
      <c r="E592" s="58"/>
      <c r="F592" s="55"/>
      <c r="G592" s="55"/>
      <c r="H592" s="55"/>
      <c r="I592" s="55"/>
      <c r="J592" s="55"/>
      <c r="K592" s="55"/>
      <c r="L592" s="55"/>
      <c r="M592" s="55"/>
      <c r="N592" s="55"/>
      <c r="O592" s="55"/>
      <c r="P592" s="55"/>
      <c r="Q592" s="55"/>
      <c r="R592" s="55"/>
      <c r="S592" s="55"/>
      <c r="T592" s="55"/>
      <c r="U592" s="55"/>
      <c r="V592" s="55"/>
      <c r="W592" s="55"/>
      <c r="X592" s="55"/>
      <c r="Y592" s="55"/>
    </row>
    <row r="593" spans="1:25">
      <c r="A593" s="134"/>
      <c r="B593" s="64"/>
      <c r="C593" s="132"/>
      <c r="D593" s="58"/>
      <c r="E593" s="58"/>
      <c r="F593" s="55"/>
      <c r="G593" s="55"/>
      <c r="H593" s="55"/>
      <c r="I593" s="55"/>
      <c r="J593" s="55"/>
      <c r="K593" s="55"/>
      <c r="L593" s="55"/>
      <c r="M593" s="55"/>
      <c r="N593" s="55"/>
      <c r="O593" s="55"/>
      <c r="P593" s="55"/>
      <c r="Q593" s="55"/>
      <c r="R593" s="55"/>
      <c r="S593" s="55"/>
      <c r="T593" s="55"/>
      <c r="U593" s="55"/>
      <c r="V593" s="55"/>
      <c r="W593" s="55"/>
      <c r="X593" s="55"/>
      <c r="Y593" s="55"/>
    </row>
    <row r="594" spans="1:25">
      <c r="A594" s="134"/>
      <c r="B594" s="64"/>
      <c r="C594" s="132"/>
      <c r="D594" s="58"/>
      <c r="E594" s="58"/>
      <c r="F594" s="55"/>
      <c r="G594" s="55"/>
      <c r="H594" s="55"/>
      <c r="I594" s="55"/>
      <c r="J594" s="55"/>
      <c r="K594" s="55"/>
      <c r="L594" s="55"/>
      <c r="M594" s="55"/>
      <c r="N594" s="55"/>
      <c r="O594" s="55"/>
      <c r="P594" s="55"/>
      <c r="Q594" s="55"/>
      <c r="R594" s="55"/>
      <c r="S594" s="55"/>
      <c r="T594" s="55"/>
      <c r="U594" s="55"/>
      <c r="V594" s="55"/>
      <c r="W594" s="55"/>
      <c r="X594" s="55"/>
      <c r="Y594" s="55"/>
    </row>
    <row r="595" spans="1:25">
      <c r="A595" s="134"/>
      <c r="B595" s="64"/>
      <c r="C595" s="132"/>
      <c r="D595" s="58"/>
      <c r="E595" s="58"/>
      <c r="F595" s="55"/>
      <c r="G595" s="55"/>
      <c r="H595" s="55"/>
      <c r="I595" s="55"/>
      <c r="J595" s="55"/>
      <c r="K595" s="55"/>
      <c r="L595" s="55"/>
      <c r="M595" s="55"/>
      <c r="N595" s="55"/>
      <c r="O595" s="55"/>
      <c r="P595" s="55"/>
      <c r="Q595" s="55"/>
      <c r="R595" s="55"/>
      <c r="S595" s="55"/>
      <c r="T595" s="55"/>
      <c r="U595" s="55"/>
      <c r="V595" s="55"/>
      <c r="W595" s="55"/>
      <c r="X595" s="55"/>
      <c r="Y595" s="55"/>
    </row>
    <row r="596" spans="1:25">
      <c r="A596" s="134"/>
      <c r="B596" s="64"/>
      <c r="C596" s="132"/>
      <c r="D596" s="58"/>
      <c r="E596" s="58"/>
      <c r="F596" s="55"/>
      <c r="G596" s="55"/>
      <c r="H596" s="55"/>
      <c r="I596" s="55"/>
      <c r="J596" s="55"/>
      <c r="K596" s="55"/>
      <c r="L596" s="55"/>
      <c r="M596" s="55"/>
      <c r="N596" s="55"/>
      <c r="O596" s="55"/>
      <c r="P596" s="55"/>
      <c r="Q596" s="55"/>
      <c r="R596" s="55"/>
      <c r="S596" s="55"/>
      <c r="T596" s="55"/>
      <c r="U596" s="55"/>
      <c r="V596" s="55"/>
      <c r="W596" s="55"/>
      <c r="X596" s="55"/>
      <c r="Y596" s="55"/>
    </row>
    <row r="597" spans="1:25">
      <c r="A597" s="134"/>
      <c r="B597" s="64"/>
      <c r="C597" s="132"/>
      <c r="D597" s="58"/>
      <c r="E597" s="58"/>
      <c r="F597" s="55"/>
      <c r="G597" s="55"/>
      <c r="H597" s="55"/>
      <c r="I597" s="55"/>
      <c r="J597" s="55"/>
      <c r="K597" s="55"/>
      <c r="L597" s="55"/>
      <c r="M597" s="55"/>
      <c r="N597" s="55"/>
      <c r="O597" s="55"/>
      <c r="P597" s="55"/>
      <c r="Q597" s="55"/>
      <c r="R597" s="55"/>
      <c r="S597" s="55"/>
      <c r="T597" s="55"/>
      <c r="U597" s="55"/>
      <c r="V597" s="55"/>
      <c r="W597" s="55"/>
      <c r="X597" s="55"/>
      <c r="Y597" s="55"/>
    </row>
    <row r="598" spans="1:25">
      <c r="A598" s="134"/>
      <c r="B598" s="64"/>
      <c r="C598" s="132"/>
      <c r="D598" s="58"/>
      <c r="E598" s="58"/>
      <c r="F598" s="55"/>
      <c r="G598" s="55"/>
      <c r="H598" s="55"/>
      <c r="I598" s="55"/>
      <c r="J598" s="55"/>
      <c r="K598" s="55"/>
      <c r="L598" s="55"/>
      <c r="M598" s="55"/>
      <c r="N598" s="55"/>
      <c r="O598" s="55"/>
      <c r="P598" s="55"/>
      <c r="Q598" s="55"/>
      <c r="R598" s="55"/>
      <c r="S598" s="55"/>
      <c r="T598" s="55"/>
      <c r="U598" s="55"/>
      <c r="V598" s="55"/>
      <c r="W598" s="55"/>
      <c r="X598" s="55"/>
      <c r="Y598" s="55"/>
    </row>
    <row r="599" spans="1:25">
      <c r="A599" s="134"/>
      <c r="B599" s="64"/>
      <c r="C599" s="132"/>
      <c r="D599" s="58"/>
      <c r="E599" s="58"/>
      <c r="F599" s="55"/>
      <c r="G599" s="55"/>
      <c r="H599" s="55"/>
      <c r="I599" s="55"/>
      <c r="J599" s="55"/>
      <c r="K599" s="55"/>
      <c r="L599" s="55"/>
      <c r="M599" s="55"/>
      <c r="N599" s="55"/>
      <c r="O599" s="55"/>
      <c r="P599" s="55"/>
      <c r="Q599" s="55"/>
      <c r="R599" s="55"/>
      <c r="S599" s="55"/>
      <c r="T599" s="55"/>
      <c r="U599" s="55"/>
      <c r="V599" s="55"/>
      <c r="W599" s="55"/>
      <c r="X599" s="55"/>
      <c r="Y599" s="55"/>
    </row>
    <row r="600" spans="1:25">
      <c r="A600" s="134"/>
      <c r="B600" s="64"/>
      <c r="C600" s="132"/>
      <c r="D600" s="58"/>
      <c r="E600" s="58"/>
      <c r="F600" s="55"/>
      <c r="G600" s="55"/>
      <c r="H600" s="55"/>
      <c r="I600" s="55"/>
      <c r="J600" s="55"/>
      <c r="K600" s="55"/>
      <c r="L600" s="55"/>
      <c r="M600" s="55"/>
      <c r="N600" s="55"/>
      <c r="O600" s="55"/>
      <c r="P600" s="55"/>
      <c r="Q600" s="55"/>
      <c r="R600" s="55"/>
      <c r="S600" s="55"/>
      <c r="T600" s="55"/>
      <c r="U600" s="55"/>
      <c r="V600" s="55"/>
      <c r="W600" s="55"/>
      <c r="X600" s="55"/>
      <c r="Y600" s="55"/>
    </row>
    <row r="601" spans="1:25">
      <c r="A601" s="134"/>
      <c r="B601" s="64"/>
      <c r="C601" s="132"/>
      <c r="D601" s="58"/>
      <c r="E601" s="58"/>
      <c r="F601" s="55"/>
      <c r="G601" s="55"/>
      <c r="H601" s="55"/>
      <c r="I601" s="55"/>
      <c r="J601" s="55"/>
      <c r="K601" s="55"/>
      <c r="L601" s="55"/>
      <c r="M601" s="55"/>
      <c r="N601" s="55"/>
      <c r="O601" s="55"/>
      <c r="P601" s="55"/>
      <c r="Q601" s="55"/>
      <c r="R601" s="55"/>
      <c r="S601" s="55"/>
      <c r="T601" s="55"/>
      <c r="U601" s="55"/>
      <c r="V601" s="55"/>
      <c r="W601" s="55"/>
      <c r="X601" s="55"/>
      <c r="Y601" s="55"/>
    </row>
    <row r="602" spans="1:25">
      <c r="A602" s="134"/>
      <c r="B602" s="64"/>
      <c r="C602" s="132"/>
      <c r="D602" s="58"/>
      <c r="E602" s="58"/>
      <c r="F602" s="55"/>
      <c r="G602" s="55"/>
      <c r="H602" s="55"/>
      <c r="I602" s="55"/>
      <c r="J602" s="55"/>
      <c r="K602" s="55"/>
      <c r="L602" s="55"/>
      <c r="M602" s="55"/>
      <c r="N602" s="55"/>
      <c r="O602" s="55"/>
      <c r="P602" s="55"/>
      <c r="Q602" s="55"/>
      <c r="R602" s="55"/>
      <c r="S602" s="55"/>
      <c r="T602" s="55"/>
      <c r="U602" s="55"/>
      <c r="V602" s="55"/>
      <c r="W602" s="55"/>
      <c r="X602" s="55"/>
      <c r="Y602" s="55"/>
    </row>
    <row r="603" spans="1:25">
      <c r="A603" s="134"/>
      <c r="B603" s="64"/>
      <c r="C603" s="132"/>
      <c r="D603" s="58"/>
      <c r="E603" s="58"/>
      <c r="F603" s="55"/>
      <c r="G603" s="55"/>
      <c r="H603" s="55"/>
      <c r="I603" s="55"/>
      <c r="J603" s="55"/>
      <c r="K603" s="55"/>
      <c r="L603" s="55"/>
      <c r="M603" s="55"/>
      <c r="N603" s="55"/>
      <c r="O603" s="55"/>
      <c r="P603" s="55"/>
      <c r="Q603" s="55"/>
      <c r="R603" s="55"/>
      <c r="S603" s="55"/>
      <c r="T603" s="55"/>
      <c r="U603" s="55"/>
      <c r="V603" s="55"/>
      <c r="W603" s="55"/>
      <c r="X603" s="55"/>
      <c r="Y603" s="55"/>
    </row>
    <row r="604" spans="1:25">
      <c r="A604" s="134"/>
      <c r="B604" s="64"/>
      <c r="C604" s="132"/>
      <c r="D604" s="58"/>
      <c r="E604" s="58"/>
      <c r="F604" s="55"/>
      <c r="G604" s="55"/>
      <c r="H604" s="55"/>
      <c r="I604" s="55"/>
      <c r="J604" s="55"/>
      <c r="K604" s="55"/>
      <c r="L604" s="55"/>
      <c r="M604" s="55"/>
      <c r="N604" s="55"/>
      <c r="O604" s="55"/>
      <c r="P604" s="55"/>
      <c r="Q604" s="55"/>
      <c r="R604" s="55"/>
      <c r="S604" s="55"/>
      <c r="T604" s="55"/>
      <c r="U604" s="55"/>
      <c r="V604" s="55"/>
      <c r="W604" s="55"/>
      <c r="X604" s="55"/>
      <c r="Y604" s="55"/>
    </row>
    <row r="605" spans="1:25">
      <c r="A605" s="134"/>
      <c r="B605" s="64"/>
      <c r="C605" s="132"/>
      <c r="D605" s="58"/>
      <c r="E605" s="58"/>
      <c r="F605" s="55"/>
      <c r="G605" s="55"/>
      <c r="H605" s="55"/>
      <c r="I605" s="55"/>
      <c r="J605" s="55"/>
      <c r="K605" s="55"/>
      <c r="L605" s="55"/>
      <c r="M605" s="55"/>
      <c r="N605" s="55"/>
      <c r="O605" s="55"/>
      <c r="P605" s="55"/>
      <c r="Q605" s="55"/>
      <c r="R605" s="55"/>
      <c r="S605" s="55"/>
      <c r="T605" s="55"/>
      <c r="U605" s="55"/>
      <c r="V605" s="55"/>
      <c r="W605" s="55"/>
      <c r="X605" s="55"/>
      <c r="Y605" s="55"/>
    </row>
    <row r="606" spans="1:25">
      <c r="A606" s="134"/>
      <c r="B606" s="64"/>
      <c r="C606" s="132"/>
      <c r="D606" s="58"/>
      <c r="E606" s="58"/>
      <c r="F606" s="55"/>
      <c r="G606" s="55"/>
      <c r="H606" s="55"/>
      <c r="I606" s="55"/>
      <c r="J606" s="55"/>
      <c r="K606" s="55"/>
      <c r="L606" s="55"/>
      <c r="M606" s="55"/>
      <c r="N606" s="55"/>
      <c r="O606" s="55"/>
      <c r="P606" s="55"/>
      <c r="Q606" s="55"/>
      <c r="R606" s="55"/>
      <c r="S606" s="55"/>
      <c r="T606" s="55"/>
      <c r="U606" s="55"/>
      <c r="V606" s="55"/>
      <c r="W606" s="55"/>
      <c r="X606" s="55"/>
      <c r="Y606" s="55"/>
    </row>
    <row r="607" spans="1:25">
      <c r="A607" s="134"/>
      <c r="B607" s="64"/>
      <c r="C607" s="132"/>
      <c r="D607" s="58"/>
      <c r="E607" s="58"/>
      <c r="F607" s="55"/>
      <c r="G607" s="55"/>
      <c r="H607" s="55"/>
      <c r="I607" s="55"/>
      <c r="J607" s="55"/>
      <c r="K607" s="55"/>
      <c r="L607" s="55"/>
      <c r="M607" s="55"/>
      <c r="N607" s="55"/>
      <c r="O607" s="55"/>
      <c r="P607" s="55"/>
      <c r="Q607" s="55"/>
      <c r="R607" s="55"/>
      <c r="S607" s="55"/>
      <c r="T607" s="55"/>
      <c r="U607" s="55"/>
      <c r="V607" s="55"/>
      <c r="W607" s="55"/>
      <c r="X607" s="55"/>
      <c r="Y607" s="55"/>
    </row>
    <row r="608" spans="1:25">
      <c r="A608" s="134"/>
      <c r="B608" s="64"/>
      <c r="C608" s="132"/>
      <c r="D608" s="58"/>
      <c r="E608" s="58"/>
      <c r="F608" s="55"/>
      <c r="G608" s="55"/>
      <c r="H608" s="55"/>
      <c r="I608" s="55"/>
      <c r="J608" s="55"/>
      <c r="K608" s="55"/>
      <c r="L608" s="55"/>
      <c r="M608" s="55"/>
      <c r="N608" s="55"/>
      <c r="O608" s="55"/>
      <c r="P608" s="55"/>
      <c r="Q608" s="55"/>
      <c r="R608" s="55"/>
      <c r="S608" s="55"/>
      <c r="T608" s="55"/>
      <c r="U608" s="55"/>
      <c r="V608" s="55"/>
      <c r="W608" s="55"/>
      <c r="X608" s="55"/>
      <c r="Y608" s="55"/>
    </row>
    <row r="609" spans="1:25">
      <c r="A609" s="134"/>
      <c r="B609" s="64"/>
      <c r="C609" s="132"/>
      <c r="D609" s="58"/>
      <c r="E609" s="58"/>
      <c r="F609" s="55"/>
      <c r="G609" s="55"/>
      <c r="H609" s="55"/>
      <c r="I609" s="55"/>
      <c r="J609" s="55"/>
      <c r="K609" s="55"/>
      <c r="L609" s="55"/>
      <c r="M609" s="55"/>
      <c r="N609" s="55"/>
      <c r="O609" s="55"/>
      <c r="P609" s="55"/>
      <c r="Q609" s="55"/>
      <c r="R609" s="55"/>
      <c r="S609" s="55"/>
      <c r="T609" s="55"/>
      <c r="U609" s="55"/>
      <c r="V609" s="55"/>
      <c r="W609" s="55"/>
      <c r="X609" s="55"/>
      <c r="Y609" s="55"/>
    </row>
    <row r="610" spans="1:25">
      <c r="A610" s="134"/>
      <c r="B610" s="64"/>
      <c r="C610" s="132"/>
      <c r="D610" s="58"/>
      <c r="E610" s="58"/>
      <c r="F610" s="55"/>
      <c r="G610" s="55"/>
      <c r="H610" s="55"/>
      <c r="I610" s="55"/>
      <c r="J610" s="55"/>
      <c r="K610" s="55"/>
      <c r="L610" s="55"/>
      <c r="M610" s="55"/>
      <c r="N610" s="55"/>
      <c r="O610" s="55"/>
      <c r="P610" s="55"/>
      <c r="Q610" s="55"/>
      <c r="R610" s="55"/>
      <c r="S610" s="55"/>
      <c r="T610" s="55"/>
      <c r="U610" s="55"/>
      <c r="V610" s="55"/>
      <c r="W610" s="55"/>
      <c r="X610" s="55"/>
      <c r="Y610" s="55"/>
    </row>
    <row r="611" spans="1:25">
      <c r="A611" s="134"/>
      <c r="B611" s="64"/>
      <c r="C611" s="132"/>
      <c r="D611" s="58"/>
      <c r="E611" s="58"/>
      <c r="F611" s="55"/>
      <c r="G611" s="55"/>
      <c r="H611" s="55"/>
      <c r="I611" s="55"/>
      <c r="J611" s="55"/>
      <c r="K611" s="55"/>
      <c r="L611" s="55"/>
      <c r="M611" s="55"/>
      <c r="N611" s="55"/>
      <c r="O611" s="55"/>
      <c r="P611" s="55"/>
      <c r="Q611" s="55"/>
      <c r="R611" s="55"/>
      <c r="S611" s="55"/>
      <c r="T611" s="55"/>
      <c r="U611" s="55"/>
      <c r="V611" s="55"/>
      <c r="W611" s="55"/>
      <c r="X611" s="55"/>
      <c r="Y611" s="55"/>
    </row>
    <row r="612" spans="1:25">
      <c r="A612" s="134"/>
      <c r="B612" s="64"/>
      <c r="C612" s="132"/>
      <c r="D612" s="58"/>
      <c r="E612" s="58"/>
      <c r="F612" s="55"/>
      <c r="G612" s="55"/>
      <c r="H612" s="55"/>
      <c r="I612" s="55"/>
      <c r="J612" s="55"/>
      <c r="K612" s="55"/>
      <c r="L612" s="55"/>
      <c r="M612" s="55"/>
      <c r="N612" s="55"/>
      <c r="O612" s="55"/>
      <c r="P612" s="55"/>
      <c r="Q612" s="55"/>
      <c r="R612" s="55"/>
      <c r="S612" s="55"/>
      <c r="T612" s="55"/>
      <c r="U612" s="55"/>
      <c r="V612" s="55"/>
      <c r="W612" s="55"/>
      <c r="X612" s="55"/>
      <c r="Y612" s="55"/>
    </row>
    <row r="613" spans="1:25">
      <c r="A613" s="134"/>
      <c r="B613" s="64"/>
      <c r="C613" s="132"/>
      <c r="D613" s="58"/>
      <c r="E613" s="58"/>
      <c r="F613" s="55"/>
      <c r="G613" s="55"/>
      <c r="H613" s="55"/>
      <c r="I613" s="55"/>
      <c r="J613" s="55"/>
      <c r="K613" s="55"/>
      <c r="L613" s="55"/>
      <c r="M613" s="55"/>
      <c r="N613" s="55"/>
      <c r="O613" s="55"/>
      <c r="P613" s="55"/>
      <c r="Q613" s="55"/>
      <c r="R613" s="55"/>
      <c r="S613" s="55"/>
      <c r="T613" s="55"/>
      <c r="U613" s="55"/>
      <c r="V613" s="55"/>
      <c r="W613" s="55"/>
      <c r="X613" s="55"/>
      <c r="Y613" s="55"/>
    </row>
    <row r="614" spans="1:25">
      <c r="A614" s="134"/>
      <c r="B614" s="64"/>
      <c r="C614" s="132"/>
      <c r="D614" s="58"/>
      <c r="E614" s="58"/>
      <c r="F614" s="55"/>
      <c r="G614" s="55"/>
      <c r="H614" s="55"/>
      <c r="I614" s="55"/>
      <c r="J614" s="55"/>
      <c r="K614" s="55"/>
      <c r="L614" s="55"/>
      <c r="M614" s="55"/>
      <c r="N614" s="55"/>
      <c r="O614" s="55"/>
      <c r="P614" s="55"/>
      <c r="Q614" s="55"/>
      <c r="R614" s="55"/>
      <c r="S614" s="55"/>
      <c r="T614" s="55"/>
      <c r="U614" s="55"/>
      <c r="V614" s="55"/>
      <c r="W614" s="55"/>
      <c r="X614" s="55"/>
      <c r="Y614" s="55"/>
    </row>
    <row r="615" spans="1:25">
      <c r="A615" s="134"/>
      <c r="B615" s="64"/>
      <c r="C615" s="132"/>
      <c r="D615" s="58"/>
      <c r="E615" s="58"/>
      <c r="F615" s="55"/>
      <c r="G615" s="55"/>
      <c r="H615" s="55"/>
      <c r="I615" s="55"/>
      <c r="J615" s="55"/>
      <c r="K615" s="55"/>
      <c r="L615" s="55"/>
      <c r="M615" s="55"/>
      <c r="N615" s="55"/>
      <c r="O615" s="55"/>
      <c r="P615" s="55"/>
      <c r="Q615" s="55"/>
      <c r="R615" s="55"/>
      <c r="S615" s="55"/>
      <c r="T615" s="55"/>
      <c r="U615" s="55"/>
      <c r="V615" s="55"/>
      <c r="W615" s="55"/>
      <c r="X615" s="55"/>
      <c r="Y615" s="55"/>
    </row>
    <row r="616" spans="1:25">
      <c r="A616" s="134"/>
      <c r="B616" s="64"/>
      <c r="C616" s="132"/>
      <c r="D616" s="58"/>
      <c r="E616" s="58"/>
      <c r="F616" s="55"/>
      <c r="G616" s="55"/>
      <c r="H616" s="55"/>
      <c r="I616" s="55"/>
      <c r="J616" s="55"/>
      <c r="K616" s="55"/>
      <c r="L616" s="55"/>
      <c r="M616" s="55"/>
      <c r="N616" s="55"/>
      <c r="O616" s="55"/>
      <c r="P616" s="55"/>
      <c r="Q616" s="55"/>
      <c r="R616" s="55"/>
      <c r="S616" s="55"/>
      <c r="T616" s="55"/>
      <c r="U616" s="55"/>
      <c r="V616" s="55"/>
      <c r="W616" s="55"/>
      <c r="X616" s="55"/>
      <c r="Y616" s="55"/>
    </row>
    <row r="617" spans="1:25">
      <c r="A617" s="134"/>
      <c r="B617" s="64"/>
      <c r="C617" s="132"/>
      <c r="D617" s="58"/>
      <c r="E617" s="58"/>
      <c r="F617" s="55"/>
      <c r="G617" s="55"/>
      <c r="H617" s="55"/>
      <c r="I617" s="55"/>
      <c r="J617" s="55"/>
      <c r="K617" s="55"/>
      <c r="L617" s="55"/>
      <c r="M617" s="55"/>
      <c r="N617" s="55"/>
      <c r="O617" s="55"/>
      <c r="P617" s="55"/>
      <c r="Q617" s="55"/>
      <c r="R617" s="55"/>
      <c r="S617" s="55"/>
      <c r="T617" s="55"/>
      <c r="U617" s="55"/>
      <c r="V617" s="55"/>
      <c r="W617" s="55"/>
      <c r="X617" s="55"/>
      <c r="Y617" s="55"/>
    </row>
    <row r="618" spans="1:25">
      <c r="A618" s="134"/>
      <c r="B618" s="64"/>
      <c r="C618" s="132"/>
      <c r="D618" s="58"/>
      <c r="E618" s="58"/>
      <c r="F618" s="55"/>
      <c r="G618" s="55"/>
      <c r="H618" s="55"/>
      <c r="I618" s="55"/>
      <c r="J618" s="55"/>
      <c r="K618" s="55"/>
      <c r="L618" s="55"/>
      <c r="M618" s="55"/>
      <c r="N618" s="55"/>
      <c r="O618" s="55"/>
      <c r="P618" s="55"/>
      <c r="Q618" s="55"/>
      <c r="R618" s="55"/>
      <c r="S618" s="55"/>
      <c r="T618" s="55"/>
      <c r="U618" s="55"/>
      <c r="V618" s="55"/>
      <c r="W618" s="55"/>
      <c r="X618" s="55"/>
      <c r="Y618" s="55"/>
    </row>
    <row r="619" spans="1:25">
      <c r="A619" s="134"/>
      <c r="B619" s="64"/>
      <c r="C619" s="132"/>
      <c r="D619" s="58"/>
      <c r="E619" s="58"/>
      <c r="F619" s="55"/>
      <c r="G619" s="55"/>
      <c r="H619" s="55"/>
      <c r="I619" s="55"/>
      <c r="J619" s="55"/>
      <c r="K619" s="55"/>
      <c r="L619" s="55"/>
      <c r="M619" s="55"/>
      <c r="N619" s="55"/>
      <c r="O619" s="55"/>
      <c r="P619" s="55"/>
      <c r="Q619" s="55"/>
      <c r="R619" s="55"/>
      <c r="S619" s="55"/>
      <c r="T619" s="55"/>
      <c r="U619" s="55"/>
      <c r="V619" s="55"/>
      <c r="W619" s="55"/>
      <c r="X619" s="55"/>
      <c r="Y619" s="55"/>
    </row>
    <row r="620" spans="1:25">
      <c r="A620" s="134"/>
      <c r="B620" s="64"/>
      <c r="C620" s="132"/>
      <c r="D620" s="58"/>
      <c r="E620" s="58"/>
      <c r="F620" s="55"/>
      <c r="G620" s="55"/>
      <c r="H620" s="55"/>
      <c r="I620" s="55"/>
      <c r="J620" s="55"/>
      <c r="K620" s="55"/>
      <c r="L620" s="55"/>
      <c r="M620" s="55"/>
      <c r="N620" s="55"/>
      <c r="O620" s="55"/>
      <c r="P620" s="55"/>
      <c r="Q620" s="55"/>
      <c r="R620" s="55"/>
      <c r="S620" s="55"/>
      <c r="T620" s="55"/>
      <c r="U620" s="55"/>
      <c r="V620" s="55"/>
      <c r="W620" s="55"/>
      <c r="X620" s="55"/>
      <c r="Y620" s="55"/>
    </row>
    <row r="621" spans="1:25">
      <c r="A621" s="134"/>
      <c r="B621" s="64"/>
      <c r="C621" s="132"/>
      <c r="D621" s="58"/>
      <c r="E621" s="58"/>
      <c r="F621" s="55"/>
      <c r="G621" s="55"/>
      <c r="H621" s="55"/>
      <c r="I621" s="55"/>
      <c r="J621" s="55"/>
      <c r="K621" s="55"/>
      <c r="L621" s="55"/>
      <c r="M621" s="55"/>
      <c r="N621" s="55"/>
      <c r="O621" s="55"/>
      <c r="P621" s="55"/>
      <c r="Q621" s="55"/>
      <c r="R621" s="55"/>
      <c r="S621" s="55"/>
      <c r="T621" s="55"/>
      <c r="U621" s="55"/>
      <c r="V621" s="55"/>
      <c r="W621" s="55"/>
      <c r="X621" s="55"/>
      <c r="Y621" s="55"/>
    </row>
    <row r="622" spans="1:25">
      <c r="A622" s="134"/>
      <c r="B622" s="64"/>
      <c r="C622" s="132"/>
      <c r="D622" s="58"/>
      <c r="E622" s="58"/>
      <c r="F622" s="55"/>
      <c r="G622" s="55"/>
      <c r="H622" s="55"/>
      <c r="I622" s="55"/>
      <c r="J622" s="55"/>
      <c r="K622" s="55"/>
      <c r="L622" s="55"/>
      <c r="M622" s="55"/>
      <c r="N622" s="55"/>
      <c r="O622" s="55"/>
      <c r="P622" s="55"/>
      <c r="Q622" s="55"/>
      <c r="R622" s="55"/>
      <c r="S622" s="55"/>
      <c r="T622" s="55"/>
      <c r="U622" s="55"/>
      <c r="V622" s="55"/>
      <c r="W622" s="55"/>
      <c r="X622" s="55"/>
      <c r="Y622" s="55"/>
    </row>
    <row r="623" spans="1:25">
      <c r="A623" s="134"/>
      <c r="B623" s="64"/>
      <c r="C623" s="132"/>
      <c r="D623" s="58"/>
      <c r="E623" s="58"/>
      <c r="F623" s="55"/>
      <c r="G623" s="55"/>
      <c r="H623" s="55"/>
      <c r="I623" s="55"/>
      <c r="J623" s="55"/>
      <c r="K623" s="55"/>
      <c r="L623" s="55"/>
      <c r="M623" s="55"/>
      <c r="N623" s="55"/>
      <c r="O623" s="55"/>
      <c r="P623" s="55"/>
      <c r="Q623" s="55"/>
      <c r="R623" s="55"/>
      <c r="S623" s="55"/>
      <c r="T623" s="55"/>
      <c r="U623" s="55"/>
      <c r="V623" s="55"/>
      <c r="W623" s="55"/>
      <c r="X623" s="55"/>
      <c r="Y623" s="55"/>
    </row>
    <row r="624" spans="1:25">
      <c r="A624" s="134"/>
      <c r="B624" s="64"/>
      <c r="C624" s="132"/>
      <c r="D624" s="58"/>
      <c r="E624" s="58"/>
      <c r="F624" s="55"/>
      <c r="G624" s="55"/>
      <c r="H624" s="55"/>
      <c r="I624" s="55"/>
      <c r="J624" s="55"/>
      <c r="K624" s="55"/>
      <c r="L624" s="55"/>
      <c r="M624" s="55"/>
      <c r="N624" s="55"/>
      <c r="O624" s="55"/>
      <c r="P624" s="55"/>
      <c r="Q624" s="55"/>
      <c r="R624" s="55"/>
      <c r="S624" s="55"/>
      <c r="T624" s="55"/>
      <c r="U624" s="55"/>
      <c r="V624" s="55"/>
      <c r="W624" s="55"/>
      <c r="X624" s="55"/>
      <c r="Y624" s="55"/>
    </row>
    <row r="625" spans="1:25">
      <c r="A625" s="134"/>
      <c r="B625" s="64"/>
      <c r="C625" s="132"/>
      <c r="D625" s="58"/>
      <c r="E625" s="58"/>
      <c r="F625" s="55"/>
      <c r="G625" s="55"/>
      <c r="H625" s="55"/>
      <c r="I625" s="55"/>
      <c r="J625" s="55"/>
      <c r="K625" s="55"/>
      <c r="L625" s="55"/>
      <c r="M625" s="55"/>
      <c r="N625" s="55"/>
      <c r="O625" s="55"/>
      <c r="P625" s="55"/>
      <c r="Q625" s="55"/>
      <c r="R625" s="55"/>
      <c r="S625" s="55"/>
      <c r="T625" s="55"/>
      <c r="U625" s="55"/>
      <c r="V625" s="55"/>
      <c r="W625" s="55"/>
      <c r="X625" s="55"/>
      <c r="Y625" s="55"/>
    </row>
    <row r="626" spans="1:25">
      <c r="A626" s="134"/>
      <c r="B626" s="64"/>
      <c r="C626" s="132"/>
      <c r="D626" s="58"/>
      <c r="E626" s="58"/>
      <c r="F626" s="55"/>
      <c r="G626" s="55"/>
      <c r="H626" s="55"/>
      <c r="I626" s="55"/>
      <c r="J626" s="55"/>
      <c r="K626" s="55"/>
      <c r="L626" s="55"/>
      <c r="M626" s="55"/>
      <c r="N626" s="55"/>
      <c r="O626" s="55"/>
      <c r="P626" s="55"/>
      <c r="Q626" s="55"/>
      <c r="R626" s="55"/>
      <c r="S626" s="55"/>
      <c r="T626" s="55"/>
      <c r="U626" s="55"/>
      <c r="V626" s="55"/>
      <c r="W626" s="55"/>
      <c r="X626" s="55"/>
      <c r="Y626" s="55"/>
    </row>
    <row r="627" spans="1:25">
      <c r="A627" s="134"/>
      <c r="B627" s="64"/>
      <c r="C627" s="132"/>
      <c r="D627" s="58"/>
      <c r="E627" s="58"/>
      <c r="F627" s="55"/>
      <c r="G627" s="55"/>
      <c r="H627" s="55"/>
      <c r="I627" s="55"/>
      <c r="J627" s="55"/>
      <c r="K627" s="55"/>
      <c r="L627" s="55"/>
      <c r="M627" s="55"/>
      <c r="N627" s="55"/>
      <c r="O627" s="55"/>
      <c r="P627" s="55"/>
      <c r="Q627" s="55"/>
      <c r="R627" s="55"/>
      <c r="S627" s="55"/>
      <c r="T627" s="55"/>
      <c r="U627" s="55"/>
      <c r="V627" s="55"/>
      <c r="W627" s="55"/>
      <c r="X627" s="55"/>
      <c r="Y627" s="55"/>
    </row>
    <row r="628" spans="1:25">
      <c r="A628" s="134"/>
      <c r="B628" s="64"/>
      <c r="C628" s="132"/>
      <c r="D628" s="58"/>
      <c r="E628" s="58"/>
      <c r="F628" s="55"/>
      <c r="G628" s="55"/>
      <c r="H628" s="55"/>
      <c r="I628" s="55"/>
      <c r="J628" s="55"/>
      <c r="K628" s="55"/>
      <c r="L628" s="55"/>
      <c r="M628" s="55"/>
      <c r="N628" s="55"/>
      <c r="O628" s="55"/>
      <c r="P628" s="55"/>
      <c r="Q628" s="55"/>
      <c r="R628" s="55"/>
      <c r="S628" s="55"/>
      <c r="T628" s="55"/>
      <c r="U628" s="55"/>
      <c r="V628" s="55"/>
      <c r="W628" s="55"/>
      <c r="X628" s="55"/>
      <c r="Y628" s="55"/>
    </row>
    <row r="629" spans="1:25">
      <c r="A629" s="134"/>
      <c r="B629" s="64"/>
      <c r="C629" s="132"/>
      <c r="D629" s="58"/>
      <c r="E629" s="58"/>
      <c r="F629" s="55"/>
      <c r="G629" s="55"/>
      <c r="H629" s="55"/>
      <c r="I629" s="55"/>
      <c r="J629" s="55"/>
      <c r="K629" s="55"/>
      <c r="L629" s="55"/>
      <c r="M629" s="55"/>
      <c r="N629" s="55"/>
      <c r="O629" s="55"/>
      <c r="P629" s="55"/>
      <c r="Q629" s="55"/>
      <c r="R629" s="55"/>
      <c r="S629" s="55"/>
      <c r="T629" s="55"/>
      <c r="U629" s="55"/>
      <c r="V629" s="55"/>
      <c r="W629" s="55"/>
      <c r="X629" s="55"/>
      <c r="Y629" s="55"/>
    </row>
    <row r="630" spans="1:25">
      <c r="A630" s="134"/>
      <c r="B630" s="64"/>
      <c r="C630" s="132"/>
      <c r="D630" s="58"/>
      <c r="E630" s="58"/>
      <c r="F630" s="55"/>
      <c r="G630" s="55"/>
      <c r="H630" s="55"/>
      <c r="I630" s="55"/>
      <c r="J630" s="55"/>
      <c r="K630" s="55"/>
      <c r="L630" s="55"/>
      <c r="M630" s="55"/>
      <c r="N630" s="55"/>
      <c r="O630" s="55"/>
      <c r="P630" s="55"/>
      <c r="Q630" s="55"/>
      <c r="R630" s="55"/>
      <c r="S630" s="55"/>
      <c r="T630" s="55"/>
      <c r="U630" s="55"/>
      <c r="V630" s="55"/>
      <c r="W630" s="55"/>
      <c r="X630" s="55"/>
      <c r="Y630" s="55"/>
    </row>
    <row r="631" spans="1:25">
      <c r="A631" s="134"/>
      <c r="B631" s="64"/>
      <c r="C631" s="132"/>
      <c r="D631" s="58"/>
      <c r="E631" s="58"/>
      <c r="F631" s="55"/>
      <c r="G631" s="55"/>
      <c r="H631" s="55"/>
      <c r="I631" s="55"/>
      <c r="J631" s="55"/>
      <c r="K631" s="55"/>
      <c r="L631" s="55"/>
      <c r="M631" s="55"/>
      <c r="N631" s="55"/>
      <c r="O631" s="55"/>
      <c r="P631" s="55"/>
      <c r="Q631" s="55"/>
      <c r="R631" s="55"/>
      <c r="S631" s="55"/>
      <c r="T631" s="55"/>
      <c r="U631" s="55"/>
      <c r="V631" s="55"/>
      <c r="W631" s="55"/>
      <c r="X631" s="55"/>
      <c r="Y631" s="55"/>
    </row>
    <row r="632" spans="1:25">
      <c r="A632" s="134"/>
      <c r="B632" s="64"/>
      <c r="C632" s="132"/>
      <c r="D632" s="58"/>
      <c r="E632" s="58"/>
      <c r="F632" s="55"/>
      <c r="G632" s="55"/>
      <c r="H632" s="55"/>
      <c r="I632" s="55"/>
      <c r="J632" s="55"/>
      <c r="K632" s="55"/>
      <c r="L632" s="55"/>
      <c r="M632" s="55"/>
      <c r="N632" s="55"/>
      <c r="O632" s="55"/>
      <c r="P632" s="55"/>
      <c r="Q632" s="55"/>
      <c r="R632" s="55"/>
      <c r="S632" s="55"/>
      <c r="T632" s="55"/>
      <c r="U632" s="55"/>
      <c r="V632" s="55"/>
      <c r="W632" s="55"/>
      <c r="X632" s="55"/>
      <c r="Y632" s="55"/>
    </row>
    <row r="633" spans="1:25">
      <c r="A633" s="134"/>
      <c r="B633" s="64"/>
      <c r="C633" s="132"/>
      <c r="D633" s="58"/>
      <c r="E633" s="58"/>
      <c r="F633" s="55"/>
      <c r="G633" s="55"/>
      <c r="H633" s="55"/>
      <c r="I633" s="55"/>
      <c r="J633" s="55"/>
      <c r="K633" s="55"/>
      <c r="L633" s="55"/>
      <c r="M633" s="55"/>
      <c r="N633" s="55"/>
      <c r="O633" s="55"/>
      <c r="P633" s="55"/>
      <c r="Q633" s="55"/>
      <c r="R633" s="55"/>
      <c r="S633" s="55"/>
      <c r="T633" s="55"/>
      <c r="U633" s="55"/>
      <c r="V633" s="55"/>
      <c r="W633" s="55"/>
      <c r="X633" s="55"/>
      <c r="Y633" s="55"/>
    </row>
    <row r="634" spans="1:25">
      <c r="A634" s="134"/>
      <c r="B634" s="64"/>
      <c r="C634" s="132"/>
      <c r="D634" s="58"/>
      <c r="E634" s="58"/>
      <c r="F634" s="55"/>
      <c r="G634" s="55"/>
      <c r="H634" s="55"/>
      <c r="I634" s="55"/>
      <c r="J634" s="55"/>
      <c r="K634" s="55"/>
      <c r="L634" s="55"/>
      <c r="M634" s="55"/>
      <c r="N634" s="55"/>
      <c r="O634" s="55"/>
      <c r="P634" s="55"/>
      <c r="Q634" s="55"/>
      <c r="R634" s="55"/>
      <c r="S634" s="55"/>
      <c r="T634" s="55"/>
      <c r="U634" s="55"/>
      <c r="V634" s="55"/>
      <c r="W634" s="55"/>
      <c r="X634" s="55"/>
      <c r="Y634" s="55"/>
    </row>
    <row r="635" spans="1:25">
      <c r="A635" s="134"/>
      <c r="B635" s="64"/>
      <c r="C635" s="132"/>
      <c r="D635" s="58"/>
      <c r="E635" s="58"/>
      <c r="F635" s="55"/>
      <c r="G635" s="55"/>
      <c r="H635" s="55"/>
      <c r="I635" s="55"/>
      <c r="J635" s="55"/>
      <c r="K635" s="55"/>
      <c r="L635" s="55"/>
      <c r="M635" s="55"/>
      <c r="N635" s="55"/>
      <c r="O635" s="55"/>
      <c r="P635" s="55"/>
      <c r="Q635" s="55"/>
      <c r="R635" s="55"/>
      <c r="S635" s="55"/>
      <c r="T635" s="55"/>
      <c r="U635" s="55"/>
      <c r="V635" s="55"/>
      <c r="W635" s="55"/>
      <c r="X635" s="55"/>
      <c r="Y635" s="55"/>
    </row>
    <row r="636" spans="1:25">
      <c r="A636" s="134"/>
      <c r="B636" s="64"/>
      <c r="C636" s="132"/>
      <c r="D636" s="58"/>
      <c r="E636" s="58"/>
      <c r="F636" s="55"/>
      <c r="G636" s="55"/>
      <c r="H636" s="55"/>
      <c r="I636" s="55"/>
      <c r="J636" s="55"/>
      <c r="K636" s="55"/>
      <c r="L636" s="55"/>
      <c r="M636" s="55"/>
      <c r="N636" s="55"/>
      <c r="O636" s="55"/>
      <c r="P636" s="55"/>
      <c r="Q636" s="55"/>
      <c r="R636" s="55"/>
      <c r="S636" s="55"/>
      <c r="T636" s="55"/>
      <c r="U636" s="55"/>
      <c r="V636" s="55"/>
      <c r="W636" s="55"/>
      <c r="X636" s="55"/>
      <c r="Y636" s="55"/>
    </row>
    <row r="637" spans="1:25">
      <c r="A637" s="134"/>
      <c r="B637" s="64"/>
      <c r="C637" s="132"/>
      <c r="D637" s="58"/>
      <c r="E637" s="58"/>
      <c r="F637" s="55"/>
      <c r="G637" s="55"/>
      <c r="H637" s="55"/>
      <c r="I637" s="55"/>
      <c r="J637" s="55"/>
      <c r="K637" s="55"/>
      <c r="L637" s="55"/>
      <c r="M637" s="55"/>
      <c r="N637" s="55"/>
      <c r="O637" s="55"/>
      <c r="P637" s="55"/>
      <c r="Q637" s="55"/>
      <c r="R637" s="55"/>
      <c r="S637" s="55"/>
      <c r="T637" s="55"/>
      <c r="U637" s="55"/>
      <c r="V637" s="55"/>
      <c r="W637" s="55"/>
      <c r="X637" s="55"/>
      <c r="Y637" s="55"/>
    </row>
    <row r="638" spans="1:25">
      <c r="A638" s="134"/>
      <c r="B638" s="64"/>
      <c r="C638" s="132"/>
      <c r="D638" s="58"/>
      <c r="E638" s="58"/>
      <c r="F638" s="55"/>
      <c r="G638" s="55"/>
      <c r="H638" s="55"/>
      <c r="I638" s="55"/>
      <c r="J638" s="55"/>
      <c r="K638" s="55"/>
      <c r="L638" s="55"/>
      <c r="M638" s="55"/>
      <c r="N638" s="55"/>
      <c r="O638" s="55"/>
      <c r="P638" s="55"/>
      <c r="Q638" s="55"/>
      <c r="R638" s="55"/>
      <c r="S638" s="55"/>
      <c r="T638" s="55"/>
      <c r="U638" s="55"/>
      <c r="V638" s="55"/>
      <c r="W638" s="55"/>
      <c r="X638" s="55"/>
      <c r="Y638" s="55"/>
    </row>
    <row r="639" spans="1:25">
      <c r="A639" s="134"/>
      <c r="B639" s="64"/>
      <c r="C639" s="132"/>
      <c r="D639" s="58"/>
      <c r="E639" s="58"/>
      <c r="F639" s="55"/>
      <c r="G639" s="55"/>
      <c r="H639" s="55"/>
      <c r="I639" s="55"/>
      <c r="J639" s="55"/>
      <c r="K639" s="55"/>
      <c r="L639" s="55"/>
      <c r="M639" s="55"/>
      <c r="N639" s="55"/>
      <c r="O639" s="55"/>
      <c r="P639" s="55"/>
      <c r="Q639" s="55"/>
      <c r="R639" s="55"/>
      <c r="S639" s="55"/>
      <c r="T639" s="55"/>
      <c r="U639" s="55"/>
      <c r="V639" s="55"/>
      <c r="W639" s="55"/>
      <c r="X639" s="55"/>
      <c r="Y639" s="55"/>
    </row>
    <row r="640" spans="1:25">
      <c r="A640" s="134"/>
      <c r="B640" s="64"/>
      <c r="C640" s="132"/>
      <c r="D640" s="58"/>
      <c r="E640" s="58"/>
      <c r="F640" s="55"/>
      <c r="G640" s="55"/>
      <c r="H640" s="55"/>
      <c r="I640" s="55"/>
      <c r="J640" s="55"/>
      <c r="K640" s="55"/>
      <c r="L640" s="55"/>
      <c r="M640" s="55"/>
      <c r="N640" s="55"/>
      <c r="O640" s="55"/>
      <c r="P640" s="55"/>
      <c r="Q640" s="55"/>
      <c r="R640" s="55"/>
      <c r="S640" s="55"/>
      <c r="T640" s="55"/>
      <c r="U640" s="55"/>
      <c r="V640" s="55"/>
      <c r="W640" s="55"/>
      <c r="X640" s="55"/>
      <c r="Y640" s="55"/>
    </row>
    <row r="641" spans="1:25">
      <c r="A641" s="134"/>
      <c r="B641" s="64"/>
      <c r="C641" s="132"/>
      <c r="D641" s="58"/>
      <c r="E641" s="58"/>
      <c r="F641" s="55"/>
      <c r="G641" s="55"/>
      <c r="H641" s="55"/>
      <c r="I641" s="55"/>
      <c r="J641" s="55"/>
      <c r="K641" s="55"/>
      <c r="L641" s="55"/>
      <c r="M641" s="55"/>
      <c r="N641" s="55"/>
      <c r="O641" s="55"/>
      <c r="P641" s="55"/>
      <c r="Q641" s="55"/>
      <c r="R641" s="55"/>
      <c r="S641" s="55"/>
      <c r="T641" s="55"/>
      <c r="U641" s="55"/>
      <c r="V641" s="55"/>
      <c r="W641" s="55"/>
      <c r="X641" s="55"/>
      <c r="Y641" s="55"/>
    </row>
    <row r="642" spans="1:25">
      <c r="A642" s="134"/>
      <c r="B642" s="64"/>
      <c r="C642" s="132"/>
      <c r="D642" s="58"/>
      <c r="E642" s="58"/>
      <c r="F642" s="55"/>
      <c r="G642" s="55"/>
      <c r="H642" s="55"/>
      <c r="I642" s="55"/>
      <c r="J642" s="55"/>
      <c r="K642" s="55"/>
      <c r="L642" s="55"/>
      <c r="M642" s="55"/>
      <c r="N642" s="55"/>
      <c r="O642" s="55"/>
      <c r="P642" s="55"/>
      <c r="Q642" s="55"/>
      <c r="R642" s="55"/>
      <c r="S642" s="55"/>
      <c r="T642" s="55"/>
      <c r="U642" s="55"/>
      <c r="V642" s="55"/>
      <c r="W642" s="55"/>
      <c r="X642" s="55"/>
      <c r="Y642" s="55"/>
    </row>
    <row r="643" spans="1:25">
      <c r="A643" s="134"/>
      <c r="B643" s="64"/>
      <c r="C643" s="132"/>
      <c r="D643" s="58"/>
      <c r="E643" s="58"/>
      <c r="F643" s="55"/>
      <c r="G643" s="55"/>
      <c r="H643" s="55"/>
      <c r="I643" s="55"/>
      <c r="J643" s="55"/>
      <c r="K643" s="55"/>
      <c r="L643" s="55"/>
      <c r="M643" s="55"/>
      <c r="N643" s="55"/>
      <c r="O643" s="55"/>
      <c r="P643" s="55"/>
      <c r="Q643" s="55"/>
      <c r="R643" s="55"/>
      <c r="S643" s="55"/>
      <c r="T643" s="55"/>
      <c r="U643" s="55"/>
      <c r="V643" s="55"/>
      <c r="W643" s="55"/>
      <c r="X643" s="55"/>
      <c r="Y643" s="55"/>
    </row>
    <row r="644" spans="1:25">
      <c r="A644" s="134"/>
      <c r="B644" s="64"/>
      <c r="C644" s="132"/>
      <c r="D644" s="58"/>
      <c r="E644" s="58"/>
      <c r="F644" s="55"/>
      <c r="G644" s="55"/>
      <c r="H644" s="55"/>
      <c r="I644" s="55"/>
      <c r="J644" s="55"/>
      <c r="K644" s="55"/>
      <c r="L644" s="55"/>
      <c r="M644" s="55"/>
      <c r="N644" s="55"/>
      <c r="O644" s="55"/>
      <c r="P644" s="55"/>
      <c r="Q644" s="55"/>
      <c r="R644" s="55"/>
      <c r="S644" s="55"/>
      <c r="T644" s="55"/>
      <c r="U644" s="55"/>
      <c r="V644" s="55"/>
      <c r="W644" s="55"/>
      <c r="X644" s="55"/>
      <c r="Y644" s="55"/>
    </row>
    <row r="645" spans="1:25">
      <c r="A645" s="134"/>
      <c r="B645" s="64"/>
      <c r="C645" s="132"/>
      <c r="D645" s="58"/>
      <c r="E645" s="58"/>
      <c r="F645" s="55"/>
      <c r="G645" s="55"/>
      <c r="H645" s="55"/>
      <c r="I645" s="55"/>
      <c r="J645" s="55"/>
      <c r="K645" s="55"/>
      <c r="L645" s="55"/>
      <c r="M645" s="55"/>
      <c r="N645" s="55"/>
      <c r="O645" s="55"/>
      <c r="P645" s="55"/>
      <c r="Q645" s="55"/>
      <c r="R645" s="55"/>
      <c r="S645" s="55"/>
      <c r="T645" s="55"/>
      <c r="U645" s="55"/>
      <c r="V645" s="55"/>
      <c r="W645" s="55"/>
      <c r="X645" s="55"/>
      <c r="Y645" s="55"/>
    </row>
    <row r="646" spans="1:25">
      <c r="A646" s="134"/>
      <c r="B646" s="64"/>
      <c r="C646" s="132"/>
      <c r="D646" s="58"/>
      <c r="E646" s="58"/>
      <c r="F646" s="55"/>
      <c r="G646" s="55"/>
      <c r="H646" s="55"/>
      <c r="I646" s="55"/>
      <c r="J646" s="55"/>
      <c r="K646" s="55"/>
      <c r="L646" s="55"/>
      <c r="M646" s="55"/>
      <c r="N646" s="55"/>
      <c r="O646" s="55"/>
      <c r="P646" s="55"/>
      <c r="Q646" s="55"/>
      <c r="R646" s="55"/>
      <c r="S646" s="55"/>
      <c r="T646" s="55"/>
      <c r="U646" s="55"/>
      <c r="V646" s="55"/>
      <c r="W646" s="55"/>
      <c r="X646" s="55"/>
      <c r="Y646" s="55"/>
    </row>
    <row r="647" spans="1:25">
      <c r="A647" s="134"/>
      <c r="B647" s="64"/>
      <c r="C647" s="132"/>
      <c r="D647" s="58"/>
      <c r="E647" s="58"/>
      <c r="F647" s="55"/>
      <c r="G647" s="55"/>
      <c r="H647" s="55"/>
      <c r="I647" s="55"/>
      <c r="J647" s="55"/>
      <c r="K647" s="55"/>
      <c r="L647" s="55"/>
      <c r="M647" s="55"/>
      <c r="N647" s="55"/>
      <c r="O647" s="55"/>
      <c r="P647" s="55"/>
      <c r="Q647" s="55"/>
      <c r="R647" s="55"/>
      <c r="S647" s="55"/>
      <c r="T647" s="55"/>
      <c r="U647" s="55"/>
      <c r="V647" s="55"/>
      <c r="W647" s="55"/>
      <c r="X647" s="55"/>
      <c r="Y647" s="55"/>
    </row>
    <row r="648" spans="1:25">
      <c r="A648" s="134"/>
      <c r="B648" s="64"/>
      <c r="C648" s="132"/>
      <c r="D648" s="58"/>
      <c r="E648" s="58"/>
      <c r="F648" s="55"/>
      <c r="G648" s="55"/>
      <c r="H648" s="55"/>
      <c r="I648" s="55"/>
      <c r="J648" s="55"/>
      <c r="K648" s="55"/>
      <c r="L648" s="55"/>
      <c r="M648" s="55"/>
      <c r="N648" s="55"/>
      <c r="O648" s="55"/>
      <c r="P648" s="55"/>
      <c r="Q648" s="55"/>
      <c r="R648" s="55"/>
      <c r="S648" s="55"/>
      <c r="T648" s="55"/>
      <c r="U648" s="55"/>
      <c r="V648" s="55"/>
      <c r="W648" s="55"/>
      <c r="X648" s="55"/>
      <c r="Y648" s="55"/>
    </row>
    <row r="649" spans="1:25">
      <c r="A649" s="134"/>
      <c r="B649" s="64"/>
      <c r="C649" s="132"/>
      <c r="D649" s="58"/>
      <c r="E649" s="58"/>
      <c r="F649" s="55"/>
      <c r="G649" s="55"/>
      <c r="H649" s="55"/>
      <c r="I649" s="55"/>
      <c r="J649" s="55"/>
      <c r="K649" s="55"/>
      <c r="L649" s="55"/>
      <c r="M649" s="55"/>
      <c r="N649" s="55"/>
      <c r="O649" s="55"/>
      <c r="P649" s="55"/>
      <c r="Q649" s="55"/>
      <c r="R649" s="55"/>
      <c r="S649" s="55"/>
      <c r="T649" s="55"/>
      <c r="U649" s="55"/>
      <c r="V649" s="55"/>
      <c r="W649" s="55"/>
      <c r="X649" s="55"/>
      <c r="Y649" s="55"/>
    </row>
    <row r="650" spans="1:25">
      <c r="A650" s="134"/>
      <c r="B650" s="64"/>
      <c r="C650" s="132"/>
      <c r="D650" s="58"/>
      <c r="E650" s="58"/>
      <c r="F650" s="55"/>
      <c r="G650" s="55"/>
      <c r="H650" s="55"/>
      <c r="I650" s="55"/>
      <c r="J650" s="55"/>
      <c r="K650" s="55"/>
      <c r="L650" s="55"/>
      <c r="M650" s="55"/>
      <c r="N650" s="55"/>
      <c r="O650" s="55"/>
      <c r="P650" s="55"/>
      <c r="Q650" s="55"/>
      <c r="R650" s="55"/>
      <c r="S650" s="55"/>
      <c r="T650" s="55"/>
      <c r="U650" s="55"/>
      <c r="V650" s="55"/>
      <c r="W650" s="55"/>
      <c r="X650" s="55"/>
      <c r="Y650" s="55"/>
    </row>
    <row r="651" spans="1:25">
      <c r="A651" s="134"/>
      <c r="B651" s="64"/>
      <c r="C651" s="132"/>
      <c r="D651" s="58"/>
      <c r="E651" s="58"/>
      <c r="F651" s="55"/>
      <c r="G651" s="55"/>
      <c r="H651" s="55"/>
      <c r="I651" s="55"/>
      <c r="J651" s="55"/>
      <c r="K651" s="55"/>
      <c r="L651" s="55"/>
      <c r="M651" s="55"/>
      <c r="N651" s="55"/>
      <c r="O651" s="55"/>
      <c r="P651" s="55"/>
      <c r="Q651" s="55"/>
      <c r="R651" s="55"/>
      <c r="S651" s="55"/>
      <c r="T651" s="55"/>
      <c r="U651" s="55"/>
      <c r="V651" s="55"/>
      <c r="W651" s="55"/>
      <c r="X651" s="55"/>
      <c r="Y651" s="55"/>
    </row>
    <row r="652" spans="1:25">
      <c r="A652" s="134"/>
      <c r="B652" s="64"/>
      <c r="C652" s="132"/>
      <c r="D652" s="58"/>
      <c r="E652" s="58"/>
      <c r="F652" s="55"/>
      <c r="G652" s="55"/>
      <c r="H652" s="55"/>
      <c r="I652" s="55"/>
      <c r="J652" s="55"/>
      <c r="K652" s="55"/>
      <c r="L652" s="55"/>
      <c r="M652" s="55"/>
      <c r="N652" s="55"/>
      <c r="O652" s="55"/>
      <c r="P652" s="55"/>
      <c r="Q652" s="55"/>
      <c r="R652" s="55"/>
      <c r="S652" s="55"/>
      <c r="T652" s="55"/>
      <c r="U652" s="55"/>
      <c r="V652" s="55"/>
      <c r="W652" s="55"/>
      <c r="X652" s="55"/>
      <c r="Y652" s="55"/>
    </row>
    <row r="653" spans="1:25">
      <c r="A653" s="134"/>
      <c r="B653" s="64"/>
      <c r="C653" s="132"/>
      <c r="D653" s="58"/>
      <c r="E653" s="58"/>
      <c r="F653" s="55"/>
      <c r="G653" s="55"/>
      <c r="H653" s="55"/>
      <c r="I653" s="55"/>
      <c r="J653" s="55"/>
      <c r="K653" s="55"/>
      <c r="L653" s="55"/>
      <c r="M653" s="55"/>
      <c r="N653" s="55"/>
      <c r="O653" s="55"/>
      <c r="P653" s="55"/>
      <c r="Q653" s="55"/>
      <c r="R653" s="55"/>
      <c r="S653" s="55"/>
      <c r="T653" s="55"/>
      <c r="U653" s="55"/>
      <c r="V653" s="55"/>
      <c r="W653" s="55"/>
      <c r="X653" s="55"/>
      <c r="Y653" s="55"/>
    </row>
    <row r="654" spans="1:25">
      <c r="A654" s="134"/>
      <c r="B654" s="64"/>
      <c r="C654" s="132"/>
      <c r="D654" s="58"/>
      <c r="E654" s="58"/>
      <c r="F654" s="55"/>
      <c r="G654" s="55"/>
      <c r="H654" s="55"/>
      <c r="I654" s="55"/>
      <c r="J654" s="55"/>
      <c r="K654" s="55"/>
      <c r="L654" s="55"/>
      <c r="M654" s="55"/>
      <c r="N654" s="55"/>
      <c r="O654" s="55"/>
      <c r="P654" s="55"/>
      <c r="Q654" s="55"/>
      <c r="R654" s="55"/>
      <c r="S654" s="55"/>
      <c r="T654" s="55"/>
      <c r="U654" s="55"/>
      <c r="V654" s="55"/>
      <c r="W654" s="55"/>
      <c r="X654" s="55"/>
      <c r="Y654" s="55"/>
    </row>
    <row r="655" spans="1:25">
      <c r="A655" s="134"/>
      <c r="B655" s="64"/>
      <c r="C655" s="132"/>
      <c r="D655" s="58"/>
      <c r="E655" s="58"/>
      <c r="F655" s="55"/>
      <c r="G655" s="55"/>
      <c r="H655" s="55"/>
      <c r="I655" s="55"/>
      <c r="J655" s="55"/>
      <c r="K655" s="55"/>
      <c r="L655" s="55"/>
      <c r="M655" s="55"/>
      <c r="N655" s="55"/>
      <c r="O655" s="55"/>
      <c r="P655" s="55"/>
      <c r="Q655" s="55"/>
      <c r="R655" s="55"/>
      <c r="S655" s="55"/>
      <c r="T655" s="55"/>
      <c r="U655" s="55"/>
      <c r="V655" s="55"/>
      <c r="W655" s="55"/>
      <c r="X655" s="55"/>
      <c r="Y655" s="55"/>
    </row>
    <row r="656" spans="1:25">
      <c r="A656" s="134"/>
      <c r="B656" s="64"/>
      <c r="C656" s="132"/>
      <c r="D656" s="58"/>
      <c r="E656" s="58"/>
      <c r="F656" s="55"/>
      <c r="G656" s="55"/>
      <c r="H656" s="55"/>
      <c r="I656" s="55"/>
      <c r="J656" s="55"/>
      <c r="K656" s="55"/>
      <c r="L656" s="55"/>
      <c r="M656" s="55"/>
      <c r="N656" s="55"/>
      <c r="O656" s="55"/>
      <c r="P656" s="55"/>
      <c r="Q656" s="55"/>
      <c r="R656" s="55"/>
      <c r="S656" s="55"/>
      <c r="T656" s="55"/>
      <c r="U656" s="55"/>
      <c r="V656" s="55"/>
      <c r="W656" s="55"/>
      <c r="X656" s="55"/>
      <c r="Y656" s="55"/>
    </row>
    <row r="657" spans="1:25">
      <c r="A657" s="134"/>
      <c r="B657" s="64"/>
      <c r="C657" s="132"/>
      <c r="D657" s="58"/>
      <c r="E657" s="58"/>
      <c r="F657" s="55"/>
      <c r="G657" s="55"/>
      <c r="H657" s="55"/>
      <c r="I657" s="55"/>
      <c r="J657" s="55"/>
      <c r="K657" s="55"/>
      <c r="L657" s="55"/>
      <c r="M657" s="55"/>
      <c r="N657" s="55"/>
      <c r="O657" s="55"/>
      <c r="P657" s="55"/>
      <c r="Q657" s="55"/>
      <c r="R657" s="55"/>
      <c r="S657" s="55"/>
      <c r="T657" s="55"/>
      <c r="U657" s="55"/>
      <c r="V657" s="55"/>
      <c r="W657" s="55"/>
      <c r="X657" s="55"/>
      <c r="Y657" s="55"/>
    </row>
    <row r="658" spans="1:25">
      <c r="A658" s="134"/>
      <c r="B658" s="64"/>
      <c r="C658" s="132"/>
      <c r="D658" s="58"/>
      <c r="E658" s="58"/>
      <c r="F658" s="55"/>
      <c r="G658" s="55"/>
      <c r="H658" s="55"/>
      <c r="I658" s="55"/>
      <c r="J658" s="55"/>
      <c r="K658" s="55"/>
      <c r="L658" s="55"/>
      <c r="M658" s="55"/>
      <c r="N658" s="55"/>
      <c r="O658" s="55"/>
      <c r="P658" s="55"/>
      <c r="Q658" s="55"/>
      <c r="R658" s="55"/>
      <c r="S658" s="55"/>
      <c r="T658" s="55"/>
      <c r="U658" s="55"/>
      <c r="V658" s="55"/>
      <c r="W658" s="55"/>
      <c r="X658" s="55"/>
      <c r="Y658" s="55"/>
    </row>
    <row r="659" spans="1:25">
      <c r="A659" s="134"/>
      <c r="B659" s="64"/>
      <c r="C659" s="132"/>
      <c r="D659" s="58"/>
      <c r="E659" s="58"/>
      <c r="F659" s="55"/>
      <c r="G659" s="55"/>
      <c r="H659" s="55"/>
      <c r="I659" s="55"/>
      <c r="J659" s="55"/>
      <c r="K659" s="55"/>
      <c r="L659" s="55"/>
      <c r="M659" s="55"/>
      <c r="N659" s="55"/>
      <c r="O659" s="55"/>
      <c r="P659" s="55"/>
      <c r="Q659" s="55"/>
      <c r="R659" s="55"/>
      <c r="S659" s="55"/>
      <c r="T659" s="55"/>
      <c r="U659" s="55"/>
      <c r="V659" s="55"/>
      <c r="W659" s="55"/>
      <c r="X659" s="55"/>
      <c r="Y659" s="55"/>
    </row>
    <row r="660" spans="1:25">
      <c r="A660" s="134"/>
      <c r="B660" s="64"/>
      <c r="C660" s="132"/>
      <c r="D660" s="58"/>
      <c r="E660" s="58"/>
      <c r="F660" s="55"/>
      <c r="G660" s="55"/>
      <c r="H660" s="55"/>
      <c r="I660" s="55"/>
      <c r="J660" s="55"/>
      <c r="K660" s="55"/>
      <c r="L660" s="55"/>
      <c r="M660" s="55"/>
      <c r="N660" s="55"/>
      <c r="O660" s="55"/>
      <c r="P660" s="55"/>
      <c r="Q660" s="55"/>
      <c r="R660" s="55"/>
      <c r="S660" s="55"/>
      <c r="T660" s="55"/>
      <c r="U660" s="55"/>
      <c r="V660" s="55"/>
      <c r="W660" s="55"/>
      <c r="X660" s="55"/>
      <c r="Y660" s="55"/>
    </row>
    <row r="661" spans="1:25">
      <c r="A661" s="134"/>
      <c r="B661" s="64"/>
      <c r="C661" s="132"/>
      <c r="D661" s="58"/>
      <c r="E661" s="58"/>
      <c r="F661" s="55"/>
      <c r="G661" s="55"/>
      <c r="H661" s="55"/>
      <c r="I661" s="55"/>
      <c r="J661" s="55"/>
      <c r="K661" s="55"/>
      <c r="L661" s="55"/>
      <c r="M661" s="55"/>
      <c r="N661" s="55"/>
      <c r="O661" s="55"/>
      <c r="P661" s="55"/>
      <c r="Q661" s="55"/>
      <c r="R661" s="55"/>
      <c r="S661" s="55"/>
      <c r="T661" s="55"/>
      <c r="U661" s="55"/>
      <c r="V661" s="55"/>
      <c r="W661" s="55"/>
      <c r="X661" s="55"/>
      <c r="Y661" s="55"/>
    </row>
    <row r="662" spans="1:25">
      <c r="A662" s="134"/>
      <c r="B662" s="64"/>
      <c r="C662" s="132"/>
      <c r="D662" s="58"/>
      <c r="E662" s="58"/>
      <c r="F662" s="55"/>
      <c r="G662" s="55"/>
      <c r="H662" s="55"/>
      <c r="I662" s="55"/>
      <c r="J662" s="55"/>
      <c r="K662" s="55"/>
      <c r="L662" s="55"/>
      <c r="M662" s="55"/>
      <c r="N662" s="55"/>
      <c r="O662" s="55"/>
      <c r="P662" s="55"/>
      <c r="Q662" s="55"/>
      <c r="R662" s="55"/>
      <c r="S662" s="55"/>
      <c r="T662" s="55"/>
      <c r="U662" s="55"/>
      <c r="V662" s="55"/>
      <c r="W662" s="55"/>
      <c r="X662" s="55"/>
      <c r="Y662" s="55"/>
    </row>
    <row r="663" spans="1:25">
      <c r="A663" s="134"/>
      <c r="B663" s="64"/>
      <c r="C663" s="132"/>
      <c r="D663" s="58"/>
      <c r="E663" s="58"/>
      <c r="F663" s="55"/>
      <c r="G663" s="55"/>
      <c r="H663" s="55"/>
      <c r="I663" s="55"/>
      <c r="J663" s="55"/>
      <c r="K663" s="55"/>
      <c r="L663" s="55"/>
      <c r="M663" s="55"/>
      <c r="N663" s="55"/>
      <c r="O663" s="55"/>
      <c r="P663" s="55"/>
      <c r="Q663" s="55"/>
      <c r="R663" s="55"/>
      <c r="S663" s="55"/>
      <c r="T663" s="55"/>
      <c r="U663" s="55"/>
      <c r="V663" s="55"/>
      <c r="W663" s="55"/>
      <c r="X663" s="55"/>
      <c r="Y663" s="55"/>
    </row>
    <row r="664" spans="1:25">
      <c r="A664" s="134"/>
      <c r="B664" s="64"/>
      <c r="C664" s="132"/>
      <c r="D664" s="58"/>
      <c r="E664" s="58"/>
      <c r="F664" s="55"/>
      <c r="G664" s="55"/>
      <c r="H664" s="55"/>
      <c r="I664" s="55"/>
      <c r="J664" s="55"/>
      <c r="K664" s="55"/>
      <c r="L664" s="55"/>
      <c r="M664" s="55"/>
      <c r="N664" s="55"/>
      <c r="O664" s="55"/>
      <c r="P664" s="55"/>
      <c r="Q664" s="55"/>
      <c r="R664" s="55"/>
      <c r="S664" s="55"/>
      <c r="T664" s="55"/>
      <c r="U664" s="55"/>
      <c r="V664" s="55"/>
      <c r="W664" s="55"/>
      <c r="X664" s="55"/>
      <c r="Y664" s="55"/>
    </row>
    <row r="665" spans="1:25">
      <c r="A665" s="134"/>
      <c r="B665" s="64"/>
      <c r="C665" s="132"/>
      <c r="D665" s="58"/>
      <c r="E665" s="58"/>
      <c r="F665" s="55"/>
      <c r="G665" s="55"/>
      <c r="H665" s="55"/>
      <c r="I665" s="55"/>
      <c r="J665" s="55"/>
      <c r="K665" s="55"/>
      <c r="L665" s="55"/>
      <c r="M665" s="55"/>
      <c r="N665" s="55"/>
      <c r="O665" s="55"/>
      <c r="P665" s="55"/>
      <c r="Q665" s="55"/>
      <c r="R665" s="55"/>
      <c r="S665" s="55"/>
      <c r="T665" s="55"/>
      <c r="U665" s="55"/>
      <c r="V665" s="55"/>
      <c r="W665" s="55"/>
      <c r="X665" s="55"/>
      <c r="Y665" s="55"/>
    </row>
    <row r="666" spans="1:25">
      <c r="A666" s="134"/>
      <c r="B666" s="64"/>
      <c r="C666" s="132"/>
      <c r="D666" s="58"/>
      <c r="E666" s="58"/>
      <c r="F666" s="55"/>
      <c r="G666" s="55"/>
      <c r="H666" s="55"/>
      <c r="I666" s="55"/>
      <c r="J666" s="55"/>
      <c r="K666" s="55"/>
      <c r="L666" s="55"/>
      <c r="M666" s="55"/>
      <c r="N666" s="55"/>
      <c r="O666" s="55"/>
      <c r="P666" s="55"/>
      <c r="Q666" s="55"/>
      <c r="R666" s="55"/>
      <c r="S666" s="55"/>
      <c r="T666" s="55"/>
      <c r="U666" s="55"/>
      <c r="V666" s="55"/>
      <c r="W666" s="55"/>
      <c r="X666" s="55"/>
      <c r="Y666" s="55"/>
    </row>
    <row r="667" spans="1:25">
      <c r="A667" s="134"/>
      <c r="B667" s="64"/>
      <c r="C667" s="132"/>
      <c r="D667" s="58"/>
      <c r="E667" s="58"/>
      <c r="F667" s="55"/>
      <c r="G667" s="55"/>
      <c r="H667" s="55"/>
      <c r="I667" s="55"/>
      <c r="J667" s="55"/>
      <c r="K667" s="55"/>
      <c r="L667" s="55"/>
      <c r="M667" s="55"/>
      <c r="N667" s="55"/>
      <c r="O667" s="55"/>
      <c r="P667" s="55"/>
      <c r="Q667" s="55"/>
      <c r="R667" s="55"/>
      <c r="S667" s="55"/>
      <c r="T667" s="55"/>
      <c r="U667" s="55"/>
      <c r="V667" s="55"/>
      <c r="W667" s="55"/>
      <c r="X667" s="55"/>
      <c r="Y667" s="55"/>
    </row>
    <row r="668" spans="1:25">
      <c r="A668" s="134"/>
      <c r="B668" s="64"/>
      <c r="C668" s="132"/>
      <c r="D668" s="58"/>
      <c r="E668" s="58"/>
      <c r="F668" s="55"/>
      <c r="G668" s="55"/>
      <c r="H668" s="55"/>
      <c r="I668" s="55"/>
      <c r="J668" s="55"/>
      <c r="K668" s="55"/>
      <c r="L668" s="55"/>
      <c r="M668" s="55"/>
      <c r="N668" s="55"/>
      <c r="O668" s="55"/>
      <c r="P668" s="55"/>
      <c r="Q668" s="55"/>
      <c r="R668" s="55"/>
      <c r="S668" s="55"/>
      <c r="T668" s="55"/>
      <c r="U668" s="55"/>
      <c r="V668" s="55"/>
      <c r="W668" s="55"/>
      <c r="X668" s="55"/>
      <c r="Y668" s="55"/>
    </row>
    <row r="669" spans="1:25">
      <c r="A669" s="134"/>
      <c r="B669" s="64"/>
      <c r="C669" s="132"/>
      <c r="D669" s="58"/>
      <c r="E669" s="58"/>
      <c r="F669" s="55"/>
      <c r="G669" s="55"/>
      <c r="H669" s="55"/>
      <c r="I669" s="55"/>
      <c r="J669" s="55"/>
      <c r="K669" s="55"/>
      <c r="L669" s="55"/>
      <c r="M669" s="55"/>
      <c r="N669" s="55"/>
      <c r="O669" s="55"/>
      <c r="P669" s="55"/>
      <c r="Q669" s="55"/>
      <c r="R669" s="55"/>
      <c r="S669" s="55"/>
      <c r="T669" s="55"/>
      <c r="U669" s="55"/>
      <c r="V669" s="55"/>
      <c r="W669" s="55"/>
      <c r="X669" s="55"/>
      <c r="Y669" s="55"/>
    </row>
    <row r="670" spans="1:25">
      <c r="A670" s="134"/>
      <c r="B670" s="64"/>
      <c r="C670" s="132"/>
      <c r="D670" s="58"/>
      <c r="E670" s="58"/>
      <c r="F670" s="55"/>
      <c r="G670" s="55"/>
      <c r="H670" s="55"/>
      <c r="I670" s="55"/>
      <c r="J670" s="55"/>
      <c r="K670" s="55"/>
      <c r="L670" s="55"/>
      <c r="M670" s="55"/>
      <c r="N670" s="55"/>
      <c r="O670" s="55"/>
      <c r="P670" s="55"/>
      <c r="Q670" s="55"/>
      <c r="R670" s="55"/>
      <c r="S670" s="55"/>
      <c r="T670" s="55"/>
      <c r="U670" s="55"/>
      <c r="V670" s="55"/>
      <c r="W670" s="55"/>
      <c r="X670" s="55"/>
      <c r="Y670" s="55"/>
    </row>
    <row r="671" spans="1:25">
      <c r="A671" s="134"/>
      <c r="B671" s="64"/>
      <c r="C671" s="132"/>
      <c r="D671" s="58"/>
      <c r="E671" s="58"/>
      <c r="F671" s="55"/>
      <c r="G671" s="55"/>
      <c r="H671" s="55"/>
      <c r="I671" s="55"/>
      <c r="J671" s="55"/>
      <c r="K671" s="55"/>
      <c r="L671" s="55"/>
      <c r="M671" s="55"/>
      <c r="N671" s="55"/>
      <c r="O671" s="55"/>
      <c r="P671" s="55"/>
      <c r="Q671" s="55"/>
      <c r="R671" s="55"/>
      <c r="S671" s="55"/>
      <c r="T671" s="55"/>
      <c r="U671" s="55"/>
      <c r="V671" s="55"/>
      <c r="W671" s="55"/>
      <c r="X671" s="55"/>
      <c r="Y671" s="55"/>
    </row>
    <row r="672" spans="1:25">
      <c r="A672" s="134"/>
      <c r="B672" s="64"/>
      <c r="C672" s="132"/>
      <c r="D672" s="58"/>
      <c r="E672" s="58"/>
      <c r="F672" s="55"/>
      <c r="G672" s="55"/>
      <c r="H672" s="55"/>
      <c r="I672" s="55"/>
      <c r="J672" s="55"/>
      <c r="K672" s="55"/>
      <c r="L672" s="55"/>
      <c r="M672" s="55"/>
      <c r="N672" s="55"/>
      <c r="O672" s="55"/>
      <c r="P672" s="55"/>
      <c r="Q672" s="55"/>
      <c r="R672" s="55"/>
      <c r="S672" s="55"/>
      <c r="T672" s="55"/>
      <c r="U672" s="55"/>
      <c r="V672" s="55"/>
      <c r="W672" s="55"/>
      <c r="X672" s="55"/>
      <c r="Y672" s="55"/>
    </row>
    <row r="673" spans="1:25">
      <c r="A673" s="134"/>
      <c r="B673" s="64"/>
      <c r="C673" s="132"/>
      <c r="D673" s="58"/>
      <c r="E673" s="58"/>
      <c r="F673" s="55"/>
      <c r="G673" s="55"/>
      <c r="H673" s="55"/>
      <c r="I673" s="55"/>
      <c r="J673" s="55"/>
      <c r="K673" s="55"/>
      <c r="L673" s="55"/>
      <c r="M673" s="55"/>
      <c r="N673" s="55"/>
      <c r="O673" s="55"/>
      <c r="P673" s="55"/>
      <c r="Q673" s="55"/>
      <c r="R673" s="55"/>
      <c r="S673" s="55"/>
      <c r="T673" s="55"/>
      <c r="U673" s="55"/>
      <c r="V673" s="55"/>
      <c r="W673" s="55"/>
      <c r="X673" s="55"/>
      <c r="Y673" s="55"/>
    </row>
    <row r="674" spans="1:25">
      <c r="A674" s="134"/>
      <c r="B674" s="64"/>
      <c r="C674" s="132"/>
      <c r="D674" s="58"/>
      <c r="E674" s="58"/>
      <c r="F674" s="55"/>
      <c r="G674" s="55"/>
      <c r="H674" s="55"/>
      <c r="I674" s="55"/>
      <c r="J674" s="55"/>
      <c r="K674" s="55"/>
      <c r="L674" s="55"/>
      <c r="M674" s="55"/>
      <c r="N674" s="55"/>
      <c r="O674" s="55"/>
      <c r="P674" s="55"/>
      <c r="Q674" s="55"/>
      <c r="R674" s="55"/>
      <c r="S674" s="55"/>
      <c r="T674" s="55"/>
      <c r="U674" s="55"/>
      <c r="V674" s="55"/>
      <c r="W674" s="55"/>
      <c r="X674" s="55"/>
      <c r="Y674" s="55"/>
    </row>
    <row r="675" spans="1:25">
      <c r="A675" s="134"/>
      <c r="B675" s="64"/>
      <c r="C675" s="132"/>
      <c r="D675" s="58"/>
      <c r="E675" s="58"/>
      <c r="F675" s="55"/>
      <c r="G675" s="55"/>
      <c r="H675" s="55"/>
      <c r="I675" s="55"/>
      <c r="J675" s="55"/>
      <c r="K675" s="55"/>
      <c r="L675" s="55"/>
      <c r="M675" s="55"/>
      <c r="N675" s="55"/>
      <c r="O675" s="55"/>
      <c r="P675" s="55"/>
      <c r="Q675" s="55"/>
      <c r="R675" s="55"/>
      <c r="S675" s="55"/>
      <c r="T675" s="55"/>
      <c r="U675" s="55"/>
      <c r="V675" s="55"/>
      <c r="W675" s="55"/>
      <c r="X675" s="55"/>
      <c r="Y675" s="55"/>
    </row>
    <row r="676" spans="1:25">
      <c r="A676" s="134"/>
      <c r="B676" s="64"/>
      <c r="C676" s="132"/>
      <c r="D676" s="58"/>
      <c r="E676" s="58"/>
      <c r="F676" s="55"/>
      <c r="G676" s="55"/>
      <c r="H676" s="55"/>
      <c r="I676" s="55"/>
      <c r="J676" s="55"/>
      <c r="K676" s="55"/>
      <c r="L676" s="55"/>
      <c r="M676" s="55"/>
      <c r="N676" s="55"/>
      <c r="O676" s="55"/>
      <c r="P676" s="55"/>
      <c r="Q676" s="55"/>
      <c r="R676" s="55"/>
      <c r="S676" s="55"/>
      <c r="T676" s="55"/>
      <c r="U676" s="55"/>
      <c r="V676" s="55"/>
      <c r="W676" s="55"/>
      <c r="X676" s="55"/>
      <c r="Y676" s="55"/>
    </row>
    <row r="677" spans="1:25">
      <c r="A677" s="134"/>
      <c r="B677" s="64"/>
      <c r="C677" s="132"/>
      <c r="D677" s="58"/>
      <c r="E677" s="58"/>
      <c r="F677" s="55"/>
      <c r="G677" s="55"/>
      <c r="H677" s="55"/>
      <c r="I677" s="55"/>
      <c r="J677" s="55"/>
      <c r="K677" s="55"/>
      <c r="L677" s="55"/>
      <c r="M677" s="55"/>
      <c r="N677" s="55"/>
      <c r="O677" s="55"/>
      <c r="P677" s="55"/>
      <c r="Q677" s="55"/>
      <c r="R677" s="55"/>
      <c r="S677" s="55"/>
      <c r="T677" s="55"/>
      <c r="U677" s="55"/>
      <c r="V677" s="55"/>
      <c r="W677" s="55"/>
      <c r="X677" s="55"/>
      <c r="Y677" s="55"/>
    </row>
    <row r="678" spans="1:25">
      <c r="A678" s="134"/>
      <c r="B678" s="64"/>
      <c r="C678" s="132"/>
      <c r="D678" s="58"/>
      <c r="E678" s="58"/>
      <c r="F678" s="55"/>
      <c r="G678" s="55"/>
      <c r="H678" s="55"/>
      <c r="I678" s="55"/>
      <c r="J678" s="55"/>
      <c r="K678" s="55"/>
      <c r="L678" s="55"/>
      <c r="M678" s="55"/>
      <c r="N678" s="55"/>
      <c r="O678" s="55"/>
      <c r="P678" s="55"/>
      <c r="Q678" s="55"/>
      <c r="R678" s="55"/>
      <c r="S678" s="55"/>
      <c r="T678" s="55"/>
      <c r="U678" s="55"/>
      <c r="V678" s="55"/>
      <c r="W678" s="55"/>
      <c r="X678" s="55"/>
      <c r="Y678" s="55"/>
    </row>
    <row r="679" spans="1:25">
      <c r="A679" s="134"/>
      <c r="B679" s="64"/>
      <c r="C679" s="132"/>
      <c r="D679" s="58"/>
      <c r="E679" s="58"/>
      <c r="F679" s="55"/>
      <c r="G679" s="55"/>
      <c r="H679" s="55"/>
      <c r="I679" s="55"/>
      <c r="J679" s="55"/>
      <c r="K679" s="55"/>
      <c r="L679" s="55"/>
      <c r="M679" s="55"/>
      <c r="N679" s="55"/>
      <c r="O679" s="55"/>
      <c r="P679" s="55"/>
      <c r="Q679" s="55"/>
      <c r="R679" s="55"/>
      <c r="S679" s="55"/>
      <c r="T679" s="55"/>
      <c r="U679" s="55"/>
      <c r="V679" s="55"/>
      <c r="W679" s="55"/>
      <c r="X679" s="55"/>
      <c r="Y679" s="55"/>
    </row>
    <row r="680" spans="1:25">
      <c r="A680" s="134"/>
      <c r="B680" s="64"/>
      <c r="C680" s="132"/>
      <c r="D680" s="58"/>
      <c r="E680" s="58"/>
      <c r="F680" s="55"/>
      <c r="G680" s="55"/>
      <c r="H680" s="55"/>
      <c r="I680" s="55"/>
      <c r="J680" s="55"/>
      <c r="K680" s="55"/>
      <c r="L680" s="55"/>
      <c r="M680" s="55"/>
      <c r="N680" s="55"/>
      <c r="O680" s="55"/>
      <c r="P680" s="55"/>
      <c r="Q680" s="55"/>
      <c r="R680" s="55"/>
      <c r="S680" s="55"/>
      <c r="T680" s="55"/>
      <c r="U680" s="55"/>
      <c r="V680" s="55"/>
      <c r="W680" s="55"/>
      <c r="X680" s="55"/>
      <c r="Y680" s="55"/>
    </row>
    <row r="681" spans="1:25">
      <c r="A681" s="134"/>
      <c r="B681" s="64"/>
      <c r="C681" s="132"/>
      <c r="D681" s="58"/>
      <c r="E681" s="58"/>
      <c r="F681" s="55"/>
      <c r="G681" s="55"/>
      <c r="H681" s="55"/>
      <c r="I681" s="55"/>
      <c r="J681" s="55"/>
      <c r="K681" s="55"/>
      <c r="L681" s="55"/>
      <c r="M681" s="55"/>
      <c r="N681" s="55"/>
      <c r="O681" s="55"/>
      <c r="P681" s="55"/>
      <c r="Q681" s="55"/>
      <c r="R681" s="55"/>
      <c r="S681" s="55"/>
      <c r="T681" s="55"/>
      <c r="U681" s="55"/>
      <c r="V681" s="55"/>
      <c r="W681" s="55"/>
      <c r="X681" s="55"/>
      <c r="Y681" s="55"/>
    </row>
    <row r="682" spans="1:25">
      <c r="A682" s="134"/>
      <c r="B682" s="64"/>
      <c r="C682" s="132"/>
      <c r="D682" s="58"/>
      <c r="E682" s="58"/>
      <c r="F682" s="55"/>
      <c r="G682" s="55"/>
      <c r="H682" s="55"/>
      <c r="I682" s="55"/>
      <c r="J682" s="55"/>
      <c r="K682" s="55"/>
      <c r="L682" s="55"/>
      <c r="M682" s="55"/>
      <c r="N682" s="55"/>
      <c r="O682" s="55"/>
      <c r="P682" s="55"/>
      <c r="Q682" s="55"/>
      <c r="R682" s="55"/>
      <c r="S682" s="55"/>
      <c r="T682" s="55"/>
      <c r="U682" s="55"/>
      <c r="V682" s="55"/>
      <c r="W682" s="55"/>
      <c r="X682" s="55"/>
      <c r="Y682" s="55"/>
    </row>
    <row r="683" spans="1:25">
      <c r="A683" s="134"/>
      <c r="B683" s="64"/>
      <c r="C683" s="132"/>
      <c r="D683" s="58"/>
      <c r="E683" s="58"/>
      <c r="F683" s="55"/>
      <c r="G683" s="55"/>
      <c r="H683" s="55"/>
      <c r="I683" s="55"/>
      <c r="J683" s="55"/>
      <c r="K683" s="55"/>
      <c r="L683" s="55"/>
      <c r="M683" s="55"/>
      <c r="N683" s="55"/>
      <c r="O683" s="55"/>
      <c r="P683" s="55"/>
      <c r="Q683" s="55"/>
      <c r="R683" s="55"/>
      <c r="S683" s="55"/>
      <c r="T683" s="55"/>
      <c r="U683" s="55"/>
      <c r="V683" s="55"/>
      <c r="W683" s="55"/>
      <c r="X683" s="55"/>
      <c r="Y683" s="55"/>
    </row>
    <row r="684" spans="1:25">
      <c r="A684" s="134"/>
      <c r="B684" s="64"/>
      <c r="C684" s="132"/>
      <c r="D684" s="58"/>
      <c r="E684" s="58"/>
      <c r="F684" s="55"/>
      <c r="G684" s="55"/>
      <c r="H684" s="55"/>
      <c r="I684" s="55"/>
      <c r="J684" s="55"/>
      <c r="K684" s="55"/>
      <c r="L684" s="55"/>
      <c r="M684" s="55"/>
      <c r="N684" s="55"/>
      <c r="O684" s="55"/>
      <c r="P684" s="55"/>
      <c r="Q684" s="55"/>
      <c r="R684" s="55"/>
      <c r="S684" s="55"/>
      <c r="T684" s="55"/>
      <c r="U684" s="55"/>
      <c r="V684" s="55"/>
      <c r="W684" s="55"/>
      <c r="X684" s="55"/>
      <c r="Y684" s="55"/>
    </row>
    <row r="685" spans="1:25">
      <c r="A685" s="134"/>
      <c r="B685" s="64"/>
      <c r="C685" s="132"/>
      <c r="D685" s="58"/>
      <c r="E685" s="58"/>
      <c r="F685" s="55"/>
      <c r="G685" s="55"/>
      <c r="H685" s="55"/>
      <c r="I685" s="55"/>
      <c r="J685" s="55"/>
      <c r="K685" s="55"/>
      <c r="L685" s="55"/>
      <c r="M685" s="55"/>
      <c r="N685" s="55"/>
      <c r="O685" s="55"/>
      <c r="P685" s="55"/>
      <c r="Q685" s="55"/>
      <c r="R685" s="55"/>
      <c r="S685" s="55"/>
      <c r="T685" s="55"/>
      <c r="U685" s="55"/>
      <c r="V685" s="55"/>
      <c r="W685" s="55"/>
      <c r="X685" s="55"/>
      <c r="Y685" s="55"/>
    </row>
    <row r="686" spans="1:25">
      <c r="A686" s="134"/>
      <c r="B686" s="64"/>
      <c r="C686" s="132"/>
      <c r="D686" s="58"/>
      <c r="E686" s="58"/>
      <c r="F686" s="55"/>
      <c r="G686" s="55"/>
      <c r="H686" s="55"/>
      <c r="I686" s="55"/>
      <c r="J686" s="55"/>
      <c r="K686" s="55"/>
      <c r="L686" s="55"/>
      <c r="M686" s="55"/>
      <c r="N686" s="55"/>
      <c r="O686" s="55"/>
      <c r="P686" s="55"/>
      <c r="Q686" s="55"/>
      <c r="R686" s="55"/>
      <c r="S686" s="55"/>
      <c r="T686" s="55"/>
      <c r="U686" s="55"/>
      <c r="V686" s="55"/>
      <c r="W686" s="55"/>
      <c r="X686" s="55"/>
      <c r="Y686" s="55"/>
    </row>
    <row r="687" spans="1:25">
      <c r="A687" s="134"/>
      <c r="B687" s="64"/>
      <c r="C687" s="132"/>
      <c r="D687" s="58"/>
      <c r="E687" s="58"/>
      <c r="F687" s="55"/>
      <c r="G687" s="55"/>
      <c r="H687" s="55"/>
      <c r="I687" s="55"/>
      <c r="J687" s="55"/>
      <c r="K687" s="55"/>
      <c r="L687" s="55"/>
      <c r="M687" s="55"/>
      <c r="N687" s="55"/>
      <c r="O687" s="55"/>
      <c r="P687" s="55"/>
      <c r="Q687" s="55"/>
      <c r="R687" s="55"/>
      <c r="S687" s="55"/>
      <c r="T687" s="55"/>
      <c r="U687" s="55"/>
      <c r="V687" s="55"/>
      <c r="W687" s="55"/>
      <c r="X687" s="55"/>
      <c r="Y687" s="55"/>
    </row>
    <row r="688" spans="1:25">
      <c r="A688" s="134"/>
      <c r="B688" s="64"/>
      <c r="C688" s="132"/>
      <c r="D688" s="58"/>
      <c r="E688" s="58"/>
      <c r="F688" s="55"/>
      <c r="G688" s="55"/>
      <c r="H688" s="55"/>
      <c r="I688" s="55"/>
      <c r="J688" s="55"/>
      <c r="K688" s="55"/>
      <c r="L688" s="55"/>
      <c r="M688" s="55"/>
      <c r="N688" s="55"/>
      <c r="O688" s="55"/>
      <c r="P688" s="55"/>
      <c r="Q688" s="55"/>
      <c r="R688" s="55"/>
      <c r="S688" s="55"/>
      <c r="T688" s="55"/>
      <c r="U688" s="55"/>
      <c r="V688" s="55"/>
      <c r="W688" s="55"/>
      <c r="X688" s="55"/>
      <c r="Y688" s="55"/>
    </row>
    <row r="689" spans="1:25">
      <c r="A689" s="134"/>
      <c r="B689" s="64"/>
      <c r="C689" s="132"/>
      <c r="D689" s="58"/>
      <c r="E689" s="58"/>
      <c r="F689" s="55"/>
      <c r="G689" s="55"/>
      <c r="H689" s="55"/>
      <c r="I689" s="55"/>
      <c r="J689" s="55"/>
      <c r="K689" s="55"/>
      <c r="L689" s="55"/>
      <c r="M689" s="55"/>
      <c r="N689" s="55"/>
      <c r="O689" s="55"/>
      <c r="P689" s="55"/>
      <c r="Q689" s="55"/>
      <c r="R689" s="55"/>
      <c r="S689" s="55"/>
      <c r="T689" s="55"/>
      <c r="U689" s="55"/>
      <c r="V689" s="55"/>
      <c r="W689" s="55"/>
      <c r="X689" s="55"/>
      <c r="Y689" s="55"/>
    </row>
    <row r="690" spans="1:25">
      <c r="A690" s="134"/>
      <c r="B690" s="64"/>
      <c r="C690" s="132"/>
      <c r="D690" s="58"/>
      <c r="E690" s="58"/>
      <c r="F690" s="55"/>
      <c r="G690" s="55"/>
      <c r="H690" s="55"/>
      <c r="I690" s="55"/>
      <c r="J690" s="55"/>
      <c r="K690" s="55"/>
      <c r="L690" s="55"/>
      <c r="M690" s="55"/>
      <c r="N690" s="55"/>
      <c r="O690" s="55"/>
      <c r="P690" s="55"/>
      <c r="Q690" s="55"/>
      <c r="R690" s="55"/>
      <c r="S690" s="55"/>
      <c r="T690" s="55"/>
      <c r="U690" s="55"/>
      <c r="V690" s="55"/>
      <c r="W690" s="55"/>
      <c r="X690" s="55"/>
      <c r="Y690" s="55"/>
    </row>
    <row r="691" spans="1:25">
      <c r="A691" s="134"/>
      <c r="B691" s="64"/>
      <c r="C691" s="132"/>
      <c r="D691" s="58"/>
      <c r="E691" s="58"/>
      <c r="F691" s="55"/>
      <c r="G691" s="55"/>
      <c r="H691" s="55"/>
      <c r="I691" s="55"/>
      <c r="J691" s="55"/>
      <c r="K691" s="55"/>
      <c r="L691" s="55"/>
      <c r="M691" s="55"/>
      <c r="N691" s="55"/>
      <c r="O691" s="55"/>
      <c r="P691" s="55"/>
      <c r="Q691" s="55"/>
      <c r="R691" s="55"/>
      <c r="S691" s="55"/>
      <c r="T691" s="55"/>
      <c r="U691" s="55"/>
      <c r="V691" s="55"/>
      <c r="W691" s="55"/>
      <c r="X691" s="55"/>
      <c r="Y691" s="55"/>
    </row>
    <row r="692" spans="1:25">
      <c r="A692" s="134"/>
      <c r="B692" s="64"/>
      <c r="C692" s="132"/>
      <c r="D692" s="58"/>
      <c r="E692" s="58"/>
      <c r="F692" s="55"/>
      <c r="G692" s="55"/>
      <c r="H692" s="55"/>
      <c r="I692" s="55"/>
      <c r="J692" s="55"/>
      <c r="K692" s="55"/>
      <c r="L692" s="55"/>
      <c r="M692" s="55"/>
      <c r="N692" s="55"/>
      <c r="O692" s="55"/>
      <c r="P692" s="55"/>
      <c r="Q692" s="55"/>
      <c r="R692" s="55"/>
      <c r="S692" s="55"/>
      <c r="T692" s="55"/>
      <c r="U692" s="55"/>
      <c r="V692" s="55"/>
      <c r="W692" s="55"/>
      <c r="X692" s="55"/>
      <c r="Y692" s="55"/>
    </row>
    <row r="693" spans="1:25">
      <c r="A693" s="134"/>
      <c r="B693" s="64"/>
      <c r="C693" s="132"/>
      <c r="D693" s="58"/>
      <c r="E693" s="58"/>
      <c r="F693" s="55"/>
      <c r="G693" s="55"/>
      <c r="H693" s="55"/>
      <c r="I693" s="55"/>
      <c r="J693" s="55"/>
      <c r="K693" s="55"/>
      <c r="L693" s="55"/>
      <c r="M693" s="55"/>
      <c r="N693" s="55"/>
      <c r="O693" s="55"/>
      <c r="P693" s="55"/>
      <c r="Q693" s="55"/>
      <c r="R693" s="55"/>
      <c r="S693" s="55"/>
      <c r="T693" s="55"/>
      <c r="U693" s="55"/>
      <c r="V693" s="55"/>
      <c r="W693" s="55"/>
      <c r="X693" s="55"/>
      <c r="Y693" s="55"/>
    </row>
    <row r="694" spans="1:25">
      <c r="A694" s="134"/>
      <c r="B694" s="64"/>
      <c r="C694" s="132"/>
      <c r="D694" s="58"/>
      <c r="E694" s="58"/>
      <c r="F694" s="55"/>
      <c r="G694" s="55"/>
      <c r="H694" s="55"/>
      <c r="I694" s="55"/>
      <c r="J694" s="55"/>
      <c r="K694" s="55"/>
      <c r="L694" s="55"/>
      <c r="M694" s="55"/>
      <c r="N694" s="55"/>
      <c r="O694" s="55"/>
      <c r="P694" s="55"/>
      <c r="Q694" s="55"/>
      <c r="R694" s="55"/>
      <c r="S694" s="55"/>
      <c r="T694" s="55"/>
      <c r="U694" s="55"/>
      <c r="V694" s="55"/>
      <c r="W694" s="55"/>
      <c r="X694" s="55"/>
      <c r="Y694" s="55"/>
    </row>
    <row r="695" spans="1:25">
      <c r="A695" s="134"/>
      <c r="B695" s="64"/>
      <c r="C695" s="132"/>
      <c r="D695" s="58"/>
      <c r="E695" s="58"/>
      <c r="F695" s="55"/>
      <c r="G695" s="55"/>
      <c r="H695" s="55"/>
      <c r="I695" s="55"/>
      <c r="J695" s="55"/>
      <c r="K695" s="55"/>
      <c r="L695" s="55"/>
      <c r="M695" s="55"/>
      <c r="N695" s="55"/>
      <c r="O695" s="55"/>
      <c r="P695" s="55"/>
      <c r="Q695" s="55"/>
      <c r="R695" s="55"/>
      <c r="S695" s="55"/>
      <c r="T695" s="55"/>
      <c r="U695" s="55"/>
      <c r="V695" s="55"/>
      <c r="W695" s="55"/>
      <c r="X695" s="55"/>
      <c r="Y695" s="55"/>
    </row>
    <row r="696" spans="1:25">
      <c r="A696" s="134"/>
      <c r="B696" s="64"/>
      <c r="C696" s="132"/>
      <c r="D696" s="58"/>
      <c r="E696" s="58"/>
      <c r="F696" s="55"/>
      <c r="G696" s="55"/>
      <c r="H696" s="55"/>
      <c r="I696" s="55"/>
      <c r="J696" s="55"/>
      <c r="K696" s="55"/>
      <c r="L696" s="55"/>
      <c r="M696" s="55"/>
      <c r="N696" s="55"/>
      <c r="O696" s="55"/>
      <c r="P696" s="55"/>
      <c r="Q696" s="55"/>
      <c r="R696" s="55"/>
      <c r="S696" s="55"/>
      <c r="T696" s="55"/>
      <c r="U696" s="55"/>
      <c r="V696" s="55"/>
      <c r="W696" s="55"/>
      <c r="X696" s="55"/>
      <c r="Y696" s="55"/>
    </row>
    <row r="697" spans="1:25">
      <c r="A697" s="134"/>
      <c r="B697" s="64"/>
      <c r="C697" s="132"/>
      <c r="D697" s="58"/>
      <c r="E697" s="58"/>
      <c r="F697" s="55"/>
      <c r="G697" s="55"/>
      <c r="H697" s="55"/>
      <c r="I697" s="55"/>
      <c r="J697" s="55"/>
      <c r="K697" s="55"/>
      <c r="L697" s="55"/>
      <c r="M697" s="55"/>
      <c r="N697" s="55"/>
      <c r="O697" s="55"/>
      <c r="P697" s="55"/>
      <c r="Q697" s="55"/>
      <c r="R697" s="55"/>
      <c r="S697" s="55"/>
      <c r="T697" s="55"/>
      <c r="U697" s="55"/>
      <c r="V697" s="55"/>
      <c r="W697" s="55"/>
      <c r="X697" s="55"/>
      <c r="Y697" s="55"/>
    </row>
    <row r="698" spans="1:25">
      <c r="A698" s="134"/>
      <c r="B698" s="64"/>
      <c r="C698" s="132"/>
      <c r="D698" s="58"/>
      <c r="E698" s="58"/>
      <c r="F698" s="55"/>
      <c r="G698" s="55"/>
      <c r="H698" s="55"/>
      <c r="I698" s="55"/>
      <c r="J698" s="55"/>
      <c r="K698" s="55"/>
      <c r="L698" s="55"/>
      <c r="M698" s="55"/>
      <c r="N698" s="55"/>
      <c r="O698" s="55"/>
      <c r="P698" s="55"/>
      <c r="Q698" s="55"/>
      <c r="R698" s="55"/>
      <c r="S698" s="55"/>
      <c r="T698" s="55"/>
      <c r="U698" s="55"/>
      <c r="V698" s="55"/>
      <c r="W698" s="55"/>
      <c r="X698" s="55"/>
      <c r="Y698" s="55"/>
    </row>
    <row r="699" spans="1:25">
      <c r="A699" s="134"/>
      <c r="B699" s="64"/>
      <c r="C699" s="132"/>
      <c r="D699" s="58"/>
      <c r="E699" s="58"/>
      <c r="F699" s="55"/>
      <c r="G699" s="55"/>
      <c r="H699" s="55"/>
      <c r="I699" s="55"/>
      <c r="J699" s="55"/>
      <c r="K699" s="55"/>
      <c r="L699" s="55"/>
      <c r="M699" s="55"/>
      <c r="N699" s="55"/>
      <c r="O699" s="55"/>
      <c r="P699" s="55"/>
      <c r="Q699" s="55"/>
      <c r="R699" s="55"/>
      <c r="S699" s="55"/>
      <c r="T699" s="55"/>
      <c r="U699" s="55"/>
      <c r="V699" s="55"/>
      <c r="W699" s="55"/>
      <c r="X699" s="55"/>
      <c r="Y699" s="55"/>
    </row>
    <row r="700" spans="1:25">
      <c r="A700" s="134"/>
      <c r="B700" s="64"/>
      <c r="C700" s="132"/>
      <c r="D700" s="58"/>
      <c r="E700" s="58"/>
      <c r="F700" s="55"/>
      <c r="G700" s="55"/>
      <c r="H700" s="55"/>
      <c r="I700" s="55"/>
      <c r="J700" s="55"/>
      <c r="K700" s="55"/>
      <c r="L700" s="55"/>
      <c r="M700" s="55"/>
      <c r="N700" s="55"/>
      <c r="O700" s="55"/>
      <c r="P700" s="55"/>
      <c r="Q700" s="55"/>
      <c r="R700" s="55"/>
      <c r="S700" s="55"/>
      <c r="T700" s="55"/>
      <c r="U700" s="55"/>
      <c r="V700" s="55"/>
      <c r="W700" s="55"/>
      <c r="X700" s="55"/>
      <c r="Y700" s="55"/>
    </row>
    <row r="701" spans="1:25">
      <c r="A701" s="134"/>
      <c r="B701" s="64"/>
      <c r="C701" s="132"/>
      <c r="D701" s="58"/>
      <c r="E701" s="58"/>
      <c r="F701" s="55"/>
      <c r="G701" s="55"/>
      <c r="H701" s="55"/>
      <c r="I701" s="55"/>
      <c r="J701" s="55"/>
      <c r="K701" s="55"/>
      <c r="L701" s="55"/>
      <c r="M701" s="55"/>
      <c r="N701" s="55"/>
      <c r="O701" s="55"/>
      <c r="P701" s="55"/>
      <c r="Q701" s="55"/>
      <c r="R701" s="55"/>
      <c r="S701" s="55"/>
      <c r="T701" s="55"/>
      <c r="U701" s="55"/>
      <c r="V701" s="55"/>
      <c r="W701" s="55"/>
      <c r="X701" s="55"/>
      <c r="Y701" s="55"/>
    </row>
    <row r="702" spans="1:25">
      <c r="A702" s="134"/>
      <c r="B702" s="64"/>
      <c r="C702" s="132"/>
      <c r="D702" s="58"/>
      <c r="E702" s="58"/>
      <c r="F702" s="55"/>
      <c r="G702" s="55"/>
      <c r="H702" s="55"/>
      <c r="I702" s="55"/>
      <c r="J702" s="55"/>
      <c r="K702" s="55"/>
      <c r="L702" s="55"/>
      <c r="M702" s="55"/>
      <c r="N702" s="55"/>
      <c r="O702" s="55"/>
      <c r="P702" s="55"/>
      <c r="Q702" s="55"/>
      <c r="R702" s="55"/>
      <c r="S702" s="55"/>
      <c r="T702" s="55"/>
      <c r="U702" s="55"/>
      <c r="V702" s="55"/>
      <c r="W702" s="55"/>
      <c r="X702" s="55"/>
      <c r="Y702" s="55"/>
    </row>
    <row r="703" spans="1:25">
      <c r="A703" s="134"/>
      <c r="B703" s="64"/>
      <c r="C703" s="132"/>
      <c r="D703" s="58"/>
      <c r="E703" s="58"/>
      <c r="F703" s="55"/>
      <c r="G703" s="55"/>
      <c r="H703" s="55"/>
      <c r="I703" s="55"/>
      <c r="J703" s="55"/>
      <c r="K703" s="55"/>
      <c r="L703" s="55"/>
      <c r="M703" s="55"/>
      <c r="N703" s="55"/>
      <c r="O703" s="55"/>
      <c r="P703" s="55"/>
      <c r="Q703" s="55"/>
      <c r="R703" s="55"/>
      <c r="S703" s="55"/>
      <c r="T703" s="55"/>
      <c r="U703" s="55"/>
      <c r="V703" s="55"/>
      <c r="W703" s="55"/>
      <c r="X703" s="55"/>
      <c r="Y703" s="55"/>
    </row>
    <row r="704" spans="1:25">
      <c r="A704" s="134"/>
      <c r="B704" s="64"/>
      <c r="C704" s="132"/>
      <c r="D704" s="58"/>
      <c r="E704" s="58"/>
      <c r="F704" s="55"/>
      <c r="G704" s="55"/>
      <c r="H704" s="55"/>
      <c r="I704" s="55"/>
      <c r="J704" s="55"/>
      <c r="K704" s="55"/>
      <c r="L704" s="55"/>
      <c r="M704" s="55"/>
      <c r="N704" s="55"/>
      <c r="O704" s="55"/>
      <c r="P704" s="55"/>
      <c r="Q704" s="55"/>
      <c r="R704" s="55"/>
      <c r="S704" s="55"/>
      <c r="T704" s="55"/>
      <c r="U704" s="55"/>
      <c r="V704" s="55"/>
      <c r="W704" s="55"/>
      <c r="X704" s="55"/>
      <c r="Y704" s="55"/>
    </row>
    <row r="705" spans="1:25">
      <c r="A705" s="134"/>
      <c r="B705" s="64"/>
      <c r="C705" s="132"/>
      <c r="D705" s="58"/>
      <c r="E705" s="58"/>
      <c r="F705" s="55"/>
      <c r="G705" s="55"/>
      <c r="H705" s="55"/>
      <c r="I705" s="55"/>
      <c r="J705" s="55"/>
      <c r="K705" s="55"/>
      <c r="L705" s="55"/>
      <c r="M705" s="55"/>
      <c r="N705" s="55"/>
      <c r="O705" s="55"/>
      <c r="P705" s="55"/>
      <c r="Q705" s="55"/>
      <c r="R705" s="55"/>
      <c r="S705" s="55"/>
      <c r="T705" s="55"/>
      <c r="U705" s="55"/>
      <c r="V705" s="55"/>
      <c r="W705" s="55"/>
      <c r="X705" s="55"/>
      <c r="Y705" s="55"/>
    </row>
    <row r="706" spans="1:25">
      <c r="A706" s="134"/>
      <c r="B706" s="64"/>
      <c r="C706" s="132"/>
      <c r="D706" s="58"/>
      <c r="E706" s="58"/>
      <c r="F706" s="55"/>
      <c r="G706" s="55"/>
      <c r="H706" s="55"/>
      <c r="I706" s="55"/>
      <c r="J706" s="55"/>
      <c r="K706" s="55"/>
      <c r="L706" s="55"/>
      <c r="M706" s="55"/>
      <c r="N706" s="55"/>
      <c r="O706" s="55"/>
      <c r="P706" s="55"/>
      <c r="Q706" s="55"/>
      <c r="R706" s="55"/>
      <c r="S706" s="55"/>
      <c r="T706" s="55"/>
      <c r="U706" s="55"/>
      <c r="V706" s="55"/>
      <c r="W706" s="55"/>
      <c r="X706" s="55"/>
      <c r="Y706" s="55"/>
    </row>
    <row r="707" spans="1:25">
      <c r="A707" s="134"/>
      <c r="B707" s="64"/>
      <c r="C707" s="132"/>
      <c r="D707" s="58"/>
      <c r="E707" s="58"/>
      <c r="F707" s="55"/>
      <c r="G707" s="55"/>
      <c r="H707" s="55"/>
      <c r="I707" s="55"/>
      <c r="J707" s="55"/>
      <c r="K707" s="55"/>
      <c r="L707" s="55"/>
      <c r="M707" s="55"/>
      <c r="N707" s="55"/>
      <c r="O707" s="55"/>
      <c r="P707" s="55"/>
      <c r="Q707" s="55"/>
      <c r="R707" s="55"/>
      <c r="S707" s="55"/>
      <c r="T707" s="55"/>
      <c r="U707" s="55"/>
      <c r="V707" s="55"/>
      <c r="W707" s="55"/>
      <c r="X707" s="55"/>
      <c r="Y707" s="55"/>
    </row>
    <row r="708" spans="1:25">
      <c r="A708" s="134"/>
      <c r="B708" s="64"/>
      <c r="C708" s="132"/>
      <c r="D708" s="58"/>
      <c r="E708" s="58"/>
      <c r="F708" s="55"/>
      <c r="G708" s="55"/>
      <c r="H708" s="55"/>
      <c r="I708" s="55"/>
      <c r="J708" s="55"/>
      <c r="K708" s="55"/>
      <c r="L708" s="55"/>
      <c r="M708" s="55"/>
      <c r="N708" s="55"/>
      <c r="O708" s="55"/>
      <c r="P708" s="55"/>
      <c r="Q708" s="55"/>
      <c r="R708" s="55"/>
      <c r="S708" s="55"/>
      <c r="T708" s="55"/>
      <c r="U708" s="55"/>
      <c r="V708" s="55"/>
      <c r="W708" s="55"/>
      <c r="X708" s="55"/>
      <c r="Y708" s="55"/>
    </row>
    <row r="709" spans="1:25">
      <c r="A709" s="134"/>
      <c r="B709" s="64"/>
      <c r="C709" s="132"/>
      <c r="D709" s="58"/>
      <c r="E709" s="58"/>
      <c r="F709" s="55"/>
      <c r="G709" s="55"/>
      <c r="H709" s="55"/>
      <c r="I709" s="55"/>
      <c r="J709" s="55"/>
      <c r="K709" s="55"/>
      <c r="L709" s="55"/>
      <c r="M709" s="55"/>
      <c r="N709" s="55"/>
      <c r="O709" s="55"/>
      <c r="P709" s="55"/>
      <c r="Q709" s="55"/>
      <c r="R709" s="55"/>
      <c r="S709" s="55"/>
      <c r="T709" s="55"/>
      <c r="U709" s="55"/>
      <c r="V709" s="55"/>
      <c r="W709" s="55"/>
      <c r="X709" s="55"/>
      <c r="Y709" s="55"/>
    </row>
    <row r="710" spans="1:25">
      <c r="A710" s="134"/>
      <c r="B710" s="64"/>
      <c r="C710" s="132"/>
      <c r="D710" s="58"/>
      <c r="E710" s="58"/>
      <c r="F710" s="55"/>
      <c r="G710" s="55"/>
      <c r="H710" s="55"/>
      <c r="I710" s="55"/>
      <c r="J710" s="55"/>
      <c r="K710" s="55"/>
      <c r="L710" s="55"/>
      <c r="M710" s="55"/>
      <c r="N710" s="55"/>
      <c r="O710" s="55"/>
      <c r="P710" s="55"/>
      <c r="Q710" s="55"/>
      <c r="R710" s="55"/>
      <c r="S710" s="55"/>
      <c r="T710" s="55"/>
      <c r="U710" s="55"/>
      <c r="V710" s="55"/>
      <c r="W710" s="55"/>
      <c r="X710" s="55"/>
      <c r="Y710" s="55"/>
    </row>
    <row r="711" spans="1:25">
      <c r="A711" s="134"/>
      <c r="B711" s="64"/>
      <c r="C711" s="132"/>
      <c r="D711" s="58"/>
      <c r="E711" s="58"/>
      <c r="F711" s="55"/>
      <c r="G711" s="55"/>
      <c r="H711" s="55"/>
      <c r="I711" s="55"/>
      <c r="J711" s="55"/>
      <c r="K711" s="55"/>
      <c r="L711" s="55"/>
      <c r="M711" s="55"/>
      <c r="N711" s="55"/>
      <c r="O711" s="55"/>
      <c r="P711" s="55"/>
      <c r="Q711" s="55"/>
      <c r="R711" s="55"/>
      <c r="S711" s="55"/>
      <c r="T711" s="55"/>
      <c r="U711" s="55"/>
      <c r="V711" s="55"/>
      <c r="W711" s="55"/>
      <c r="X711" s="55"/>
      <c r="Y711" s="55"/>
    </row>
    <row r="712" spans="1:25">
      <c r="A712" s="134"/>
      <c r="B712" s="64"/>
      <c r="C712" s="132"/>
      <c r="D712" s="58"/>
      <c r="E712" s="58"/>
      <c r="F712" s="55"/>
      <c r="G712" s="55"/>
      <c r="H712" s="55"/>
      <c r="I712" s="55"/>
      <c r="J712" s="55"/>
      <c r="K712" s="55"/>
      <c r="L712" s="55"/>
      <c r="M712" s="55"/>
      <c r="N712" s="55"/>
      <c r="O712" s="55"/>
      <c r="P712" s="55"/>
      <c r="Q712" s="55"/>
      <c r="R712" s="55"/>
      <c r="S712" s="55"/>
      <c r="T712" s="55"/>
      <c r="U712" s="55"/>
      <c r="V712" s="55"/>
      <c r="W712" s="55"/>
      <c r="X712" s="55"/>
      <c r="Y712" s="55"/>
    </row>
    <row r="713" spans="1:25">
      <c r="A713" s="134"/>
      <c r="B713" s="64"/>
      <c r="C713" s="132"/>
      <c r="D713" s="58"/>
      <c r="E713" s="58"/>
      <c r="F713" s="55"/>
      <c r="G713" s="55"/>
      <c r="H713" s="55"/>
      <c r="I713" s="55"/>
      <c r="J713" s="55"/>
      <c r="K713" s="55"/>
      <c r="L713" s="55"/>
      <c r="M713" s="55"/>
      <c r="N713" s="55"/>
      <c r="O713" s="55"/>
      <c r="P713" s="55"/>
      <c r="Q713" s="55"/>
      <c r="R713" s="55"/>
      <c r="S713" s="55"/>
      <c r="T713" s="55"/>
      <c r="U713" s="55"/>
      <c r="V713" s="55"/>
      <c r="W713" s="55"/>
      <c r="X713" s="55"/>
      <c r="Y713" s="55"/>
    </row>
    <row r="714" spans="1:25">
      <c r="A714" s="134"/>
      <c r="B714" s="64"/>
      <c r="C714" s="132"/>
      <c r="D714" s="58"/>
      <c r="E714" s="58"/>
      <c r="F714" s="55"/>
      <c r="G714" s="55"/>
      <c r="H714" s="55"/>
      <c r="I714" s="55"/>
      <c r="J714" s="55"/>
      <c r="K714" s="55"/>
      <c r="L714" s="55"/>
      <c r="M714" s="55"/>
      <c r="N714" s="55"/>
      <c r="O714" s="55"/>
      <c r="P714" s="55"/>
      <c r="Q714" s="55"/>
      <c r="R714" s="55"/>
      <c r="S714" s="55"/>
      <c r="T714" s="55"/>
      <c r="U714" s="55"/>
      <c r="V714" s="55"/>
      <c r="W714" s="55"/>
      <c r="X714" s="55"/>
      <c r="Y714" s="55"/>
    </row>
    <row r="715" spans="1:25">
      <c r="A715" s="134"/>
      <c r="B715" s="64"/>
      <c r="C715" s="132"/>
      <c r="D715" s="58"/>
      <c r="E715" s="58"/>
      <c r="F715" s="55"/>
      <c r="G715" s="55"/>
      <c r="H715" s="55"/>
      <c r="I715" s="55"/>
      <c r="J715" s="55"/>
      <c r="K715" s="55"/>
      <c r="L715" s="55"/>
      <c r="M715" s="55"/>
      <c r="N715" s="55"/>
      <c r="O715" s="55"/>
      <c r="P715" s="55"/>
      <c r="Q715" s="55"/>
      <c r="R715" s="55"/>
      <c r="S715" s="55"/>
      <c r="T715" s="55"/>
      <c r="U715" s="55"/>
      <c r="V715" s="55"/>
      <c r="W715" s="55"/>
      <c r="X715" s="55"/>
      <c r="Y715" s="55"/>
    </row>
    <row r="716" spans="1:25">
      <c r="A716" s="134"/>
      <c r="B716" s="64"/>
      <c r="C716" s="132"/>
      <c r="D716" s="58"/>
      <c r="E716" s="58"/>
      <c r="F716" s="55"/>
      <c r="G716" s="55"/>
      <c r="H716" s="55"/>
      <c r="I716" s="55"/>
      <c r="J716" s="55"/>
      <c r="K716" s="55"/>
      <c r="L716" s="55"/>
      <c r="M716" s="55"/>
      <c r="N716" s="55"/>
      <c r="O716" s="55"/>
      <c r="P716" s="55"/>
      <c r="Q716" s="55"/>
      <c r="R716" s="55"/>
      <c r="S716" s="55"/>
      <c r="T716" s="55"/>
      <c r="U716" s="55"/>
      <c r="V716" s="55"/>
      <c r="W716" s="55"/>
      <c r="X716" s="55"/>
      <c r="Y716" s="55"/>
    </row>
    <row r="717" spans="1:25">
      <c r="A717" s="134"/>
      <c r="B717" s="64"/>
      <c r="C717" s="132"/>
      <c r="D717" s="58"/>
      <c r="E717" s="58"/>
      <c r="F717" s="55"/>
      <c r="G717" s="55"/>
      <c r="H717" s="55"/>
      <c r="I717" s="55"/>
      <c r="J717" s="55"/>
      <c r="K717" s="55"/>
      <c r="L717" s="55"/>
      <c r="M717" s="55"/>
      <c r="N717" s="55"/>
      <c r="O717" s="55"/>
      <c r="P717" s="55"/>
      <c r="Q717" s="55"/>
      <c r="R717" s="55"/>
      <c r="S717" s="55"/>
      <c r="T717" s="55"/>
      <c r="U717" s="55"/>
      <c r="V717" s="55"/>
      <c r="W717" s="55"/>
      <c r="X717" s="55"/>
      <c r="Y717" s="55"/>
    </row>
    <row r="718" spans="1:25">
      <c r="A718" s="134"/>
      <c r="B718" s="64"/>
      <c r="C718" s="132"/>
      <c r="D718" s="58"/>
      <c r="E718" s="58"/>
      <c r="F718" s="55"/>
      <c r="G718" s="55"/>
      <c r="H718" s="55"/>
      <c r="I718" s="55"/>
      <c r="J718" s="55"/>
      <c r="K718" s="55"/>
      <c r="L718" s="55"/>
      <c r="M718" s="55"/>
      <c r="N718" s="55"/>
      <c r="O718" s="55"/>
      <c r="P718" s="55"/>
      <c r="Q718" s="55"/>
      <c r="R718" s="55"/>
      <c r="S718" s="55"/>
      <c r="T718" s="55"/>
      <c r="U718" s="55"/>
      <c r="V718" s="55"/>
      <c r="W718" s="55"/>
      <c r="X718" s="55"/>
      <c r="Y718" s="55"/>
    </row>
    <row r="719" spans="1:25">
      <c r="A719" s="134"/>
      <c r="B719" s="64"/>
      <c r="C719" s="132"/>
      <c r="D719" s="58"/>
      <c r="E719" s="58"/>
      <c r="F719" s="55"/>
      <c r="G719" s="55"/>
      <c r="H719" s="55"/>
      <c r="I719" s="55"/>
      <c r="J719" s="55"/>
      <c r="K719" s="55"/>
      <c r="L719" s="55"/>
      <c r="M719" s="55"/>
      <c r="N719" s="55"/>
      <c r="O719" s="55"/>
      <c r="P719" s="55"/>
      <c r="Q719" s="55"/>
      <c r="R719" s="55"/>
      <c r="S719" s="55"/>
      <c r="T719" s="55"/>
      <c r="U719" s="55"/>
      <c r="V719" s="55"/>
      <c r="W719" s="55"/>
      <c r="X719" s="55"/>
      <c r="Y719" s="55"/>
    </row>
    <row r="720" spans="1:25">
      <c r="A720" s="134"/>
      <c r="B720" s="64"/>
      <c r="C720" s="132"/>
      <c r="D720" s="58"/>
      <c r="E720" s="58"/>
      <c r="F720" s="55"/>
      <c r="G720" s="55"/>
      <c r="H720" s="55"/>
      <c r="I720" s="55"/>
      <c r="J720" s="55"/>
      <c r="K720" s="55"/>
      <c r="L720" s="55"/>
      <c r="M720" s="55"/>
      <c r="N720" s="55"/>
      <c r="O720" s="55"/>
      <c r="P720" s="55"/>
      <c r="Q720" s="55"/>
      <c r="R720" s="55"/>
      <c r="S720" s="55"/>
      <c r="T720" s="55"/>
      <c r="U720" s="55"/>
      <c r="V720" s="55"/>
      <c r="W720" s="55"/>
      <c r="X720" s="55"/>
      <c r="Y720" s="55"/>
    </row>
    <row r="721" spans="1:25">
      <c r="A721" s="134"/>
      <c r="B721" s="64"/>
      <c r="C721" s="132"/>
      <c r="D721" s="58"/>
      <c r="E721" s="58"/>
      <c r="F721" s="55"/>
      <c r="G721" s="55"/>
      <c r="H721" s="55"/>
      <c r="I721" s="55"/>
      <c r="J721" s="55"/>
      <c r="K721" s="55"/>
      <c r="L721" s="55"/>
      <c r="M721" s="55"/>
      <c r="N721" s="55"/>
      <c r="O721" s="55"/>
      <c r="P721" s="55"/>
      <c r="Q721" s="55"/>
      <c r="R721" s="55"/>
      <c r="S721" s="55"/>
      <c r="T721" s="55"/>
      <c r="U721" s="55"/>
      <c r="V721" s="55"/>
      <c r="W721" s="55"/>
      <c r="X721" s="55"/>
      <c r="Y721" s="55"/>
    </row>
    <row r="722" spans="1:25">
      <c r="A722" s="134"/>
      <c r="B722" s="64"/>
      <c r="C722" s="132"/>
      <c r="D722" s="58"/>
      <c r="E722" s="58"/>
      <c r="F722" s="55"/>
      <c r="G722" s="55"/>
      <c r="H722" s="55"/>
      <c r="I722" s="55"/>
      <c r="J722" s="55"/>
      <c r="K722" s="55"/>
      <c r="L722" s="55"/>
      <c r="M722" s="55"/>
      <c r="N722" s="55"/>
      <c r="O722" s="55"/>
      <c r="P722" s="55"/>
      <c r="Q722" s="55"/>
      <c r="R722" s="55"/>
      <c r="S722" s="55"/>
      <c r="T722" s="55"/>
      <c r="U722" s="55"/>
      <c r="V722" s="55"/>
      <c r="W722" s="55"/>
      <c r="X722" s="55"/>
      <c r="Y722" s="55"/>
    </row>
    <row r="723" spans="1:25">
      <c r="A723" s="134"/>
      <c r="B723" s="64"/>
      <c r="C723" s="132"/>
      <c r="D723" s="58"/>
      <c r="E723" s="58"/>
      <c r="F723" s="55"/>
      <c r="G723" s="55"/>
      <c r="H723" s="55"/>
      <c r="I723" s="55"/>
      <c r="J723" s="55"/>
      <c r="K723" s="55"/>
      <c r="L723" s="55"/>
      <c r="M723" s="55"/>
      <c r="N723" s="55"/>
      <c r="O723" s="55"/>
      <c r="P723" s="55"/>
      <c r="Q723" s="55"/>
      <c r="R723" s="55"/>
      <c r="S723" s="55"/>
      <c r="T723" s="55"/>
      <c r="U723" s="55"/>
      <c r="V723" s="55"/>
      <c r="W723" s="55"/>
      <c r="X723" s="55"/>
      <c r="Y723" s="55"/>
    </row>
    <row r="724" spans="1:25">
      <c r="A724" s="134"/>
      <c r="B724" s="64"/>
      <c r="C724" s="132"/>
      <c r="D724" s="58"/>
      <c r="E724" s="58"/>
      <c r="F724" s="55"/>
      <c r="G724" s="55"/>
      <c r="H724" s="55"/>
      <c r="I724" s="55"/>
      <c r="J724" s="55"/>
      <c r="K724" s="55"/>
      <c r="L724" s="55"/>
      <c r="M724" s="55"/>
      <c r="N724" s="55"/>
      <c r="O724" s="55"/>
      <c r="P724" s="55"/>
      <c r="Q724" s="55"/>
      <c r="R724" s="55"/>
      <c r="S724" s="55"/>
      <c r="T724" s="55"/>
      <c r="U724" s="55"/>
      <c r="V724" s="55"/>
      <c r="W724" s="55"/>
      <c r="X724" s="55"/>
      <c r="Y724" s="55"/>
    </row>
    <row r="725" spans="1:25">
      <c r="A725" s="134"/>
      <c r="B725" s="64"/>
      <c r="C725" s="132"/>
      <c r="D725" s="58"/>
      <c r="E725" s="58"/>
      <c r="F725" s="55"/>
      <c r="G725" s="55"/>
      <c r="H725" s="55"/>
      <c r="I725" s="55"/>
      <c r="J725" s="55"/>
      <c r="K725" s="55"/>
      <c r="L725" s="55"/>
      <c r="M725" s="55"/>
      <c r="N725" s="55"/>
      <c r="O725" s="55"/>
      <c r="P725" s="55"/>
      <c r="Q725" s="55"/>
      <c r="R725" s="55"/>
      <c r="S725" s="55"/>
      <c r="T725" s="55"/>
      <c r="U725" s="55"/>
      <c r="V725" s="55"/>
      <c r="W725" s="55"/>
      <c r="X725" s="55"/>
      <c r="Y725" s="55"/>
    </row>
    <row r="726" spans="1:25">
      <c r="A726" s="134"/>
      <c r="B726" s="64"/>
      <c r="C726" s="132"/>
      <c r="D726" s="58"/>
      <c r="E726" s="58"/>
      <c r="F726" s="55"/>
      <c r="G726" s="55"/>
      <c r="H726" s="55"/>
      <c r="I726" s="55"/>
      <c r="J726" s="55"/>
      <c r="K726" s="55"/>
      <c r="L726" s="55"/>
      <c r="M726" s="55"/>
      <c r="N726" s="55"/>
      <c r="O726" s="55"/>
      <c r="P726" s="55"/>
      <c r="Q726" s="55"/>
      <c r="R726" s="55"/>
      <c r="S726" s="55"/>
      <c r="T726" s="55"/>
      <c r="U726" s="55"/>
      <c r="V726" s="55"/>
      <c r="W726" s="55"/>
      <c r="X726" s="55"/>
      <c r="Y726" s="55"/>
    </row>
    <row r="727" spans="1:25">
      <c r="A727" s="134"/>
      <c r="B727" s="64"/>
      <c r="C727" s="132"/>
      <c r="D727" s="58"/>
      <c r="E727" s="58"/>
      <c r="F727" s="55"/>
      <c r="G727" s="55"/>
      <c r="H727" s="55"/>
      <c r="I727" s="55"/>
      <c r="J727" s="55"/>
      <c r="K727" s="55"/>
      <c r="L727" s="55"/>
      <c r="M727" s="55"/>
      <c r="N727" s="55"/>
      <c r="O727" s="55"/>
      <c r="P727" s="55"/>
      <c r="Q727" s="55"/>
      <c r="R727" s="55"/>
      <c r="S727" s="55"/>
      <c r="T727" s="55"/>
      <c r="U727" s="55"/>
      <c r="V727" s="55"/>
      <c r="W727" s="55"/>
      <c r="X727" s="55"/>
      <c r="Y727" s="55"/>
    </row>
    <row r="728" spans="1:25">
      <c r="A728" s="134"/>
      <c r="B728" s="64"/>
      <c r="C728" s="132"/>
      <c r="D728" s="58"/>
      <c r="E728" s="58"/>
      <c r="F728" s="55"/>
      <c r="G728" s="55"/>
      <c r="H728" s="55"/>
      <c r="I728" s="55"/>
      <c r="J728" s="55"/>
      <c r="K728" s="55"/>
      <c r="L728" s="55"/>
      <c r="M728" s="55"/>
      <c r="N728" s="55"/>
      <c r="O728" s="55"/>
      <c r="P728" s="55"/>
      <c r="Q728" s="55"/>
      <c r="R728" s="55"/>
      <c r="S728" s="55"/>
      <c r="T728" s="55"/>
      <c r="U728" s="55"/>
      <c r="V728" s="55"/>
      <c r="W728" s="55"/>
      <c r="X728" s="55"/>
      <c r="Y728" s="55"/>
    </row>
    <row r="729" spans="1:25">
      <c r="A729" s="134"/>
      <c r="B729" s="64"/>
      <c r="C729" s="132"/>
      <c r="D729" s="58"/>
      <c r="E729" s="58"/>
      <c r="F729" s="55"/>
      <c r="G729" s="55"/>
      <c r="H729" s="55"/>
      <c r="I729" s="55"/>
      <c r="J729" s="55"/>
      <c r="K729" s="55"/>
      <c r="L729" s="55"/>
      <c r="M729" s="55"/>
      <c r="N729" s="55"/>
      <c r="O729" s="55"/>
      <c r="P729" s="55"/>
      <c r="Q729" s="55"/>
      <c r="R729" s="55"/>
      <c r="S729" s="55"/>
      <c r="T729" s="55"/>
      <c r="U729" s="55"/>
      <c r="V729" s="55"/>
      <c r="W729" s="55"/>
      <c r="X729" s="55"/>
      <c r="Y729" s="55"/>
    </row>
    <row r="730" spans="1:25">
      <c r="A730" s="134"/>
      <c r="B730" s="64"/>
      <c r="C730" s="132"/>
      <c r="D730" s="58"/>
      <c r="E730" s="58"/>
      <c r="F730" s="55"/>
      <c r="G730" s="55"/>
      <c r="H730" s="55"/>
      <c r="I730" s="55"/>
      <c r="J730" s="55"/>
      <c r="K730" s="55"/>
      <c r="L730" s="55"/>
      <c r="M730" s="55"/>
      <c r="N730" s="55"/>
      <c r="O730" s="55"/>
      <c r="P730" s="55"/>
      <c r="Q730" s="55"/>
      <c r="R730" s="55"/>
      <c r="S730" s="55"/>
      <c r="T730" s="55"/>
      <c r="U730" s="55"/>
      <c r="V730" s="55"/>
      <c r="W730" s="55"/>
      <c r="X730" s="55"/>
      <c r="Y730" s="55"/>
    </row>
    <row r="731" spans="1:25">
      <c r="A731" s="134"/>
      <c r="B731" s="64"/>
      <c r="C731" s="132"/>
      <c r="D731" s="58"/>
      <c r="E731" s="58"/>
      <c r="F731" s="55"/>
      <c r="G731" s="55"/>
      <c r="H731" s="55"/>
      <c r="I731" s="55"/>
      <c r="J731" s="55"/>
      <c r="K731" s="55"/>
      <c r="L731" s="55"/>
      <c r="M731" s="55"/>
      <c r="N731" s="55"/>
      <c r="O731" s="55"/>
      <c r="P731" s="55"/>
      <c r="Q731" s="55"/>
      <c r="R731" s="55"/>
      <c r="S731" s="55"/>
      <c r="T731" s="55"/>
      <c r="U731" s="55"/>
      <c r="V731" s="55"/>
      <c r="W731" s="55"/>
      <c r="X731" s="55"/>
      <c r="Y731" s="55"/>
    </row>
    <row r="732" spans="1:25">
      <c r="A732" s="134"/>
      <c r="B732" s="64"/>
      <c r="C732" s="132"/>
      <c r="D732" s="58"/>
      <c r="E732" s="58"/>
      <c r="F732" s="55"/>
      <c r="G732" s="55"/>
      <c r="H732" s="55"/>
      <c r="I732" s="55"/>
      <c r="J732" s="55"/>
      <c r="K732" s="55"/>
      <c r="L732" s="55"/>
      <c r="M732" s="55"/>
      <c r="N732" s="55"/>
      <c r="O732" s="55"/>
      <c r="P732" s="55"/>
      <c r="Q732" s="55"/>
      <c r="R732" s="55"/>
      <c r="S732" s="55"/>
      <c r="T732" s="55"/>
      <c r="U732" s="55"/>
      <c r="V732" s="55"/>
      <c r="W732" s="55"/>
      <c r="X732" s="55"/>
      <c r="Y732" s="55"/>
    </row>
    <row r="733" spans="1:25">
      <c r="A733" s="134"/>
      <c r="B733" s="64"/>
      <c r="C733" s="132"/>
      <c r="D733" s="58"/>
      <c r="E733" s="58"/>
      <c r="F733" s="55"/>
      <c r="G733" s="55"/>
      <c r="H733" s="55"/>
      <c r="I733" s="55"/>
      <c r="J733" s="55"/>
      <c r="K733" s="55"/>
      <c r="L733" s="55"/>
      <c r="M733" s="55"/>
      <c r="N733" s="55"/>
      <c r="O733" s="55"/>
      <c r="P733" s="55"/>
      <c r="Q733" s="55"/>
      <c r="R733" s="55"/>
      <c r="S733" s="55"/>
      <c r="T733" s="55"/>
      <c r="U733" s="55"/>
      <c r="V733" s="55"/>
      <c r="W733" s="55"/>
      <c r="X733" s="55"/>
      <c r="Y733" s="55"/>
    </row>
    <row r="734" spans="1:25">
      <c r="A734" s="134"/>
      <c r="B734" s="64"/>
      <c r="C734" s="132"/>
      <c r="D734" s="58"/>
      <c r="E734" s="58"/>
      <c r="F734" s="55"/>
      <c r="G734" s="55"/>
      <c r="H734" s="55"/>
      <c r="I734" s="55"/>
      <c r="J734" s="55"/>
      <c r="K734" s="55"/>
      <c r="L734" s="55"/>
      <c r="M734" s="55"/>
      <c r="N734" s="55"/>
      <c r="O734" s="55"/>
      <c r="P734" s="55"/>
      <c r="Q734" s="55"/>
      <c r="R734" s="55"/>
      <c r="S734" s="55"/>
      <c r="T734" s="55"/>
      <c r="U734" s="55"/>
      <c r="V734" s="55"/>
      <c r="W734" s="55"/>
      <c r="X734" s="55"/>
      <c r="Y734" s="55"/>
    </row>
    <row r="735" spans="1:25">
      <c r="A735" s="134"/>
      <c r="B735" s="64"/>
      <c r="C735" s="132"/>
      <c r="D735" s="58"/>
      <c r="E735" s="58"/>
      <c r="F735" s="55"/>
      <c r="G735" s="55"/>
      <c r="H735" s="55"/>
      <c r="I735" s="55"/>
      <c r="J735" s="55"/>
      <c r="K735" s="55"/>
      <c r="L735" s="55"/>
      <c r="M735" s="55"/>
      <c r="N735" s="55"/>
      <c r="O735" s="55"/>
      <c r="P735" s="55"/>
      <c r="Q735" s="55"/>
      <c r="R735" s="55"/>
      <c r="S735" s="55"/>
      <c r="T735" s="55"/>
      <c r="U735" s="55"/>
      <c r="V735" s="55"/>
      <c r="W735" s="55"/>
      <c r="X735" s="55"/>
      <c r="Y735" s="55"/>
    </row>
    <row r="736" spans="1:25">
      <c r="A736" s="134"/>
      <c r="B736" s="64"/>
      <c r="C736" s="132"/>
      <c r="D736" s="58"/>
      <c r="E736" s="58"/>
      <c r="F736" s="55"/>
      <c r="G736" s="55"/>
      <c r="H736" s="55"/>
      <c r="I736" s="55"/>
      <c r="J736" s="55"/>
      <c r="K736" s="55"/>
      <c r="L736" s="55"/>
      <c r="M736" s="55"/>
      <c r="N736" s="55"/>
      <c r="O736" s="55"/>
      <c r="P736" s="55"/>
      <c r="Q736" s="55"/>
      <c r="R736" s="55"/>
      <c r="S736" s="55"/>
      <c r="T736" s="55"/>
      <c r="U736" s="55"/>
      <c r="V736" s="55"/>
      <c r="W736" s="55"/>
      <c r="X736" s="55"/>
      <c r="Y736" s="55"/>
    </row>
    <row r="737" spans="1:25">
      <c r="A737" s="134"/>
      <c r="B737" s="64"/>
      <c r="C737" s="132"/>
      <c r="D737" s="58"/>
      <c r="E737" s="58"/>
      <c r="F737" s="55"/>
      <c r="G737" s="55"/>
      <c r="H737" s="55"/>
      <c r="I737" s="55"/>
      <c r="J737" s="55"/>
      <c r="K737" s="55"/>
      <c r="L737" s="55"/>
      <c r="M737" s="55"/>
      <c r="N737" s="55"/>
      <c r="O737" s="55"/>
      <c r="P737" s="55"/>
      <c r="Q737" s="55"/>
      <c r="R737" s="55"/>
      <c r="S737" s="55"/>
      <c r="T737" s="55"/>
      <c r="U737" s="55"/>
      <c r="V737" s="55"/>
      <c r="W737" s="55"/>
      <c r="X737" s="55"/>
      <c r="Y737" s="55"/>
    </row>
    <row r="738" spans="1:25">
      <c r="A738" s="134"/>
      <c r="B738" s="64"/>
      <c r="C738" s="132"/>
      <c r="D738" s="58"/>
      <c r="E738" s="58"/>
      <c r="F738" s="55"/>
      <c r="G738" s="55"/>
      <c r="H738" s="55"/>
      <c r="I738" s="55"/>
      <c r="J738" s="55"/>
      <c r="K738" s="55"/>
      <c r="L738" s="55"/>
      <c r="M738" s="55"/>
      <c r="N738" s="55"/>
      <c r="O738" s="55"/>
      <c r="P738" s="55"/>
      <c r="Q738" s="55"/>
      <c r="R738" s="55"/>
      <c r="S738" s="55"/>
      <c r="T738" s="55"/>
      <c r="U738" s="55"/>
      <c r="V738" s="55"/>
      <c r="W738" s="55"/>
      <c r="X738" s="55"/>
      <c r="Y738" s="55"/>
    </row>
    <row r="739" spans="1:25">
      <c r="A739" s="134"/>
      <c r="B739" s="64"/>
      <c r="C739" s="132"/>
      <c r="D739" s="58"/>
      <c r="E739" s="58"/>
      <c r="F739" s="55"/>
      <c r="G739" s="55"/>
      <c r="H739" s="55"/>
      <c r="I739" s="55"/>
      <c r="J739" s="55"/>
      <c r="K739" s="55"/>
      <c r="L739" s="55"/>
      <c r="M739" s="55"/>
      <c r="N739" s="55"/>
      <c r="O739" s="55"/>
      <c r="P739" s="55"/>
      <c r="Q739" s="55"/>
      <c r="R739" s="55"/>
      <c r="S739" s="55"/>
      <c r="T739" s="55"/>
      <c r="U739" s="55"/>
      <c r="V739" s="55"/>
      <c r="W739" s="55"/>
      <c r="X739" s="55"/>
      <c r="Y739" s="55"/>
    </row>
    <row r="740" spans="1:25">
      <c r="A740" s="134"/>
      <c r="B740" s="64"/>
      <c r="C740" s="132"/>
      <c r="D740" s="58"/>
      <c r="E740" s="58"/>
      <c r="F740" s="55"/>
      <c r="G740" s="55"/>
      <c r="H740" s="55"/>
      <c r="I740" s="55"/>
      <c r="J740" s="55"/>
      <c r="K740" s="55"/>
      <c r="L740" s="55"/>
      <c r="M740" s="55"/>
      <c r="N740" s="55"/>
      <c r="O740" s="55"/>
      <c r="P740" s="55"/>
      <c r="Q740" s="55"/>
      <c r="R740" s="55"/>
      <c r="S740" s="55"/>
      <c r="T740" s="55"/>
      <c r="U740" s="55"/>
      <c r="V740" s="55"/>
      <c r="W740" s="55"/>
      <c r="X740" s="55"/>
      <c r="Y740" s="55"/>
    </row>
    <row r="741" spans="1:25">
      <c r="A741" s="134"/>
      <c r="B741" s="64"/>
      <c r="C741" s="132"/>
      <c r="D741" s="58"/>
      <c r="E741" s="58"/>
      <c r="F741" s="55"/>
      <c r="G741" s="55"/>
      <c r="H741" s="55"/>
      <c r="I741" s="55"/>
      <c r="J741" s="55"/>
      <c r="K741" s="55"/>
      <c r="L741" s="55"/>
      <c r="M741" s="55"/>
      <c r="N741" s="55"/>
      <c r="O741" s="55"/>
      <c r="P741" s="55"/>
      <c r="Q741" s="55"/>
      <c r="R741" s="55"/>
      <c r="S741" s="55"/>
      <c r="T741" s="55"/>
      <c r="U741" s="55"/>
      <c r="V741" s="55"/>
      <c r="W741" s="55"/>
      <c r="X741" s="55"/>
      <c r="Y741" s="55"/>
    </row>
    <row r="742" spans="1:25">
      <c r="A742" s="134"/>
      <c r="B742" s="64"/>
      <c r="C742" s="132"/>
      <c r="D742" s="58"/>
      <c r="E742" s="58"/>
      <c r="F742" s="55"/>
      <c r="G742" s="55"/>
      <c r="H742" s="55"/>
      <c r="I742" s="55"/>
      <c r="J742" s="55"/>
      <c r="K742" s="55"/>
      <c r="L742" s="55"/>
      <c r="M742" s="55"/>
      <c r="N742" s="55"/>
      <c r="O742" s="55"/>
      <c r="P742" s="55"/>
      <c r="Q742" s="55"/>
      <c r="R742" s="55"/>
      <c r="S742" s="55"/>
      <c r="T742" s="55"/>
      <c r="U742" s="55"/>
      <c r="V742" s="55"/>
      <c r="W742" s="55"/>
      <c r="X742" s="55"/>
      <c r="Y742" s="55"/>
    </row>
    <row r="743" spans="1:25">
      <c r="A743" s="134"/>
      <c r="B743" s="64"/>
      <c r="C743" s="132"/>
      <c r="D743" s="58"/>
      <c r="E743" s="58"/>
      <c r="F743" s="55"/>
      <c r="G743" s="55"/>
      <c r="H743" s="55"/>
      <c r="I743" s="55"/>
      <c r="J743" s="55"/>
      <c r="K743" s="55"/>
      <c r="L743" s="55"/>
      <c r="M743" s="55"/>
      <c r="N743" s="55"/>
      <c r="O743" s="55"/>
      <c r="P743" s="55"/>
      <c r="Q743" s="55"/>
      <c r="R743" s="55"/>
      <c r="S743" s="55"/>
      <c r="T743" s="55"/>
      <c r="U743" s="55"/>
      <c r="V743" s="55"/>
      <c r="W743" s="55"/>
      <c r="X743" s="55"/>
      <c r="Y743" s="55"/>
    </row>
    <row r="744" spans="1:25">
      <c r="A744" s="134"/>
      <c r="B744" s="64"/>
      <c r="C744" s="132"/>
      <c r="D744" s="58"/>
      <c r="E744" s="58"/>
      <c r="F744" s="55"/>
      <c r="G744" s="55"/>
      <c r="H744" s="55"/>
      <c r="I744" s="55"/>
      <c r="J744" s="55"/>
      <c r="K744" s="55"/>
      <c r="L744" s="55"/>
      <c r="M744" s="55"/>
      <c r="N744" s="55"/>
      <c r="O744" s="55"/>
      <c r="P744" s="55"/>
      <c r="Q744" s="55"/>
      <c r="R744" s="55"/>
      <c r="S744" s="55"/>
      <c r="T744" s="55"/>
      <c r="U744" s="55"/>
      <c r="V744" s="55"/>
      <c r="W744" s="55"/>
      <c r="X744" s="55"/>
      <c r="Y744" s="55"/>
    </row>
    <row r="745" spans="1:25">
      <c r="A745" s="134"/>
      <c r="B745" s="64"/>
      <c r="C745" s="132"/>
      <c r="D745" s="58"/>
      <c r="E745" s="58"/>
      <c r="F745" s="55"/>
      <c r="G745" s="55"/>
      <c r="H745" s="55"/>
      <c r="I745" s="55"/>
      <c r="J745" s="55"/>
      <c r="K745" s="55"/>
      <c r="L745" s="55"/>
      <c r="M745" s="55"/>
      <c r="N745" s="55"/>
      <c r="O745" s="55"/>
      <c r="P745" s="55"/>
      <c r="Q745" s="55"/>
      <c r="R745" s="55"/>
      <c r="S745" s="55"/>
      <c r="T745" s="55"/>
      <c r="U745" s="55"/>
      <c r="V745" s="55"/>
      <c r="W745" s="55"/>
      <c r="X745" s="55"/>
      <c r="Y745" s="55"/>
    </row>
    <row r="746" spans="1:25">
      <c r="A746" s="134"/>
      <c r="B746" s="64"/>
      <c r="C746" s="132"/>
      <c r="D746" s="58"/>
      <c r="E746" s="58"/>
      <c r="F746" s="55"/>
      <c r="G746" s="55"/>
      <c r="H746" s="55"/>
      <c r="I746" s="55"/>
      <c r="J746" s="55"/>
      <c r="K746" s="55"/>
      <c r="L746" s="55"/>
      <c r="M746" s="55"/>
      <c r="N746" s="55"/>
      <c r="O746" s="55"/>
      <c r="P746" s="55"/>
      <c r="Q746" s="55"/>
      <c r="R746" s="55"/>
      <c r="S746" s="55"/>
      <c r="T746" s="55"/>
      <c r="U746" s="55"/>
      <c r="V746" s="55"/>
      <c r="W746" s="55"/>
      <c r="X746" s="55"/>
      <c r="Y746" s="55"/>
    </row>
    <row r="747" spans="1:25">
      <c r="A747" s="134"/>
      <c r="B747" s="64"/>
      <c r="C747" s="132"/>
      <c r="D747" s="58"/>
      <c r="E747" s="58"/>
      <c r="F747" s="55"/>
      <c r="G747" s="55"/>
      <c r="H747" s="55"/>
      <c r="I747" s="55"/>
      <c r="J747" s="55"/>
      <c r="K747" s="55"/>
      <c r="L747" s="55"/>
      <c r="M747" s="55"/>
      <c r="N747" s="55"/>
      <c r="O747" s="55"/>
      <c r="P747" s="55"/>
      <c r="Q747" s="55"/>
      <c r="R747" s="55"/>
      <c r="S747" s="55"/>
      <c r="T747" s="55"/>
      <c r="U747" s="55"/>
      <c r="V747" s="55"/>
      <c r="W747" s="55"/>
      <c r="X747" s="55"/>
      <c r="Y747" s="55"/>
    </row>
    <row r="748" spans="1:25">
      <c r="A748" s="134"/>
      <c r="B748" s="64"/>
      <c r="C748" s="132"/>
      <c r="D748" s="58"/>
      <c r="E748" s="58"/>
      <c r="F748" s="55"/>
      <c r="G748" s="55"/>
      <c r="H748" s="55"/>
      <c r="I748" s="55"/>
      <c r="J748" s="55"/>
      <c r="K748" s="55"/>
      <c r="L748" s="55"/>
      <c r="M748" s="55"/>
      <c r="N748" s="55"/>
      <c r="O748" s="55"/>
      <c r="P748" s="55"/>
      <c r="Q748" s="55"/>
      <c r="R748" s="55"/>
      <c r="S748" s="55"/>
      <c r="T748" s="55"/>
      <c r="U748" s="55"/>
      <c r="V748" s="55"/>
      <c r="W748" s="55"/>
      <c r="X748" s="55"/>
      <c r="Y748" s="55"/>
    </row>
    <row r="749" spans="1:25">
      <c r="A749" s="134"/>
      <c r="B749" s="64"/>
      <c r="C749" s="132"/>
      <c r="D749" s="58"/>
      <c r="E749" s="58"/>
      <c r="F749" s="55"/>
      <c r="G749" s="55"/>
      <c r="H749" s="55"/>
      <c r="I749" s="55"/>
      <c r="J749" s="55"/>
      <c r="K749" s="55"/>
      <c r="L749" s="55"/>
      <c r="M749" s="55"/>
      <c r="N749" s="55"/>
      <c r="O749" s="55"/>
      <c r="P749" s="55"/>
      <c r="Q749" s="55"/>
      <c r="R749" s="55"/>
      <c r="S749" s="55"/>
      <c r="T749" s="55"/>
      <c r="U749" s="55"/>
      <c r="V749" s="55"/>
      <c r="W749" s="55"/>
      <c r="X749" s="55"/>
      <c r="Y749" s="55"/>
    </row>
    <row r="750" spans="1:25">
      <c r="A750" s="134"/>
      <c r="B750" s="64"/>
      <c r="C750" s="132"/>
      <c r="D750" s="58"/>
      <c r="E750" s="58"/>
      <c r="F750" s="55"/>
      <c r="G750" s="55"/>
      <c r="H750" s="55"/>
      <c r="I750" s="55"/>
      <c r="J750" s="55"/>
      <c r="K750" s="55"/>
      <c r="L750" s="55"/>
      <c r="M750" s="55"/>
      <c r="N750" s="55"/>
      <c r="O750" s="55"/>
      <c r="P750" s="55"/>
      <c r="Q750" s="55"/>
      <c r="R750" s="55"/>
      <c r="S750" s="55"/>
      <c r="T750" s="55"/>
      <c r="U750" s="55"/>
      <c r="V750" s="55"/>
      <c r="W750" s="55"/>
      <c r="X750" s="55"/>
      <c r="Y750" s="55"/>
    </row>
    <row r="751" spans="1:25">
      <c r="A751" s="134"/>
      <c r="B751" s="64"/>
      <c r="C751" s="132"/>
      <c r="D751" s="58"/>
      <c r="E751" s="58"/>
      <c r="F751" s="55"/>
      <c r="G751" s="55"/>
      <c r="H751" s="55"/>
      <c r="I751" s="55"/>
      <c r="J751" s="55"/>
      <c r="K751" s="55"/>
      <c r="L751" s="55"/>
      <c r="M751" s="55"/>
      <c r="N751" s="55"/>
      <c r="O751" s="55"/>
      <c r="P751" s="55"/>
      <c r="Q751" s="55"/>
      <c r="R751" s="55"/>
      <c r="S751" s="55"/>
      <c r="T751" s="55"/>
      <c r="U751" s="55"/>
      <c r="V751" s="55"/>
      <c r="W751" s="55"/>
      <c r="X751" s="55"/>
      <c r="Y751" s="55"/>
    </row>
    <row r="752" spans="1:25">
      <c r="A752" s="134"/>
      <c r="B752" s="64"/>
      <c r="C752" s="132"/>
      <c r="D752" s="58"/>
      <c r="E752" s="58"/>
      <c r="F752" s="55"/>
      <c r="G752" s="55"/>
      <c r="H752" s="55"/>
      <c r="I752" s="55"/>
      <c r="J752" s="55"/>
      <c r="K752" s="55"/>
      <c r="L752" s="55"/>
      <c r="M752" s="55"/>
      <c r="N752" s="55"/>
      <c r="O752" s="55"/>
      <c r="P752" s="55"/>
      <c r="Q752" s="55"/>
      <c r="R752" s="55"/>
      <c r="S752" s="55"/>
      <c r="T752" s="55"/>
      <c r="U752" s="55"/>
      <c r="V752" s="55"/>
      <c r="W752" s="55"/>
      <c r="X752" s="55"/>
      <c r="Y752" s="55"/>
    </row>
    <row r="753" spans="1:25">
      <c r="A753" s="134"/>
      <c r="B753" s="64"/>
      <c r="C753" s="132"/>
      <c r="D753" s="58"/>
      <c r="E753" s="58"/>
      <c r="F753" s="55"/>
      <c r="G753" s="55"/>
      <c r="H753" s="55"/>
      <c r="I753" s="55"/>
      <c r="J753" s="55"/>
      <c r="K753" s="55"/>
      <c r="L753" s="55"/>
      <c r="M753" s="55"/>
      <c r="N753" s="55"/>
      <c r="O753" s="55"/>
      <c r="P753" s="55"/>
      <c r="Q753" s="55"/>
      <c r="R753" s="55"/>
      <c r="S753" s="55"/>
      <c r="T753" s="55"/>
      <c r="U753" s="55"/>
      <c r="V753" s="55"/>
      <c r="W753" s="55"/>
      <c r="X753" s="55"/>
      <c r="Y753" s="55"/>
    </row>
    <row r="754" spans="1:25">
      <c r="A754" s="134"/>
      <c r="B754" s="64"/>
      <c r="C754" s="132"/>
      <c r="D754" s="58"/>
      <c r="E754" s="58"/>
      <c r="F754" s="55"/>
      <c r="G754" s="55"/>
      <c r="H754" s="55"/>
      <c r="I754" s="55"/>
      <c r="J754" s="55"/>
      <c r="K754" s="55"/>
      <c r="L754" s="55"/>
      <c r="M754" s="55"/>
      <c r="N754" s="55"/>
      <c r="O754" s="55"/>
      <c r="P754" s="55"/>
      <c r="Q754" s="55"/>
      <c r="R754" s="55"/>
      <c r="S754" s="55"/>
      <c r="T754" s="55"/>
      <c r="U754" s="55"/>
      <c r="V754" s="55"/>
      <c r="W754" s="55"/>
      <c r="X754" s="55"/>
      <c r="Y754" s="55"/>
    </row>
    <row r="755" spans="1:25">
      <c r="A755" s="134"/>
      <c r="B755" s="64"/>
      <c r="C755" s="132"/>
      <c r="D755" s="58"/>
      <c r="E755" s="58"/>
      <c r="F755" s="55"/>
      <c r="G755" s="55"/>
      <c r="H755" s="55"/>
      <c r="I755" s="55"/>
      <c r="J755" s="55"/>
      <c r="K755" s="55"/>
      <c r="L755" s="55"/>
      <c r="M755" s="55"/>
      <c r="N755" s="55"/>
      <c r="O755" s="55"/>
      <c r="P755" s="55"/>
      <c r="Q755" s="55"/>
      <c r="R755" s="55"/>
      <c r="S755" s="55"/>
      <c r="T755" s="55"/>
      <c r="U755" s="55"/>
      <c r="V755" s="55"/>
      <c r="W755" s="55"/>
      <c r="X755" s="55"/>
      <c r="Y755" s="55"/>
    </row>
    <row r="756" spans="1:25">
      <c r="A756" s="134"/>
      <c r="B756" s="64"/>
      <c r="C756" s="132"/>
      <c r="D756" s="58"/>
      <c r="E756" s="58"/>
      <c r="F756" s="55"/>
      <c r="G756" s="55"/>
      <c r="H756" s="55"/>
      <c r="I756" s="55"/>
      <c r="J756" s="55"/>
      <c r="K756" s="55"/>
      <c r="L756" s="55"/>
      <c r="M756" s="55"/>
      <c r="N756" s="55"/>
      <c r="O756" s="55"/>
      <c r="P756" s="55"/>
      <c r="Q756" s="55"/>
      <c r="R756" s="55"/>
      <c r="S756" s="55"/>
      <c r="T756" s="55"/>
      <c r="U756" s="55"/>
      <c r="V756" s="55"/>
      <c r="W756" s="55"/>
      <c r="X756" s="55"/>
      <c r="Y756" s="55"/>
    </row>
    <row r="757" spans="1:25">
      <c r="A757" s="134"/>
      <c r="B757" s="64"/>
      <c r="C757" s="132"/>
      <c r="D757" s="58"/>
      <c r="E757" s="58"/>
      <c r="F757" s="55"/>
      <c r="G757" s="55"/>
      <c r="H757" s="55"/>
      <c r="I757" s="55"/>
      <c r="J757" s="55"/>
      <c r="K757" s="55"/>
      <c r="L757" s="55"/>
      <c r="M757" s="55"/>
      <c r="N757" s="55"/>
      <c r="O757" s="55"/>
      <c r="P757" s="55"/>
      <c r="Q757" s="55"/>
      <c r="R757" s="55"/>
      <c r="S757" s="55"/>
      <c r="T757" s="55"/>
      <c r="U757" s="55"/>
      <c r="V757" s="55"/>
      <c r="W757" s="55"/>
      <c r="X757" s="55"/>
      <c r="Y757" s="55"/>
    </row>
    <row r="758" spans="1:25">
      <c r="A758" s="134"/>
      <c r="B758" s="64"/>
      <c r="C758" s="132"/>
      <c r="D758" s="58"/>
      <c r="E758" s="58"/>
      <c r="F758" s="55"/>
      <c r="G758" s="55"/>
      <c r="H758" s="55"/>
      <c r="I758" s="55"/>
      <c r="J758" s="55"/>
      <c r="K758" s="55"/>
      <c r="L758" s="55"/>
      <c r="M758" s="55"/>
      <c r="N758" s="55"/>
      <c r="O758" s="55"/>
      <c r="P758" s="55"/>
      <c r="Q758" s="55"/>
      <c r="R758" s="55"/>
      <c r="S758" s="55"/>
      <c r="T758" s="55"/>
      <c r="U758" s="55"/>
      <c r="V758" s="55"/>
      <c r="W758" s="55"/>
      <c r="X758" s="55"/>
      <c r="Y758" s="55"/>
    </row>
    <row r="759" spans="1:25">
      <c r="A759" s="134"/>
      <c r="B759" s="64"/>
      <c r="C759" s="132"/>
      <c r="D759" s="58"/>
      <c r="E759" s="58"/>
      <c r="F759" s="55"/>
      <c r="G759" s="55"/>
      <c r="H759" s="55"/>
      <c r="I759" s="55"/>
      <c r="J759" s="55"/>
      <c r="K759" s="55"/>
      <c r="L759" s="55"/>
      <c r="M759" s="55"/>
      <c r="N759" s="55"/>
      <c r="O759" s="55"/>
      <c r="P759" s="55"/>
      <c r="Q759" s="55"/>
      <c r="R759" s="55"/>
      <c r="S759" s="55"/>
      <c r="T759" s="55"/>
      <c r="U759" s="55"/>
      <c r="V759" s="55"/>
      <c r="W759" s="55"/>
      <c r="X759" s="55"/>
      <c r="Y759" s="55"/>
    </row>
    <row r="760" spans="1:25">
      <c r="A760" s="134"/>
      <c r="B760" s="64"/>
      <c r="C760" s="132"/>
      <c r="D760" s="58"/>
      <c r="E760" s="58"/>
      <c r="F760" s="55"/>
      <c r="G760" s="55"/>
      <c r="H760" s="55"/>
      <c r="I760" s="55"/>
      <c r="J760" s="55"/>
      <c r="K760" s="55"/>
      <c r="L760" s="55"/>
      <c r="M760" s="55"/>
      <c r="N760" s="55"/>
      <c r="O760" s="55"/>
      <c r="P760" s="55"/>
      <c r="Q760" s="55"/>
      <c r="R760" s="55"/>
      <c r="S760" s="55"/>
      <c r="T760" s="55"/>
      <c r="U760" s="55"/>
      <c r="V760" s="55"/>
      <c r="W760" s="55"/>
      <c r="X760" s="55"/>
      <c r="Y760" s="55"/>
    </row>
    <row r="761" spans="1:25">
      <c r="A761" s="134"/>
      <c r="B761" s="64"/>
      <c r="C761" s="132"/>
      <c r="D761" s="58"/>
      <c r="E761" s="58"/>
      <c r="F761" s="55"/>
      <c r="G761" s="55"/>
      <c r="H761" s="55"/>
      <c r="I761" s="55"/>
      <c r="J761" s="55"/>
      <c r="K761" s="55"/>
      <c r="L761" s="55"/>
      <c r="M761" s="55"/>
      <c r="N761" s="55"/>
      <c r="O761" s="55"/>
      <c r="P761" s="55"/>
      <c r="Q761" s="55"/>
      <c r="R761" s="55"/>
      <c r="S761" s="55"/>
      <c r="T761" s="55"/>
      <c r="U761" s="55"/>
      <c r="V761" s="55"/>
      <c r="W761" s="55"/>
      <c r="X761" s="55"/>
      <c r="Y761" s="55"/>
    </row>
    <row r="762" spans="1:25">
      <c r="A762" s="134"/>
      <c r="B762" s="64"/>
      <c r="C762" s="132"/>
      <c r="D762" s="58"/>
      <c r="E762" s="58"/>
      <c r="F762" s="55"/>
      <c r="G762" s="55"/>
      <c r="H762" s="55"/>
      <c r="I762" s="55"/>
      <c r="J762" s="55"/>
      <c r="K762" s="55"/>
      <c r="L762" s="55"/>
      <c r="M762" s="55"/>
      <c r="N762" s="55"/>
      <c r="O762" s="55"/>
      <c r="P762" s="55"/>
      <c r="Q762" s="55"/>
      <c r="R762" s="55"/>
      <c r="S762" s="55"/>
      <c r="T762" s="55"/>
      <c r="U762" s="55"/>
      <c r="V762" s="55"/>
      <c r="W762" s="55"/>
      <c r="X762" s="55"/>
      <c r="Y762" s="55"/>
    </row>
    <row r="763" spans="1:25">
      <c r="A763" s="134"/>
      <c r="B763" s="64"/>
      <c r="C763" s="132"/>
      <c r="D763" s="58"/>
      <c r="E763" s="58"/>
      <c r="F763" s="55"/>
      <c r="G763" s="55"/>
      <c r="H763" s="55"/>
      <c r="I763" s="55"/>
      <c r="J763" s="55"/>
      <c r="K763" s="55"/>
      <c r="L763" s="55"/>
      <c r="M763" s="55"/>
      <c r="N763" s="55"/>
      <c r="O763" s="55"/>
      <c r="P763" s="55"/>
      <c r="Q763" s="55"/>
      <c r="R763" s="55"/>
      <c r="S763" s="55"/>
      <c r="T763" s="55"/>
      <c r="U763" s="55"/>
      <c r="V763" s="55"/>
      <c r="W763" s="55"/>
      <c r="X763" s="55"/>
      <c r="Y763" s="55"/>
    </row>
    <row r="764" spans="1:25">
      <c r="A764" s="134"/>
      <c r="B764" s="64"/>
      <c r="C764" s="132"/>
      <c r="D764" s="58"/>
      <c r="E764" s="58"/>
      <c r="F764" s="55"/>
      <c r="G764" s="55"/>
      <c r="H764" s="55"/>
      <c r="I764" s="55"/>
      <c r="J764" s="55"/>
      <c r="K764" s="55"/>
      <c r="L764" s="55"/>
      <c r="M764" s="55"/>
      <c r="N764" s="55"/>
      <c r="O764" s="55"/>
      <c r="P764" s="55"/>
      <c r="Q764" s="55"/>
      <c r="R764" s="55"/>
      <c r="S764" s="55"/>
      <c r="T764" s="55"/>
      <c r="U764" s="55"/>
      <c r="V764" s="55"/>
      <c r="W764" s="55"/>
      <c r="X764" s="55"/>
      <c r="Y764" s="55"/>
    </row>
    <row r="765" spans="1:25">
      <c r="A765" s="134"/>
      <c r="B765" s="64"/>
      <c r="C765" s="132"/>
      <c r="D765" s="58"/>
      <c r="E765" s="58"/>
      <c r="F765" s="55"/>
      <c r="G765" s="55"/>
      <c r="H765" s="55"/>
      <c r="I765" s="55"/>
      <c r="J765" s="55"/>
      <c r="K765" s="55"/>
      <c r="L765" s="55"/>
      <c r="M765" s="55"/>
      <c r="N765" s="55"/>
      <c r="O765" s="55"/>
      <c r="P765" s="55"/>
      <c r="Q765" s="55"/>
      <c r="R765" s="55"/>
      <c r="S765" s="55"/>
      <c r="T765" s="55"/>
      <c r="U765" s="55"/>
      <c r="V765" s="55"/>
      <c r="W765" s="55"/>
      <c r="X765" s="55"/>
      <c r="Y765" s="55"/>
    </row>
    <row r="766" spans="1:25">
      <c r="A766" s="134"/>
      <c r="B766" s="64"/>
      <c r="C766" s="132"/>
      <c r="D766" s="58"/>
      <c r="E766" s="58"/>
      <c r="F766" s="55"/>
      <c r="G766" s="55"/>
      <c r="H766" s="55"/>
      <c r="I766" s="55"/>
      <c r="J766" s="55"/>
      <c r="K766" s="55"/>
      <c r="L766" s="55"/>
      <c r="M766" s="55"/>
      <c r="N766" s="55"/>
      <c r="O766" s="55"/>
      <c r="P766" s="55"/>
      <c r="Q766" s="55"/>
      <c r="R766" s="55"/>
      <c r="S766" s="55"/>
      <c r="T766" s="55"/>
      <c r="U766" s="55"/>
      <c r="V766" s="55"/>
      <c r="W766" s="55"/>
      <c r="X766" s="55"/>
      <c r="Y766" s="55"/>
    </row>
    <row r="767" spans="1:25">
      <c r="A767" s="134"/>
      <c r="B767" s="64"/>
      <c r="C767" s="132"/>
      <c r="D767" s="58"/>
      <c r="E767" s="58"/>
      <c r="F767" s="55"/>
      <c r="G767" s="55"/>
      <c r="H767" s="55"/>
      <c r="I767" s="55"/>
      <c r="J767" s="55"/>
      <c r="K767" s="55"/>
      <c r="L767" s="55"/>
      <c r="M767" s="55"/>
      <c r="N767" s="55"/>
      <c r="O767" s="55"/>
      <c r="P767" s="55"/>
      <c r="Q767" s="55"/>
      <c r="R767" s="55"/>
      <c r="S767" s="55"/>
      <c r="T767" s="55"/>
      <c r="U767" s="55"/>
      <c r="V767" s="55"/>
      <c r="W767" s="55"/>
      <c r="X767" s="55"/>
      <c r="Y767" s="55"/>
    </row>
    <row r="768" spans="1:25">
      <c r="A768" s="134"/>
      <c r="B768" s="64"/>
      <c r="C768" s="132"/>
      <c r="D768" s="58"/>
      <c r="E768" s="58"/>
      <c r="F768" s="55"/>
      <c r="G768" s="55"/>
      <c r="H768" s="55"/>
      <c r="I768" s="55"/>
      <c r="J768" s="55"/>
      <c r="K768" s="55"/>
      <c r="L768" s="55"/>
      <c r="M768" s="55"/>
      <c r="N768" s="55"/>
      <c r="O768" s="55"/>
      <c r="P768" s="55"/>
      <c r="Q768" s="55"/>
      <c r="R768" s="55"/>
      <c r="S768" s="55"/>
      <c r="T768" s="55"/>
      <c r="U768" s="55"/>
      <c r="V768" s="55"/>
      <c r="W768" s="55"/>
      <c r="X768" s="55"/>
      <c r="Y768" s="55"/>
    </row>
    <row r="769" spans="1:25">
      <c r="A769" s="134"/>
      <c r="B769" s="64"/>
      <c r="C769" s="132"/>
      <c r="D769" s="58"/>
      <c r="E769" s="58"/>
      <c r="F769" s="55"/>
      <c r="G769" s="55"/>
      <c r="H769" s="55"/>
      <c r="I769" s="55"/>
      <c r="J769" s="55"/>
      <c r="K769" s="55"/>
      <c r="L769" s="55"/>
      <c r="M769" s="55"/>
      <c r="N769" s="55"/>
      <c r="O769" s="55"/>
      <c r="P769" s="55"/>
      <c r="Q769" s="55"/>
      <c r="R769" s="55"/>
      <c r="S769" s="55"/>
      <c r="T769" s="55"/>
      <c r="U769" s="55"/>
      <c r="V769" s="55"/>
      <c r="W769" s="55"/>
      <c r="X769" s="55"/>
      <c r="Y769" s="55"/>
    </row>
    <row r="770" spans="1:25">
      <c r="A770" s="134"/>
      <c r="B770" s="64"/>
      <c r="C770" s="132"/>
      <c r="D770" s="58"/>
      <c r="E770" s="58"/>
      <c r="F770" s="55"/>
      <c r="G770" s="55"/>
      <c r="H770" s="55"/>
      <c r="I770" s="55"/>
      <c r="J770" s="55"/>
      <c r="K770" s="55"/>
      <c r="L770" s="55"/>
      <c r="M770" s="55"/>
      <c r="N770" s="55"/>
      <c r="O770" s="55"/>
      <c r="P770" s="55"/>
      <c r="Q770" s="55"/>
      <c r="R770" s="55"/>
      <c r="S770" s="55"/>
      <c r="T770" s="55"/>
      <c r="U770" s="55"/>
      <c r="V770" s="55"/>
      <c r="W770" s="55"/>
      <c r="X770" s="55"/>
      <c r="Y770" s="55"/>
    </row>
    <row r="771" spans="1:25">
      <c r="A771" s="134"/>
      <c r="B771" s="64"/>
      <c r="C771" s="132"/>
      <c r="D771" s="58"/>
      <c r="E771" s="58"/>
      <c r="F771" s="55"/>
      <c r="G771" s="55"/>
      <c r="H771" s="55"/>
      <c r="I771" s="55"/>
      <c r="J771" s="55"/>
      <c r="K771" s="55"/>
      <c r="L771" s="55"/>
      <c r="M771" s="55"/>
      <c r="N771" s="55"/>
      <c r="O771" s="55"/>
      <c r="P771" s="55"/>
      <c r="Q771" s="55"/>
      <c r="R771" s="55"/>
      <c r="S771" s="55"/>
      <c r="T771" s="55"/>
      <c r="U771" s="55"/>
      <c r="V771" s="55"/>
      <c r="W771" s="55"/>
      <c r="X771" s="55"/>
      <c r="Y771" s="55"/>
    </row>
    <row r="772" spans="1:25">
      <c r="A772" s="134"/>
      <c r="B772" s="64"/>
      <c r="C772" s="132"/>
      <c r="D772" s="58"/>
      <c r="E772" s="58"/>
      <c r="F772" s="55"/>
      <c r="G772" s="55"/>
      <c r="H772" s="55"/>
      <c r="I772" s="55"/>
      <c r="J772" s="55"/>
      <c r="K772" s="55"/>
      <c r="L772" s="55"/>
      <c r="M772" s="55"/>
      <c r="N772" s="55"/>
      <c r="O772" s="55"/>
      <c r="P772" s="55"/>
      <c r="Q772" s="55"/>
      <c r="R772" s="55"/>
      <c r="S772" s="55"/>
      <c r="T772" s="55"/>
      <c r="U772" s="55"/>
      <c r="V772" s="55"/>
      <c r="W772" s="55"/>
      <c r="X772" s="55"/>
      <c r="Y772" s="55"/>
    </row>
    <row r="773" spans="1:25">
      <c r="A773" s="134"/>
      <c r="B773" s="64"/>
      <c r="C773" s="132"/>
      <c r="D773" s="58"/>
      <c r="E773" s="58"/>
      <c r="F773" s="55"/>
      <c r="G773" s="55"/>
      <c r="H773" s="55"/>
      <c r="I773" s="55"/>
      <c r="J773" s="55"/>
      <c r="K773" s="55"/>
      <c r="L773" s="55"/>
      <c r="M773" s="55"/>
      <c r="N773" s="55"/>
      <c r="O773" s="55"/>
      <c r="P773" s="55"/>
      <c r="Q773" s="55"/>
      <c r="R773" s="55"/>
      <c r="S773" s="55"/>
      <c r="T773" s="55"/>
      <c r="U773" s="55"/>
      <c r="V773" s="55"/>
      <c r="W773" s="55"/>
      <c r="X773" s="55"/>
      <c r="Y773" s="55"/>
    </row>
    <row r="774" spans="1:25">
      <c r="A774" s="134"/>
      <c r="B774" s="64"/>
      <c r="C774" s="132"/>
      <c r="D774" s="58"/>
      <c r="E774" s="58"/>
      <c r="F774" s="55"/>
      <c r="G774" s="55"/>
      <c r="H774" s="55"/>
      <c r="I774" s="55"/>
      <c r="J774" s="55"/>
      <c r="K774" s="55"/>
      <c r="L774" s="55"/>
      <c r="M774" s="55"/>
      <c r="N774" s="55"/>
      <c r="O774" s="55"/>
      <c r="P774" s="55"/>
      <c r="Q774" s="55"/>
      <c r="R774" s="55"/>
      <c r="S774" s="55"/>
      <c r="T774" s="55"/>
      <c r="U774" s="55"/>
      <c r="V774" s="55"/>
      <c r="W774" s="55"/>
      <c r="X774" s="55"/>
      <c r="Y774" s="55"/>
    </row>
    <row r="775" spans="1:25">
      <c r="A775" s="134"/>
      <c r="B775" s="64"/>
      <c r="C775" s="132"/>
      <c r="D775" s="58"/>
      <c r="E775" s="58"/>
      <c r="F775" s="55"/>
      <c r="G775" s="55"/>
      <c r="H775" s="55"/>
      <c r="I775" s="55"/>
      <c r="J775" s="55"/>
      <c r="K775" s="55"/>
      <c r="L775" s="55"/>
      <c r="M775" s="55"/>
      <c r="N775" s="55"/>
      <c r="O775" s="55"/>
      <c r="P775" s="55"/>
      <c r="Q775" s="55"/>
      <c r="R775" s="55"/>
      <c r="S775" s="55"/>
      <c r="T775" s="55"/>
      <c r="U775" s="55"/>
      <c r="V775" s="55"/>
      <c r="W775" s="55"/>
      <c r="X775" s="55"/>
      <c r="Y775" s="55"/>
    </row>
    <row r="776" spans="1:25">
      <c r="A776" s="134"/>
      <c r="B776" s="64"/>
      <c r="C776" s="132"/>
      <c r="D776" s="58"/>
      <c r="E776" s="58"/>
      <c r="F776" s="55"/>
      <c r="G776" s="55"/>
      <c r="H776" s="55"/>
      <c r="I776" s="55"/>
      <c r="J776" s="55"/>
      <c r="K776" s="55"/>
      <c r="L776" s="55"/>
      <c r="M776" s="55"/>
      <c r="N776" s="55"/>
      <c r="O776" s="55"/>
      <c r="P776" s="55"/>
      <c r="Q776" s="55"/>
      <c r="R776" s="55"/>
      <c r="S776" s="55"/>
      <c r="T776" s="55"/>
      <c r="U776" s="55"/>
      <c r="V776" s="55"/>
      <c r="W776" s="55"/>
      <c r="X776" s="55"/>
      <c r="Y776" s="55"/>
    </row>
    <row r="777" spans="1:25">
      <c r="A777" s="134"/>
      <c r="B777" s="64"/>
      <c r="C777" s="132"/>
      <c r="D777" s="58"/>
      <c r="E777" s="58"/>
      <c r="F777" s="55"/>
      <c r="G777" s="55"/>
      <c r="H777" s="55"/>
      <c r="I777" s="55"/>
      <c r="J777" s="55"/>
      <c r="K777" s="55"/>
      <c r="L777" s="55"/>
      <c r="M777" s="55"/>
      <c r="N777" s="55"/>
      <c r="O777" s="55"/>
      <c r="P777" s="55"/>
      <c r="Q777" s="55"/>
      <c r="R777" s="55"/>
      <c r="S777" s="55"/>
      <c r="T777" s="55"/>
      <c r="U777" s="55"/>
      <c r="V777" s="55"/>
      <c r="W777" s="55"/>
      <c r="X777" s="55"/>
      <c r="Y777" s="55"/>
    </row>
    <row r="778" spans="1:25">
      <c r="A778" s="134"/>
      <c r="B778" s="64"/>
      <c r="C778" s="132"/>
      <c r="D778" s="58"/>
      <c r="E778" s="58"/>
      <c r="F778" s="55"/>
      <c r="G778" s="55"/>
      <c r="H778" s="55"/>
      <c r="I778" s="55"/>
      <c r="J778" s="55"/>
      <c r="K778" s="55"/>
      <c r="L778" s="55"/>
      <c r="M778" s="55"/>
      <c r="N778" s="55"/>
      <c r="O778" s="55"/>
      <c r="P778" s="55"/>
      <c r="Q778" s="55"/>
      <c r="R778" s="55"/>
      <c r="S778" s="55"/>
      <c r="T778" s="55"/>
      <c r="U778" s="55"/>
      <c r="V778" s="55"/>
      <c r="W778" s="55"/>
      <c r="X778" s="55"/>
      <c r="Y778" s="55"/>
    </row>
    <row r="779" spans="1:25">
      <c r="A779" s="134"/>
      <c r="B779" s="64"/>
      <c r="C779" s="132"/>
      <c r="D779" s="58"/>
      <c r="E779" s="58"/>
      <c r="F779" s="55"/>
      <c r="G779" s="55"/>
      <c r="H779" s="55"/>
      <c r="I779" s="55"/>
      <c r="J779" s="55"/>
      <c r="K779" s="55"/>
      <c r="L779" s="55"/>
      <c r="M779" s="55"/>
      <c r="N779" s="55"/>
      <c r="O779" s="55"/>
      <c r="P779" s="55"/>
      <c r="Q779" s="55"/>
      <c r="R779" s="55"/>
      <c r="S779" s="55"/>
      <c r="T779" s="55"/>
      <c r="U779" s="55"/>
      <c r="V779" s="55"/>
      <c r="W779" s="55"/>
      <c r="X779" s="55"/>
      <c r="Y779" s="55"/>
    </row>
    <row r="780" spans="1:25">
      <c r="A780" s="134"/>
      <c r="B780" s="64"/>
      <c r="C780" s="132"/>
      <c r="D780" s="58"/>
      <c r="E780" s="58"/>
      <c r="F780" s="55"/>
      <c r="G780" s="55"/>
      <c r="H780" s="55"/>
      <c r="I780" s="55"/>
      <c r="J780" s="55"/>
      <c r="K780" s="55"/>
      <c r="L780" s="55"/>
      <c r="M780" s="55"/>
      <c r="N780" s="55"/>
      <c r="O780" s="55"/>
      <c r="P780" s="55"/>
      <c r="Q780" s="55"/>
      <c r="R780" s="55"/>
      <c r="S780" s="55"/>
      <c r="T780" s="55"/>
      <c r="U780" s="55"/>
      <c r="V780" s="55"/>
      <c r="W780" s="55"/>
      <c r="X780" s="55"/>
      <c r="Y780" s="55"/>
    </row>
    <row r="781" spans="1:25">
      <c r="A781" s="134"/>
      <c r="B781" s="64"/>
      <c r="C781" s="132"/>
      <c r="D781" s="58"/>
      <c r="E781" s="58"/>
      <c r="F781" s="55"/>
      <c r="G781" s="55"/>
      <c r="H781" s="55"/>
      <c r="I781" s="55"/>
      <c r="J781" s="55"/>
      <c r="K781" s="55"/>
      <c r="L781" s="55"/>
      <c r="M781" s="55"/>
      <c r="N781" s="55"/>
      <c r="O781" s="55"/>
      <c r="P781" s="55"/>
      <c r="Q781" s="55"/>
      <c r="R781" s="55"/>
      <c r="S781" s="55"/>
      <c r="T781" s="55"/>
      <c r="U781" s="55"/>
      <c r="V781" s="55"/>
      <c r="W781" s="55"/>
      <c r="X781" s="55"/>
      <c r="Y781" s="55"/>
    </row>
    <row r="782" spans="1:25">
      <c r="A782" s="134"/>
      <c r="B782" s="64"/>
      <c r="C782" s="132"/>
      <c r="D782" s="58"/>
      <c r="E782" s="58"/>
      <c r="F782" s="55"/>
      <c r="G782" s="55"/>
      <c r="H782" s="55"/>
      <c r="I782" s="55"/>
      <c r="J782" s="55"/>
      <c r="K782" s="55"/>
      <c r="L782" s="55"/>
      <c r="M782" s="55"/>
      <c r="N782" s="55"/>
      <c r="O782" s="55"/>
      <c r="P782" s="55"/>
      <c r="Q782" s="55"/>
      <c r="R782" s="55"/>
      <c r="S782" s="55"/>
      <c r="T782" s="55"/>
      <c r="U782" s="55"/>
      <c r="V782" s="55"/>
      <c r="W782" s="55"/>
      <c r="X782" s="55"/>
      <c r="Y782" s="55"/>
    </row>
    <row r="783" spans="1:25">
      <c r="A783" s="134"/>
      <c r="B783" s="64"/>
      <c r="C783" s="132"/>
      <c r="D783" s="58"/>
      <c r="E783" s="58"/>
      <c r="F783" s="55"/>
      <c r="G783" s="55"/>
      <c r="H783" s="55"/>
      <c r="I783" s="55"/>
      <c r="J783" s="55"/>
      <c r="K783" s="55"/>
      <c r="L783" s="55"/>
      <c r="M783" s="55"/>
      <c r="N783" s="55"/>
      <c r="O783" s="55"/>
      <c r="P783" s="55"/>
      <c r="Q783" s="55"/>
      <c r="R783" s="55"/>
      <c r="S783" s="55"/>
      <c r="T783" s="55"/>
      <c r="U783" s="55"/>
      <c r="V783" s="55"/>
      <c r="W783" s="55"/>
      <c r="X783" s="55"/>
      <c r="Y783" s="55"/>
    </row>
    <row r="784" spans="1:25">
      <c r="A784" s="134"/>
      <c r="B784" s="64"/>
      <c r="C784" s="132"/>
      <c r="D784" s="58"/>
      <c r="E784" s="58"/>
      <c r="F784" s="55"/>
      <c r="G784" s="55"/>
      <c r="H784" s="55"/>
      <c r="I784" s="55"/>
      <c r="J784" s="55"/>
      <c r="K784" s="55"/>
      <c r="L784" s="55"/>
      <c r="M784" s="55"/>
      <c r="N784" s="55"/>
      <c r="O784" s="55"/>
      <c r="P784" s="55"/>
      <c r="Q784" s="55"/>
      <c r="R784" s="55"/>
      <c r="S784" s="55"/>
      <c r="T784" s="55"/>
      <c r="U784" s="55"/>
      <c r="V784" s="55"/>
      <c r="W784" s="55"/>
      <c r="X784" s="55"/>
      <c r="Y784" s="55"/>
    </row>
    <row r="785" spans="1:25">
      <c r="A785" s="134"/>
      <c r="B785" s="64"/>
      <c r="C785" s="132"/>
      <c r="D785" s="58"/>
      <c r="E785" s="58"/>
      <c r="F785" s="55"/>
      <c r="G785" s="55"/>
      <c r="H785" s="55"/>
      <c r="I785" s="55"/>
      <c r="J785" s="55"/>
      <c r="K785" s="55"/>
      <c r="L785" s="55"/>
      <c r="M785" s="55"/>
      <c r="N785" s="55"/>
      <c r="O785" s="55"/>
      <c r="P785" s="55"/>
      <c r="Q785" s="55"/>
      <c r="R785" s="55"/>
      <c r="S785" s="55"/>
      <c r="T785" s="55"/>
      <c r="U785" s="55"/>
      <c r="V785" s="55"/>
      <c r="W785" s="55"/>
      <c r="X785" s="55"/>
      <c r="Y785" s="55"/>
    </row>
    <row r="786" spans="1:25">
      <c r="A786" s="134"/>
      <c r="B786" s="64"/>
      <c r="C786" s="132"/>
      <c r="D786" s="58"/>
      <c r="E786" s="58"/>
      <c r="F786" s="55"/>
      <c r="G786" s="55"/>
      <c r="H786" s="55"/>
      <c r="I786" s="55"/>
      <c r="J786" s="55"/>
      <c r="K786" s="55"/>
      <c r="L786" s="55"/>
      <c r="M786" s="55"/>
      <c r="N786" s="55"/>
      <c r="O786" s="55"/>
      <c r="P786" s="55"/>
      <c r="Q786" s="55"/>
      <c r="R786" s="55"/>
      <c r="S786" s="55"/>
      <c r="T786" s="55"/>
      <c r="U786" s="55"/>
      <c r="V786" s="55"/>
      <c r="W786" s="55"/>
      <c r="X786" s="55"/>
      <c r="Y786" s="55"/>
    </row>
    <row r="787" spans="1:25">
      <c r="A787" s="134"/>
      <c r="B787" s="64"/>
      <c r="C787" s="132"/>
      <c r="D787" s="58"/>
      <c r="E787" s="58"/>
      <c r="F787" s="55"/>
      <c r="G787" s="55"/>
      <c r="H787" s="55"/>
      <c r="I787" s="55"/>
      <c r="J787" s="55"/>
      <c r="K787" s="55"/>
      <c r="L787" s="55"/>
      <c r="M787" s="55"/>
      <c r="N787" s="55"/>
      <c r="O787" s="55"/>
      <c r="P787" s="55"/>
      <c r="Q787" s="55"/>
      <c r="R787" s="55"/>
      <c r="S787" s="55"/>
      <c r="T787" s="55"/>
      <c r="U787" s="55"/>
      <c r="V787" s="55"/>
      <c r="W787" s="55"/>
      <c r="X787" s="55"/>
      <c r="Y787" s="55"/>
    </row>
    <row r="788" spans="1:25">
      <c r="A788" s="134"/>
      <c r="B788" s="64"/>
      <c r="C788" s="132"/>
      <c r="D788" s="58"/>
      <c r="E788" s="58"/>
      <c r="F788" s="55"/>
      <c r="G788" s="55"/>
      <c r="H788" s="55"/>
      <c r="I788" s="55"/>
      <c r="J788" s="55"/>
      <c r="K788" s="55"/>
      <c r="L788" s="55"/>
      <c r="M788" s="55"/>
      <c r="N788" s="55"/>
      <c r="O788" s="55"/>
      <c r="P788" s="55"/>
      <c r="Q788" s="55"/>
      <c r="R788" s="55"/>
      <c r="S788" s="55"/>
      <c r="T788" s="55"/>
      <c r="U788" s="55"/>
      <c r="V788" s="55"/>
      <c r="W788" s="55"/>
      <c r="X788" s="55"/>
      <c r="Y788" s="55"/>
    </row>
    <row r="789" spans="1:25">
      <c r="A789" s="134"/>
      <c r="B789" s="64"/>
      <c r="C789" s="132"/>
      <c r="D789" s="58"/>
      <c r="E789" s="58"/>
      <c r="F789" s="55"/>
      <c r="G789" s="55"/>
      <c r="H789" s="55"/>
      <c r="I789" s="55"/>
      <c r="J789" s="55"/>
      <c r="K789" s="55"/>
      <c r="L789" s="55"/>
      <c r="M789" s="55"/>
      <c r="N789" s="55"/>
      <c r="O789" s="55"/>
      <c r="P789" s="55"/>
      <c r="Q789" s="55"/>
      <c r="R789" s="55"/>
      <c r="S789" s="55"/>
      <c r="T789" s="55"/>
      <c r="U789" s="55"/>
      <c r="V789" s="55"/>
      <c r="W789" s="55"/>
      <c r="X789" s="55"/>
      <c r="Y789" s="55"/>
    </row>
    <row r="790" spans="1:25">
      <c r="A790" s="134"/>
      <c r="B790" s="64"/>
      <c r="C790" s="132"/>
      <c r="D790" s="58"/>
      <c r="E790" s="58"/>
      <c r="F790" s="55"/>
      <c r="G790" s="55"/>
      <c r="H790" s="55"/>
      <c r="I790" s="55"/>
      <c r="J790" s="55"/>
      <c r="K790" s="55"/>
      <c r="L790" s="55"/>
      <c r="M790" s="55"/>
      <c r="N790" s="55"/>
      <c r="O790" s="55"/>
      <c r="P790" s="55"/>
      <c r="Q790" s="55"/>
      <c r="R790" s="55"/>
      <c r="S790" s="55"/>
      <c r="T790" s="55"/>
      <c r="U790" s="55"/>
      <c r="V790" s="55"/>
      <c r="W790" s="55"/>
      <c r="X790" s="55"/>
      <c r="Y790" s="55"/>
    </row>
    <row r="791" spans="1:25">
      <c r="A791" s="134"/>
      <c r="B791" s="64"/>
      <c r="C791" s="132"/>
      <c r="D791" s="58"/>
      <c r="E791" s="58"/>
      <c r="F791" s="55"/>
      <c r="G791" s="55"/>
      <c r="H791" s="55"/>
      <c r="I791" s="55"/>
      <c r="J791" s="55"/>
      <c r="K791" s="55"/>
      <c r="L791" s="55"/>
      <c r="M791" s="55"/>
      <c r="N791" s="55"/>
      <c r="O791" s="55"/>
      <c r="P791" s="55"/>
      <c r="Q791" s="55"/>
      <c r="R791" s="55"/>
      <c r="S791" s="55"/>
      <c r="T791" s="55"/>
      <c r="U791" s="55"/>
      <c r="V791" s="55"/>
      <c r="W791" s="55"/>
      <c r="X791" s="55"/>
      <c r="Y791" s="55"/>
    </row>
    <row r="792" spans="1:25">
      <c r="A792" s="134"/>
      <c r="B792" s="64"/>
      <c r="C792" s="132"/>
      <c r="D792" s="58"/>
      <c r="E792" s="58"/>
      <c r="F792" s="55"/>
      <c r="G792" s="55"/>
      <c r="H792" s="55"/>
      <c r="I792" s="55"/>
      <c r="J792" s="55"/>
      <c r="K792" s="55"/>
      <c r="L792" s="55"/>
      <c r="M792" s="55"/>
      <c r="N792" s="55"/>
      <c r="O792" s="55"/>
      <c r="P792" s="55"/>
      <c r="Q792" s="55"/>
      <c r="R792" s="55"/>
      <c r="S792" s="55"/>
      <c r="T792" s="55"/>
      <c r="U792" s="55"/>
      <c r="V792" s="55"/>
      <c r="W792" s="55"/>
      <c r="X792" s="55"/>
      <c r="Y792" s="55"/>
    </row>
    <row r="793" spans="1:25">
      <c r="A793" s="134"/>
      <c r="B793" s="64"/>
      <c r="C793" s="132"/>
      <c r="D793" s="58"/>
      <c r="E793" s="58"/>
      <c r="F793" s="55"/>
      <c r="G793" s="55"/>
      <c r="H793" s="55"/>
      <c r="I793" s="55"/>
      <c r="J793" s="55"/>
      <c r="K793" s="55"/>
      <c r="L793" s="55"/>
      <c r="M793" s="55"/>
      <c r="N793" s="55"/>
      <c r="O793" s="55"/>
      <c r="P793" s="55"/>
      <c r="Q793" s="55"/>
      <c r="R793" s="55"/>
      <c r="S793" s="55"/>
      <c r="T793" s="55"/>
      <c r="U793" s="55"/>
      <c r="V793" s="55"/>
      <c r="W793" s="55"/>
      <c r="X793" s="55"/>
      <c r="Y793" s="55"/>
    </row>
    <row r="794" spans="1:25">
      <c r="A794" s="134"/>
      <c r="B794" s="64"/>
      <c r="C794" s="132"/>
      <c r="D794" s="58"/>
      <c r="E794" s="58"/>
      <c r="F794" s="55"/>
      <c r="G794" s="55"/>
      <c r="H794" s="55"/>
      <c r="I794" s="55"/>
      <c r="J794" s="55"/>
      <c r="K794" s="55"/>
      <c r="L794" s="55"/>
      <c r="M794" s="55"/>
      <c r="N794" s="55"/>
      <c r="O794" s="55"/>
      <c r="P794" s="55"/>
      <c r="Q794" s="55"/>
      <c r="R794" s="55"/>
      <c r="S794" s="55"/>
      <c r="T794" s="55"/>
      <c r="U794" s="55"/>
      <c r="V794" s="55"/>
      <c r="W794" s="55"/>
      <c r="X794" s="55"/>
      <c r="Y794" s="55"/>
    </row>
    <row r="795" spans="1:25">
      <c r="A795" s="134"/>
      <c r="B795" s="64"/>
      <c r="C795" s="132"/>
      <c r="D795" s="58"/>
      <c r="E795" s="58"/>
      <c r="F795" s="55"/>
      <c r="G795" s="55"/>
      <c r="H795" s="55"/>
      <c r="I795" s="55"/>
      <c r="J795" s="55"/>
      <c r="K795" s="55"/>
      <c r="L795" s="55"/>
      <c r="M795" s="55"/>
      <c r="N795" s="55"/>
      <c r="O795" s="55"/>
      <c r="P795" s="55"/>
      <c r="Q795" s="55"/>
      <c r="R795" s="55"/>
      <c r="S795" s="55"/>
      <c r="T795" s="55"/>
      <c r="U795" s="55"/>
      <c r="V795" s="55"/>
      <c r="W795" s="55"/>
      <c r="X795" s="55"/>
      <c r="Y795" s="55"/>
    </row>
    <row r="796" spans="1:25">
      <c r="A796" s="134"/>
      <c r="B796" s="64"/>
      <c r="C796" s="132"/>
      <c r="D796" s="58"/>
      <c r="E796" s="58"/>
      <c r="F796" s="55"/>
      <c r="G796" s="55"/>
      <c r="H796" s="55"/>
      <c r="I796" s="55"/>
      <c r="J796" s="55"/>
      <c r="K796" s="55"/>
      <c r="L796" s="55"/>
      <c r="M796" s="55"/>
      <c r="N796" s="55"/>
      <c r="O796" s="55"/>
      <c r="P796" s="55"/>
      <c r="Q796" s="55"/>
      <c r="R796" s="55"/>
      <c r="S796" s="55"/>
      <c r="T796" s="55"/>
      <c r="U796" s="55"/>
      <c r="V796" s="55"/>
      <c r="W796" s="55"/>
      <c r="X796" s="55"/>
      <c r="Y796" s="55"/>
    </row>
    <row r="797" spans="1:25">
      <c r="A797" s="134"/>
      <c r="B797" s="64"/>
      <c r="C797" s="132"/>
      <c r="D797" s="58"/>
      <c r="E797" s="58"/>
      <c r="F797" s="55"/>
      <c r="G797" s="55"/>
      <c r="H797" s="55"/>
      <c r="I797" s="55"/>
      <c r="J797" s="55"/>
      <c r="K797" s="55"/>
      <c r="L797" s="55"/>
      <c r="M797" s="55"/>
      <c r="N797" s="55"/>
      <c r="O797" s="55"/>
      <c r="P797" s="55"/>
      <c r="Q797" s="55"/>
      <c r="R797" s="55"/>
      <c r="S797" s="55"/>
      <c r="T797" s="55"/>
      <c r="U797" s="55"/>
      <c r="V797" s="55"/>
      <c r="W797" s="55"/>
      <c r="X797" s="55"/>
      <c r="Y797" s="55"/>
    </row>
    <row r="798" spans="1:25">
      <c r="A798" s="134"/>
      <c r="B798" s="64"/>
      <c r="C798" s="132"/>
      <c r="D798" s="58"/>
      <c r="E798" s="58"/>
      <c r="F798" s="55"/>
      <c r="G798" s="55"/>
      <c r="H798" s="55"/>
      <c r="I798" s="55"/>
      <c r="J798" s="55"/>
      <c r="K798" s="55"/>
      <c r="L798" s="55"/>
      <c r="M798" s="55"/>
      <c r="N798" s="55"/>
      <c r="O798" s="55"/>
      <c r="P798" s="55"/>
      <c r="Q798" s="55"/>
      <c r="R798" s="55"/>
      <c r="S798" s="55"/>
      <c r="T798" s="55"/>
      <c r="U798" s="55"/>
      <c r="V798" s="55"/>
      <c r="W798" s="55"/>
      <c r="X798" s="55"/>
      <c r="Y798" s="55"/>
    </row>
    <row r="799" spans="1:25">
      <c r="A799" s="134"/>
      <c r="B799" s="64"/>
      <c r="C799" s="132"/>
      <c r="D799" s="58"/>
      <c r="E799" s="58"/>
      <c r="F799" s="55"/>
      <c r="G799" s="55"/>
      <c r="H799" s="55"/>
      <c r="I799" s="55"/>
      <c r="J799" s="55"/>
      <c r="K799" s="55"/>
      <c r="L799" s="55"/>
      <c r="M799" s="55"/>
      <c r="N799" s="55"/>
      <c r="O799" s="55"/>
      <c r="P799" s="55"/>
      <c r="Q799" s="55"/>
      <c r="R799" s="55"/>
      <c r="S799" s="55"/>
      <c r="T799" s="55"/>
      <c r="U799" s="55"/>
      <c r="V799" s="55"/>
      <c r="W799" s="55"/>
      <c r="X799" s="55"/>
      <c r="Y799" s="55"/>
    </row>
    <row r="800" spans="1:25">
      <c r="A800" s="134"/>
      <c r="B800" s="64"/>
      <c r="C800" s="132"/>
      <c r="D800" s="58"/>
      <c r="E800" s="58"/>
      <c r="F800" s="55"/>
      <c r="G800" s="55"/>
      <c r="H800" s="55"/>
      <c r="I800" s="55"/>
      <c r="J800" s="55"/>
      <c r="K800" s="55"/>
      <c r="L800" s="55"/>
      <c r="M800" s="55"/>
      <c r="N800" s="55"/>
      <c r="O800" s="55"/>
      <c r="P800" s="55"/>
      <c r="Q800" s="55"/>
      <c r="R800" s="55"/>
      <c r="S800" s="55"/>
      <c r="T800" s="55"/>
      <c r="U800" s="55"/>
      <c r="V800" s="55"/>
      <c r="W800" s="55"/>
      <c r="X800" s="55"/>
      <c r="Y800" s="55"/>
    </row>
    <row r="801" spans="1:25">
      <c r="A801" s="134"/>
      <c r="B801" s="64"/>
      <c r="C801" s="132"/>
      <c r="D801" s="58"/>
      <c r="E801" s="58"/>
      <c r="F801" s="55"/>
      <c r="G801" s="55"/>
      <c r="H801" s="55"/>
      <c r="I801" s="55"/>
      <c r="J801" s="55"/>
      <c r="K801" s="55"/>
      <c r="L801" s="55"/>
      <c r="M801" s="55"/>
      <c r="N801" s="55"/>
      <c r="O801" s="55"/>
      <c r="P801" s="55"/>
      <c r="Q801" s="55"/>
      <c r="R801" s="55"/>
      <c r="S801" s="55"/>
      <c r="T801" s="55"/>
      <c r="U801" s="55"/>
      <c r="V801" s="55"/>
      <c r="W801" s="55"/>
      <c r="X801" s="55"/>
      <c r="Y801" s="55"/>
    </row>
    <row r="802" spans="1:25">
      <c r="A802" s="134"/>
      <c r="B802" s="64"/>
      <c r="C802" s="132"/>
      <c r="D802" s="58"/>
      <c r="E802" s="58"/>
      <c r="F802" s="55"/>
      <c r="G802" s="55"/>
      <c r="H802" s="55"/>
      <c r="I802" s="55"/>
      <c r="J802" s="55"/>
      <c r="K802" s="55"/>
      <c r="L802" s="55"/>
      <c r="M802" s="55"/>
      <c r="N802" s="55"/>
      <c r="O802" s="55"/>
      <c r="P802" s="55"/>
      <c r="Q802" s="55"/>
      <c r="R802" s="55"/>
      <c r="S802" s="55"/>
      <c r="T802" s="55"/>
      <c r="U802" s="55"/>
      <c r="V802" s="55"/>
      <c r="W802" s="55"/>
      <c r="X802" s="55"/>
      <c r="Y802" s="55"/>
    </row>
    <row r="803" spans="1:25">
      <c r="A803" s="134"/>
      <c r="B803" s="64"/>
      <c r="C803" s="132"/>
      <c r="D803" s="58"/>
      <c r="E803" s="58"/>
      <c r="F803" s="55"/>
      <c r="G803" s="55"/>
      <c r="H803" s="55"/>
      <c r="I803" s="55"/>
      <c r="J803" s="55"/>
      <c r="K803" s="55"/>
      <c r="L803" s="55"/>
      <c r="M803" s="55"/>
      <c r="N803" s="55"/>
      <c r="O803" s="55"/>
      <c r="P803" s="55"/>
      <c r="Q803" s="55"/>
      <c r="R803" s="55"/>
      <c r="S803" s="55"/>
      <c r="T803" s="55"/>
      <c r="U803" s="55"/>
      <c r="V803" s="55"/>
      <c r="W803" s="55"/>
      <c r="X803" s="55"/>
      <c r="Y803" s="55"/>
    </row>
    <row r="804" spans="1:25">
      <c r="A804" s="134"/>
      <c r="B804" s="64"/>
      <c r="C804" s="132"/>
      <c r="D804" s="58"/>
      <c r="E804" s="58"/>
      <c r="F804" s="55"/>
      <c r="G804" s="55"/>
      <c r="H804" s="55"/>
      <c r="I804" s="55"/>
      <c r="J804" s="55"/>
      <c r="K804" s="55"/>
      <c r="L804" s="55"/>
      <c r="M804" s="55"/>
      <c r="N804" s="55"/>
      <c r="O804" s="55"/>
      <c r="P804" s="55"/>
      <c r="Q804" s="55"/>
      <c r="R804" s="55"/>
      <c r="S804" s="55"/>
      <c r="T804" s="55"/>
      <c r="U804" s="55"/>
      <c r="V804" s="55"/>
      <c r="W804" s="55"/>
      <c r="X804" s="55"/>
      <c r="Y804" s="55"/>
    </row>
    <row r="805" spans="1:25">
      <c r="A805" s="134"/>
      <c r="B805" s="64"/>
      <c r="C805" s="132"/>
      <c r="D805" s="58"/>
      <c r="E805" s="58"/>
      <c r="F805" s="55"/>
      <c r="G805" s="55"/>
      <c r="H805" s="55"/>
      <c r="I805" s="55"/>
      <c r="J805" s="55"/>
      <c r="K805" s="55"/>
      <c r="L805" s="55"/>
      <c r="M805" s="55"/>
      <c r="N805" s="55"/>
      <c r="O805" s="55"/>
      <c r="P805" s="55"/>
      <c r="Q805" s="55"/>
      <c r="R805" s="55"/>
      <c r="S805" s="55"/>
      <c r="T805" s="55"/>
      <c r="U805" s="55"/>
      <c r="V805" s="55"/>
      <c r="W805" s="55"/>
      <c r="X805" s="55"/>
      <c r="Y805" s="55"/>
    </row>
    <row r="806" spans="1:25">
      <c r="A806" s="134"/>
      <c r="B806" s="64"/>
      <c r="C806" s="132"/>
      <c r="D806" s="58"/>
      <c r="E806" s="58"/>
      <c r="F806" s="55"/>
      <c r="G806" s="55"/>
      <c r="H806" s="55"/>
      <c r="I806" s="55"/>
      <c r="J806" s="55"/>
      <c r="K806" s="55"/>
      <c r="L806" s="55"/>
      <c r="M806" s="55"/>
      <c r="N806" s="55"/>
      <c r="O806" s="55"/>
      <c r="P806" s="55"/>
      <c r="Q806" s="55"/>
      <c r="R806" s="55"/>
      <c r="S806" s="55"/>
      <c r="T806" s="55"/>
      <c r="U806" s="55"/>
      <c r="V806" s="55"/>
      <c r="W806" s="55"/>
      <c r="X806" s="55"/>
      <c r="Y806" s="55"/>
    </row>
    <row r="807" spans="1:25">
      <c r="A807" s="134"/>
      <c r="B807" s="64"/>
      <c r="C807" s="132"/>
      <c r="D807" s="58"/>
      <c r="E807" s="58"/>
      <c r="F807" s="55"/>
      <c r="G807" s="55"/>
      <c r="H807" s="55"/>
      <c r="I807" s="55"/>
      <c r="J807" s="55"/>
      <c r="K807" s="55"/>
      <c r="L807" s="55"/>
      <c r="M807" s="55"/>
      <c r="N807" s="55"/>
      <c r="O807" s="55"/>
      <c r="P807" s="55"/>
      <c r="Q807" s="55"/>
      <c r="R807" s="55"/>
      <c r="S807" s="55"/>
      <c r="T807" s="55"/>
      <c r="U807" s="55"/>
      <c r="V807" s="55"/>
      <c r="W807" s="55"/>
      <c r="X807" s="55"/>
      <c r="Y807" s="55"/>
    </row>
    <row r="808" spans="1:25">
      <c r="A808" s="134"/>
      <c r="B808" s="64"/>
      <c r="C808" s="132"/>
      <c r="D808" s="58"/>
      <c r="E808" s="58"/>
      <c r="F808" s="55"/>
      <c r="G808" s="55"/>
      <c r="H808" s="55"/>
      <c r="I808" s="55"/>
      <c r="J808" s="55"/>
      <c r="K808" s="55"/>
      <c r="L808" s="55"/>
      <c r="M808" s="55"/>
      <c r="N808" s="55"/>
      <c r="O808" s="55"/>
      <c r="P808" s="55"/>
      <c r="Q808" s="55"/>
      <c r="R808" s="55"/>
      <c r="S808" s="55"/>
      <c r="T808" s="55"/>
      <c r="U808" s="55"/>
      <c r="V808" s="55"/>
      <c r="W808" s="55"/>
      <c r="X808" s="55"/>
      <c r="Y808" s="55"/>
    </row>
    <row r="809" spans="1:25">
      <c r="A809" s="134"/>
      <c r="B809" s="64"/>
      <c r="C809" s="132"/>
      <c r="D809" s="58"/>
      <c r="E809" s="58"/>
      <c r="F809" s="55"/>
      <c r="G809" s="55"/>
      <c r="H809" s="55"/>
      <c r="I809" s="55"/>
      <c r="J809" s="55"/>
      <c r="K809" s="55"/>
      <c r="L809" s="55"/>
      <c r="M809" s="55"/>
      <c r="N809" s="55"/>
      <c r="O809" s="55"/>
      <c r="P809" s="55"/>
      <c r="Q809" s="55"/>
      <c r="R809" s="55"/>
      <c r="S809" s="55"/>
      <c r="T809" s="55"/>
      <c r="U809" s="55"/>
      <c r="V809" s="55"/>
      <c r="W809" s="55"/>
      <c r="X809" s="55"/>
      <c r="Y809" s="55"/>
    </row>
    <row r="810" spans="1:25">
      <c r="A810" s="134"/>
      <c r="B810" s="64"/>
      <c r="C810" s="132"/>
      <c r="D810" s="58"/>
      <c r="E810" s="58"/>
      <c r="F810" s="55"/>
      <c r="G810" s="55"/>
      <c r="H810" s="55"/>
      <c r="I810" s="55"/>
      <c r="J810" s="55"/>
      <c r="K810" s="55"/>
      <c r="L810" s="55"/>
      <c r="M810" s="55"/>
      <c r="N810" s="55"/>
      <c r="O810" s="55"/>
      <c r="P810" s="55"/>
      <c r="Q810" s="55"/>
      <c r="R810" s="55"/>
      <c r="S810" s="55"/>
      <c r="T810" s="55"/>
      <c r="U810" s="55"/>
      <c r="V810" s="55"/>
      <c r="W810" s="55"/>
      <c r="X810" s="55"/>
      <c r="Y810" s="55"/>
    </row>
    <row r="811" spans="1:25">
      <c r="A811" s="134"/>
      <c r="B811" s="64"/>
      <c r="C811" s="132"/>
      <c r="D811" s="58"/>
      <c r="E811" s="58"/>
      <c r="F811" s="55"/>
      <c r="G811" s="55"/>
      <c r="H811" s="55"/>
      <c r="I811" s="55"/>
      <c r="J811" s="55"/>
      <c r="K811" s="55"/>
      <c r="L811" s="55"/>
      <c r="M811" s="55"/>
      <c r="N811" s="55"/>
      <c r="O811" s="55"/>
      <c r="P811" s="55"/>
      <c r="Q811" s="55"/>
      <c r="R811" s="55"/>
      <c r="S811" s="55"/>
      <c r="T811" s="55"/>
      <c r="U811" s="55"/>
      <c r="V811" s="55"/>
      <c r="W811" s="55"/>
      <c r="X811" s="55"/>
      <c r="Y811" s="55"/>
    </row>
    <row r="812" spans="1:25">
      <c r="A812" s="134"/>
      <c r="B812" s="64"/>
      <c r="C812" s="132"/>
      <c r="D812" s="58"/>
      <c r="E812" s="58"/>
      <c r="F812" s="55"/>
      <c r="G812" s="55"/>
      <c r="H812" s="55"/>
      <c r="I812" s="55"/>
      <c r="J812" s="55"/>
      <c r="K812" s="55"/>
      <c r="L812" s="55"/>
      <c r="M812" s="55"/>
      <c r="N812" s="55"/>
      <c r="O812" s="55"/>
      <c r="P812" s="55"/>
      <c r="Q812" s="55"/>
      <c r="R812" s="55"/>
      <c r="S812" s="55"/>
      <c r="T812" s="55"/>
      <c r="U812" s="55"/>
      <c r="V812" s="55"/>
      <c r="W812" s="55"/>
      <c r="X812" s="55"/>
      <c r="Y812" s="55"/>
    </row>
    <row r="813" spans="1:25">
      <c r="A813" s="134"/>
      <c r="B813" s="64"/>
      <c r="C813" s="132"/>
      <c r="D813" s="58"/>
      <c r="E813" s="58"/>
      <c r="F813" s="55"/>
      <c r="G813" s="55"/>
      <c r="H813" s="55"/>
      <c r="I813" s="55"/>
      <c r="J813" s="55"/>
      <c r="K813" s="55"/>
      <c r="L813" s="55"/>
      <c r="M813" s="55"/>
      <c r="N813" s="55"/>
      <c r="O813" s="55"/>
      <c r="P813" s="55"/>
      <c r="Q813" s="55"/>
      <c r="R813" s="55"/>
      <c r="S813" s="55"/>
      <c r="T813" s="55"/>
      <c r="U813" s="55"/>
      <c r="V813" s="55"/>
      <c r="W813" s="55"/>
      <c r="X813" s="55"/>
      <c r="Y813" s="55"/>
    </row>
    <row r="814" spans="1:25">
      <c r="A814" s="134"/>
      <c r="B814" s="64"/>
      <c r="C814" s="132"/>
      <c r="D814" s="58"/>
      <c r="E814" s="58"/>
      <c r="F814" s="55"/>
      <c r="G814" s="55"/>
      <c r="H814" s="55"/>
      <c r="I814" s="55"/>
      <c r="J814" s="55"/>
      <c r="K814" s="55"/>
      <c r="L814" s="55"/>
      <c r="M814" s="55"/>
      <c r="N814" s="55"/>
      <c r="O814" s="55"/>
      <c r="P814" s="55"/>
      <c r="Q814" s="55"/>
      <c r="R814" s="55"/>
      <c r="S814" s="55"/>
      <c r="T814" s="55"/>
      <c r="U814" s="55"/>
      <c r="V814" s="55"/>
      <c r="W814" s="55"/>
      <c r="X814" s="55"/>
      <c r="Y814" s="55"/>
    </row>
    <row r="815" spans="1:25">
      <c r="A815" s="134"/>
      <c r="B815" s="64"/>
      <c r="C815" s="132"/>
      <c r="D815" s="58"/>
      <c r="E815" s="58"/>
      <c r="F815" s="55"/>
      <c r="G815" s="55"/>
      <c r="H815" s="55"/>
      <c r="I815" s="55"/>
      <c r="J815" s="55"/>
      <c r="K815" s="55"/>
      <c r="L815" s="55"/>
      <c r="M815" s="55"/>
      <c r="N815" s="55"/>
      <c r="O815" s="55"/>
      <c r="P815" s="55"/>
      <c r="Q815" s="55"/>
      <c r="R815" s="55"/>
      <c r="S815" s="55"/>
      <c r="T815" s="55"/>
      <c r="U815" s="55"/>
      <c r="V815" s="55"/>
      <c r="W815" s="55"/>
      <c r="X815" s="55"/>
      <c r="Y815" s="55"/>
    </row>
    <row r="816" spans="1:25">
      <c r="A816" s="134"/>
      <c r="B816" s="64"/>
      <c r="C816" s="132"/>
      <c r="D816" s="58"/>
      <c r="E816" s="58"/>
      <c r="F816" s="55"/>
      <c r="G816" s="55"/>
      <c r="H816" s="55"/>
      <c r="I816" s="55"/>
      <c r="J816" s="55"/>
      <c r="K816" s="55"/>
      <c r="L816" s="55"/>
      <c r="M816" s="55"/>
      <c r="N816" s="55"/>
      <c r="O816" s="55"/>
      <c r="P816" s="55"/>
      <c r="Q816" s="55"/>
      <c r="R816" s="55"/>
      <c r="S816" s="55"/>
      <c r="T816" s="55"/>
      <c r="U816" s="55"/>
      <c r="V816" s="55"/>
      <c r="W816" s="55"/>
      <c r="X816" s="55"/>
      <c r="Y816" s="55"/>
    </row>
    <row r="817" spans="1:25">
      <c r="A817" s="134"/>
      <c r="B817" s="64"/>
      <c r="C817" s="132"/>
      <c r="D817" s="58"/>
      <c r="E817" s="58"/>
      <c r="F817" s="55"/>
      <c r="G817" s="55"/>
      <c r="H817" s="55"/>
      <c r="I817" s="55"/>
      <c r="J817" s="55"/>
      <c r="K817" s="55"/>
      <c r="L817" s="55"/>
      <c r="M817" s="55"/>
      <c r="N817" s="55"/>
      <c r="O817" s="55"/>
      <c r="P817" s="55"/>
      <c r="Q817" s="55"/>
      <c r="R817" s="55"/>
      <c r="S817" s="55"/>
      <c r="T817" s="55"/>
      <c r="U817" s="55"/>
      <c r="V817" s="55"/>
      <c r="W817" s="55"/>
      <c r="X817" s="55"/>
      <c r="Y817" s="55"/>
    </row>
    <row r="818" spans="1:25">
      <c r="A818" s="134"/>
      <c r="B818" s="64"/>
      <c r="C818" s="132"/>
      <c r="D818" s="58"/>
      <c r="E818" s="58"/>
      <c r="F818" s="55"/>
      <c r="G818" s="55"/>
      <c r="H818" s="55"/>
      <c r="I818" s="55"/>
      <c r="J818" s="55"/>
      <c r="K818" s="55"/>
      <c r="L818" s="55"/>
      <c r="M818" s="55"/>
      <c r="N818" s="55"/>
      <c r="O818" s="55"/>
      <c r="P818" s="55"/>
      <c r="Q818" s="55"/>
      <c r="R818" s="55"/>
      <c r="S818" s="55"/>
      <c r="T818" s="55"/>
      <c r="U818" s="55"/>
      <c r="V818" s="55"/>
      <c r="W818" s="55"/>
      <c r="X818" s="55"/>
      <c r="Y818" s="55"/>
    </row>
    <row r="819" spans="1:25">
      <c r="A819" s="134"/>
      <c r="B819" s="64"/>
      <c r="C819" s="132"/>
      <c r="D819" s="58"/>
      <c r="E819" s="58"/>
      <c r="F819" s="55"/>
      <c r="G819" s="55"/>
      <c r="H819" s="55"/>
      <c r="I819" s="55"/>
      <c r="J819" s="55"/>
      <c r="K819" s="55"/>
      <c r="L819" s="55"/>
      <c r="M819" s="55"/>
      <c r="N819" s="55"/>
      <c r="O819" s="55"/>
      <c r="P819" s="55"/>
      <c r="Q819" s="55"/>
      <c r="R819" s="55"/>
      <c r="S819" s="55"/>
      <c r="T819" s="55"/>
      <c r="U819" s="55"/>
      <c r="V819" s="55"/>
      <c r="W819" s="55"/>
      <c r="X819" s="55"/>
      <c r="Y819" s="55"/>
    </row>
    <row r="820" spans="1:25">
      <c r="A820" s="134"/>
      <c r="B820" s="64"/>
      <c r="C820" s="132"/>
      <c r="D820" s="58"/>
      <c r="E820" s="58"/>
      <c r="F820" s="55"/>
      <c r="G820" s="55"/>
      <c r="H820" s="55"/>
      <c r="I820" s="55"/>
      <c r="J820" s="55"/>
      <c r="K820" s="55"/>
      <c r="L820" s="55"/>
      <c r="M820" s="55"/>
      <c r="N820" s="55"/>
      <c r="O820" s="55"/>
      <c r="P820" s="55"/>
      <c r="Q820" s="55"/>
      <c r="R820" s="55"/>
      <c r="S820" s="55"/>
      <c r="T820" s="55"/>
      <c r="U820" s="55"/>
      <c r="V820" s="55"/>
      <c r="W820" s="55"/>
      <c r="X820" s="55"/>
      <c r="Y820" s="55"/>
    </row>
    <row r="821" spans="1:25">
      <c r="A821" s="134"/>
      <c r="B821" s="64"/>
      <c r="C821" s="132"/>
      <c r="D821" s="58"/>
      <c r="E821" s="58"/>
      <c r="F821" s="55"/>
      <c r="G821" s="55"/>
      <c r="H821" s="55"/>
      <c r="I821" s="55"/>
      <c r="J821" s="55"/>
      <c r="K821" s="55"/>
      <c r="L821" s="55"/>
      <c r="M821" s="55"/>
      <c r="N821" s="55"/>
      <c r="O821" s="55"/>
      <c r="P821" s="55"/>
      <c r="Q821" s="55"/>
      <c r="R821" s="55"/>
      <c r="S821" s="55"/>
      <c r="T821" s="55"/>
      <c r="U821" s="55"/>
      <c r="V821" s="55"/>
      <c r="W821" s="55"/>
      <c r="X821" s="55"/>
      <c r="Y821" s="55"/>
    </row>
    <row r="822" spans="1:25">
      <c r="A822" s="134"/>
      <c r="B822" s="64"/>
      <c r="C822" s="132"/>
      <c r="D822" s="58"/>
      <c r="E822" s="58"/>
      <c r="F822" s="55"/>
      <c r="G822" s="55"/>
      <c r="H822" s="55"/>
      <c r="I822" s="55"/>
      <c r="J822" s="55"/>
      <c r="K822" s="55"/>
      <c r="L822" s="55"/>
      <c r="M822" s="55"/>
      <c r="N822" s="55"/>
      <c r="O822" s="55"/>
      <c r="P822" s="55"/>
      <c r="Q822" s="55"/>
      <c r="R822" s="55"/>
      <c r="S822" s="55"/>
      <c r="T822" s="55"/>
      <c r="U822" s="55"/>
      <c r="V822" s="55"/>
      <c r="W822" s="55"/>
      <c r="X822" s="55"/>
      <c r="Y822" s="55"/>
    </row>
    <row r="823" spans="1:25">
      <c r="A823" s="134"/>
      <c r="B823" s="64"/>
      <c r="C823" s="132"/>
      <c r="D823" s="58"/>
      <c r="E823" s="58"/>
      <c r="F823" s="55"/>
      <c r="G823" s="55"/>
      <c r="H823" s="55"/>
      <c r="I823" s="55"/>
      <c r="J823" s="55"/>
      <c r="K823" s="55"/>
      <c r="L823" s="55"/>
      <c r="M823" s="55"/>
      <c r="N823" s="55"/>
      <c r="O823" s="55"/>
      <c r="P823" s="55"/>
      <c r="Q823" s="55"/>
      <c r="R823" s="55"/>
      <c r="S823" s="55"/>
      <c r="T823" s="55"/>
      <c r="U823" s="55"/>
      <c r="V823" s="55"/>
      <c r="W823" s="55"/>
      <c r="X823" s="55"/>
      <c r="Y823" s="55"/>
    </row>
    <row r="824" spans="1:25">
      <c r="A824" s="134"/>
      <c r="B824" s="64"/>
      <c r="C824" s="132"/>
      <c r="D824" s="58"/>
      <c r="E824" s="58"/>
      <c r="F824" s="55"/>
      <c r="G824" s="55"/>
      <c r="H824" s="55"/>
      <c r="I824" s="55"/>
      <c r="J824" s="55"/>
      <c r="K824" s="55"/>
      <c r="L824" s="55"/>
      <c r="M824" s="55"/>
      <c r="N824" s="55"/>
      <c r="O824" s="55"/>
      <c r="P824" s="55"/>
      <c r="Q824" s="55"/>
      <c r="R824" s="55"/>
      <c r="S824" s="55"/>
      <c r="T824" s="55"/>
      <c r="U824" s="55"/>
      <c r="V824" s="55"/>
      <c r="W824" s="55"/>
      <c r="X824" s="55"/>
      <c r="Y824" s="55"/>
    </row>
    <row r="825" spans="1:25">
      <c r="A825" s="134"/>
      <c r="B825" s="64"/>
      <c r="C825" s="132"/>
      <c r="D825" s="58"/>
      <c r="E825" s="58"/>
      <c r="F825" s="55"/>
      <c r="G825" s="55"/>
      <c r="H825" s="55"/>
      <c r="I825" s="55"/>
      <c r="J825" s="55"/>
      <c r="K825" s="55"/>
      <c r="L825" s="55"/>
      <c r="M825" s="55"/>
      <c r="N825" s="55"/>
      <c r="O825" s="55"/>
      <c r="P825" s="55"/>
      <c r="Q825" s="55"/>
      <c r="R825" s="55"/>
      <c r="S825" s="55"/>
      <c r="T825" s="55"/>
      <c r="U825" s="55"/>
      <c r="V825" s="55"/>
      <c r="W825" s="55"/>
      <c r="X825" s="55"/>
      <c r="Y825" s="55"/>
    </row>
    <row r="826" spans="1:25">
      <c r="A826" s="134"/>
      <c r="B826" s="64"/>
      <c r="C826" s="132"/>
      <c r="D826" s="58"/>
      <c r="E826" s="58"/>
      <c r="F826" s="55"/>
      <c r="G826" s="55"/>
      <c r="H826" s="55"/>
      <c r="I826" s="55"/>
      <c r="J826" s="55"/>
      <c r="K826" s="55"/>
      <c r="L826" s="55"/>
      <c r="M826" s="55"/>
      <c r="N826" s="55"/>
      <c r="O826" s="55"/>
      <c r="P826" s="55"/>
      <c r="Q826" s="55"/>
      <c r="R826" s="55"/>
      <c r="S826" s="55"/>
      <c r="T826" s="55"/>
      <c r="U826" s="55"/>
      <c r="V826" s="55"/>
      <c r="W826" s="55"/>
      <c r="X826" s="55"/>
      <c r="Y826" s="55"/>
    </row>
    <row r="827" spans="1:25">
      <c r="A827" s="134"/>
      <c r="B827" s="64"/>
      <c r="C827" s="132"/>
      <c r="D827" s="58"/>
      <c r="E827" s="58"/>
      <c r="F827" s="55"/>
      <c r="G827" s="55"/>
      <c r="H827" s="55"/>
      <c r="I827" s="55"/>
      <c r="J827" s="55"/>
      <c r="K827" s="55"/>
      <c r="L827" s="55"/>
      <c r="M827" s="55"/>
      <c r="N827" s="55"/>
      <c r="O827" s="55"/>
      <c r="P827" s="55"/>
      <c r="Q827" s="55"/>
      <c r="R827" s="55"/>
      <c r="S827" s="55"/>
      <c r="T827" s="55"/>
      <c r="U827" s="55"/>
      <c r="V827" s="55"/>
      <c r="W827" s="55"/>
      <c r="X827" s="55"/>
      <c r="Y827" s="55"/>
    </row>
    <row r="828" spans="1:25">
      <c r="A828" s="134"/>
      <c r="B828" s="64"/>
      <c r="C828" s="132"/>
      <c r="D828" s="58"/>
      <c r="E828" s="58"/>
      <c r="F828" s="55"/>
      <c r="G828" s="55"/>
      <c r="H828" s="55"/>
      <c r="I828" s="55"/>
      <c r="J828" s="55"/>
      <c r="K828" s="55"/>
      <c r="L828" s="55"/>
      <c r="M828" s="55"/>
      <c r="N828" s="55"/>
      <c r="O828" s="55"/>
      <c r="P828" s="55"/>
      <c r="Q828" s="55"/>
      <c r="R828" s="55"/>
      <c r="S828" s="55"/>
      <c r="T828" s="55"/>
      <c r="U828" s="55"/>
      <c r="V828" s="55"/>
      <c r="W828" s="55"/>
      <c r="X828" s="55"/>
      <c r="Y828" s="55"/>
    </row>
    <row r="829" spans="1:25">
      <c r="A829" s="134"/>
      <c r="B829" s="64"/>
      <c r="C829" s="132"/>
      <c r="D829" s="58"/>
      <c r="E829" s="58"/>
      <c r="F829" s="55"/>
      <c r="G829" s="55"/>
      <c r="H829" s="55"/>
      <c r="I829" s="55"/>
      <c r="J829" s="55"/>
      <c r="K829" s="55"/>
      <c r="L829" s="55"/>
      <c r="M829" s="55"/>
      <c r="N829" s="55"/>
      <c r="O829" s="55"/>
      <c r="P829" s="55"/>
      <c r="Q829" s="55"/>
      <c r="R829" s="55"/>
      <c r="S829" s="55"/>
      <c r="T829" s="55"/>
      <c r="U829" s="55"/>
      <c r="V829" s="55"/>
      <c r="W829" s="55"/>
      <c r="X829" s="55"/>
      <c r="Y829" s="55"/>
    </row>
    <row r="830" spans="1:25">
      <c r="A830" s="134"/>
      <c r="B830" s="64"/>
      <c r="C830" s="132"/>
      <c r="D830" s="58"/>
      <c r="E830" s="58"/>
      <c r="F830" s="55"/>
      <c r="G830" s="55"/>
      <c r="H830" s="55"/>
      <c r="I830" s="55"/>
      <c r="J830" s="55"/>
      <c r="K830" s="55"/>
      <c r="L830" s="55"/>
      <c r="M830" s="55"/>
      <c r="N830" s="55"/>
      <c r="O830" s="55"/>
      <c r="P830" s="55"/>
      <c r="Q830" s="55"/>
      <c r="R830" s="55"/>
      <c r="S830" s="55"/>
      <c r="T830" s="55"/>
      <c r="U830" s="55"/>
      <c r="V830" s="55"/>
      <c r="W830" s="55"/>
      <c r="X830" s="55"/>
      <c r="Y830" s="55"/>
    </row>
    <row r="831" spans="1:25">
      <c r="A831" s="134"/>
      <c r="B831" s="64"/>
      <c r="C831" s="132"/>
      <c r="D831" s="58"/>
      <c r="E831" s="58"/>
      <c r="F831" s="55"/>
      <c r="G831" s="55"/>
      <c r="H831" s="55"/>
      <c r="I831" s="55"/>
      <c r="J831" s="55"/>
      <c r="K831" s="55"/>
      <c r="L831" s="55"/>
      <c r="M831" s="55"/>
      <c r="N831" s="55"/>
      <c r="O831" s="55"/>
      <c r="P831" s="55"/>
      <c r="Q831" s="55"/>
      <c r="R831" s="55"/>
      <c r="S831" s="55"/>
      <c r="T831" s="55"/>
      <c r="U831" s="55"/>
      <c r="V831" s="55"/>
      <c r="W831" s="55"/>
      <c r="X831" s="55"/>
      <c r="Y831" s="55"/>
    </row>
    <row r="832" spans="1:25">
      <c r="A832" s="134"/>
      <c r="B832" s="64"/>
      <c r="C832" s="132"/>
      <c r="D832" s="58"/>
      <c r="E832" s="58"/>
      <c r="F832" s="55"/>
      <c r="G832" s="55"/>
      <c r="H832" s="55"/>
      <c r="I832" s="55"/>
      <c r="J832" s="55"/>
      <c r="K832" s="55"/>
      <c r="L832" s="55"/>
      <c r="M832" s="55"/>
      <c r="N832" s="55"/>
      <c r="O832" s="55"/>
      <c r="P832" s="55"/>
      <c r="Q832" s="55"/>
      <c r="R832" s="55"/>
      <c r="S832" s="55"/>
      <c r="T832" s="55"/>
      <c r="U832" s="55"/>
      <c r="V832" s="55"/>
      <c r="W832" s="55"/>
      <c r="X832" s="55"/>
      <c r="Y832" s="55"/>
    </row>
    <row r="833" spans="1:25">
      <c r="A833" s="134"/>
      <c r="B833" s="64"/>
      <c r="C833" s="132"/>
      <c r="D833" s="58"/>
      <c r="E833" s="58"/>
      <c r="F833" s="55"/>
      <c r="G833" s="55"/>
      <c r="H833" s="55"/>
      <c r="I833" s="55"/>
      <c r="J833" s="55"/>
      <c r="K833" s="55"/>
      <c r="L833" s="55"/>
      <c r="M833" s="55"/>
      <c r="N833" s="55"/>
      <c r="O833" s="55"/>
      <c r="P833" s="55"/>
      <c r="Q833" s="55"/>
      <c r="R833" s="55"/>
      <c r="S833" s="55"/>
      <c r="T833" s="55"/>
      <c r="U833" s="55"/>
      <c r="V833" s="55"/>
      <c r="W833" s="55"/>
      <c r="X833" s="55"/>
      <c r="Y833" s="55"/>
    </row>
    <row r="834" spans="1:25">
      <c r="A834" s="134"/>
      <c r="B834" s="64"/>
      <c r="C834" s="132"/>
      <c r="D834" s="58"/>
      <c r="E834" s="58"/>
      <c r="F834" s="55"/>
      <c r="G834" s="55"/>
      <c r="H834" s="55"/>
      <c r="I834" s="55"/>
      <c r="J834" s="55"/>
      <c r="K834" s="55"/>
      <c r="L834" s="55"/>
      <c r="M834" s="55"/>
      <c r="N834" s="55"/>
      <c r="O834" s="55"/>
      <c r="P834" s="55"/>
      <c r="Q834" s="55"/>
      <c r="R834" s="55"/>
      <c r="S834" s="55"/>
      <c r="T834" s="55"/>
      <c r="U834" s="55"/>
      <c r="V834" s="55"/>
      <c r="W834" s="55"/>
      <c r="X834" s="55"/>
      <c r="Y834" s="55"/>
    </row>
    <row r="835" spans="1:25">
      <c r="A835" s="134"/>
      <c r="B835" s="64"/>
      <c r="C835" s="132"/>
      <c r="D835" s="58"/>
      <c r="E835" s="58"/>
      <c r="F835" s="55"/>
      <c r="G835" s="55"/>
      <c r="H835" s="55"/>
      <c r="I835" s="55"/>
      <c r="J835" s="55"/>
      <c r="K835" s="55"/>
      <c r="L835" s="55"/>
      <c r="M835" s="55"/>
      <c r="N835" s="55"/>
      <c r="O835" s="55"/>
      <c r="P835" s="55"/>
      <c r="Q835" s="55"/>
      <c r="R835" s="55"/>
      <c r="S835" s="55"/>
      <c r="T835" s="55"/>
      <c r="U835" s="55"/>
      <c r="V835" s="55"/>
      <c r="W835" s="55"/>
      <c r="X835" s="55"/>
      <c r="Y835" s="55"/>
    </row>
    <row r="836" spans="1:25">
      <c r="A836" s="134"/>
      <c r="B836" s="64"/>
      <c r="C836" s="132"/>
      <c r="D836" s="58"/>
      <c r="E836" s="58"/>
      <c r="F836" s="55"/>
      <c r="G836" s="55"/>
      <c r="H836" s="55"/>
      <c r="I836" s="55"/>
      <c r="J836" s="55"/>
      <c r="K836" s="55"/>
      <c r="L836" s="55"/>
      <c r="M836" s="55"/>
      <c r="N836" s="55"/>
      <c r="O836" s="55"/>
      <c r="P836" s="55"/>
      <c r="Q836" s="55"/>
      <c r="R836" s="55"/>
      <c r="S836" s="55"/>
      <c r="T836" s="55"/>
      <c r="U836" s="55"/>
      <c r="V836" s="55"/>
      <c r="W836" s="55"/>
      <c r="X836" s="55"/>
      <c r="Y836" s="55"/>
    </row>
    <row r="837" spans="1:25">
      <c r="A837" s="134"/>
      <c r="B837" s="64"/>
      <c r="C837" s="132"/>
      <c r="D837" s="58"/>
      <c r="E837" s="58"/>
      <c r="F837" s="55"/>
      <c r="G837" s="55"/>
      <c r="H837" s="55"/>
      <c r="I837" s="55"/>
      <c r="J837" s="55"/>
      <c r="K837" s="55"/>
      <c r="L837" s="55"/>
      <c r="M837" s="55"/>
      <c r="N837" s="55"/>
      <c r="O837" s="55"/>
      <c r="P837" s="55"/>
      <c r="Q837" s="55"/>
      <c r="R837" s="55"/>
      <c r="S837" s="55"/>
      <c r="T837" s="55"/>
      <c r="U837" s="55"/>
      <c r="V837" s="55"/>
      <c r="W837" s="55"/>
      <c r="X837" s="55"/>
      <c r="Y837" s="55"/>
    </row>
    <row r="838" spans="1:25">
      <c r="A838" s="134"/>
      <c r="B838" s="64"/>
      <c r="C838" s="132"/>
      <c r="D838" s="58"/>
      <c r="E838" s="58"/>
      <c r="F838" s="55"/>
      <c r="G838" s="55"/>
      <c r="H838" s="55"/>
      <c r="I838" s="55"/>
      <c r="J838" s="55"/>
      <c r="K838" s="55"/>
      <c r="L838" s="55"/>
      <c r="M838" s="55"/>
      <c r="N838" s="55"/>
      <c r="O838" s="55"/>
      <c r="P838" s="55"/>
      <c r="Q838" s="55"/>
      <c r="R838" s="55"/>
      <c r="S838" s="55"/>
      <c r="T838" s="55"/>
      <c r="U838" s="55"/>
      <c r="V838" s="55"/>
      <c r="W838" s="55"/>
      <c r="X838" s="55"/>
      <c r="Y838" s="55"/>
    </row>
    <row r="839" spans="1:25">
      <c r="A839" s="134"/>
      <c r="B839" s="64"/>
      <c r="C839" s="132"/>
      <c r="D839" s="58"/>
      <c r="E839" s="58"/>
      <c r="F839" s="55"/>
      <c r="G839" s="55"/>
      <c r="H839" s="55"/>
      <c r="I839" s="55"/>
      <c r="J839" s="55"/>
      <c r="K839" s="55"/>
      <c r="L839" s="55"/>
      <c r="M839" s="55"/>
      <c r="N839" s="55"/>
      <c r="O839" s="55"/>
      <c r="P839" s="55"/>
      <c r="Q839" s="55"/>
      <c r="R839" s="55"/>
      <c r="S839" s="55"/>
      <c r="T839" s="55"/>
      <c r="U839" s="55"/>
      <c r="V839" s="55"/>
      <c r="W839" s="55"/>
      <c r="X839" s="55"/>
      <c r="Y839" s="55"/>
    </row>
    <row r="840" spans="1:25">
      <c r="A840" s="134"/>
      <c r="B840" s="64"/>
      <c r="C840" s="132"/>
      <c r="D840" s="58"/>
      <c r="E840" s="58"/>
      <c r="F840" s="55"/>
      <c r="G840" s="55"/>
      <c r="H840" s="55"/>
      <c r="I840" s="55"/>
      <c r="J840" s="55"/>
      <c r="K840" s="55"/>
      <c r="L840" s="55"/>
      <c r="M840" s="55"/>
      <c r="N840" s="55"/>
      <c r="O840" s="55"/>
      <c r="P840" s="55"/>
      <c r="Q840" s="55"/>
      <c r="R840" s="55"/>
      <c r="S840" s="55"/>
      <c r="T840" s="55"/>
      <c r="U840" s="55"/>
      <c r="V840" s="55"/>
      <c r="W840" s="55"/>
      <c r="X840" s="55"/>
      <c r="Y840" s="55"/>
    </row>
    <row r="841" spans="1:25">
      <c r="A841" s="134"/>
      <c r="B841" s="64"/>
      <c r="C841" s="132"/>
      <c r="D841" s="58"/>
      <c r="E841" s="58"/>
      <c r="F841" s="55"/>
      <c r="G841" s="55"/>
      <c r="H841" s="55"/>
      <c r="I841" s="55"/>
      <c r="J841" s="55"/>
      <c r="K841" s="55"/>
      <c r="L841" s="55"/>
      <c r="M841" s="55"/>
      <c r="N841" s="55"/>
      <c r="O841" s="55"/>
      <c r="P841" s="55"/>
      <c r="Q841" s="55"/>
      <c r="R841" s="55"/>
      <c r="S841" s="55"/>
      <c r="T841" s="55"/>
      <c r="U841" s="55"/>
      <c r="V841" s="55"/>
      <c r="W841" s="55"/>
      <c r="X841" s="55"/>
      <c r="Y841" s="55"/>
    </row>
    <row r="842" spans="1:25">
      <c r="A842" s="134"/>
      <c r="B842" s="64"/>
      <c r="C842" s="132"/>
      <c r="D842" s="58"/>
      <c r="E842" s="58"/>
      <c r="F842" s="55"/>
      <c r="G842" s="55"/>
      <c r="H842" s="55"/>
      <c r="I842" s="55"/>
      <c r="J842" s="55"/>
      <c r="K842" s="55"/>
      <c r="L842" s="55"/>
      <c r="M842" s="55"/>
      <c r="N842" s="55"/>
      <c r="O842" s="55"/>
      <c r="P842" s="55"/>
      <c r="Q842" s="55"/>
      <c r="R842" s="55"/>
      <c r="S842" s="55"/>
      <c r="T842" s="55"/>
      <c r="U842" s="55"/>
      <c r="V842" s="55"/>
      <c r="W842" s="55"/>
      <c r="X842" s="55"/>
      <c r="Y842" s="55"/>
    </row>
    <row r="843" spans="1:25">
      <c r="A843" s="134"/>
      <c r="B843" s="64"/>
      <c r="C843" s="132"/>
      <c r="D843" s="58"/>
      <c r="E843" s="58"/>
      <c r="F843" s="55"/>
      <c r="G843" s="55"/>
      <c r="H843" s="55"/>
      <c r="I843" s="55"/>
      <c r="J843" s="55"/>
      <c r="K843" s="55"/>
      <c r="L843" s="55"/>
      <c r="M843" s="55"/>
      <c r="N843" s="55"/>
      <c r="O843" s="55"/>
      <c r="P843" s="55"/>
      <c r="Q843" s="55"/>
      <c r="R843" s="55"/>
      <c r="S843" s="55"/>
      <c r="T843" s="55"/>
      <c r="U843" s="55"/>
      <c r="V843" s="55"/>
      <c r="W843" s="55"/>
      <c r="X843" s="55"/>
      <c r="Y843" s="55"/>
    </row>
    <row r="844" spans="1:25">
      <c r="A844" s="134"/>
      <c r="B844" s="64"/>
      <c r="C844" s="132"/>
      <c r="D844" s="58"/>
      <c r="E844" s="58"/>
      <c r="F844" s="55"/>
      <c r="G844" s="55"/>
      <c r="H844" s="55"/>
      <c r="I844" s="55"/>
      <c r="J844" s="55"/>
      <c r="K844" s="55"/>
      <c r="L844" s="55"/>
      <c r="M844" s="55"/>
      <c r="N844" s="55"/>
      <c r="O844" s="55"/>
      <c r="P844" s="55"/>
      <c r="Q844" s="55"/>
      <c r="R844" s="55"/>
      <c r="S844" s="55"/>
      <c r="T844" s="55"/>
      <c r="U844" s="55"/>
      <c r="V844" s="55"/>
      <c r="W844" s="55"/>
      <c r="X844" s="55"/>
      <c r="Y844" s="55"/>
    </row>
    <row r="845" spans="1:25">
      <c r="A845" s="134"/>
      <c r="B845" s="64"/>
      <c r="C845" s="132"/>
      <c r="D845" s="58"/>
      <c r="E845" s="58"/>
      <c r="F845" s="55"/>
      <c r="G845" s="55"/>
      <c r="H845" s="55"/>
      <c r="I845" s="55"/>
      <c r="J845" s="55"/>
      <c r="K845" s="55"/>
      <c r="L845" s="55"/>
      <c r="M845" s="55"/>
      <c r="N845" s="55"/>
      <c r="O845" s="55"/>
      <c r="P845" s="55"/>
      <c r="Q845" s="55"/>
      <c r="R845" s="55"/>
      <c r="S845" s="55"/>
      <c r="T845" s="55"/>
      <c r="U845" s="55"/>
      <c r="V845" s="55"/>
      <c r="W845" s="55"/>
      <c r="X845" s="55"/>
      <c r="Y845" s="55"/>
    </row>
    <row r="846" spans="1:25">
      <c r="A846" s="134"/>
      <c r="B846" s="64"/>
      <c r="C846" s="132"/>
      <c r="D846" s="58"/>
      <c r="E846" s="58"/>
      <c r="F846" s="55"/>
      <c r="G846" s="55"/>
      <c r="H846" s="55"/>
      <c r="I846" s="55"/>
      <c r="J846" s="55"/>
      <c r="K846" s="55"/>
      <c r="L846" s="55"/>
      <c r="M846" s="55"/>
      <c r="N846" s="55"/>
      <c r="O846" s="55"/>
      <c r="P846" s="55"/>
      <c r="Q846" s="55"/>
      <c r="R846" s="55"/>
      <c r="S846" s="55"/>
      <c r="T846" s="55"/>
      <c r="U846" s="55"/>
      <c r="V846" s="55"/>
      <c r="W846" s="55"/>
      <c r="X846" s="55"/>
      <c r="Y846" s="55"/>
    </row>
    <row r="847" spans="1:25">
      <c r="A847" s="134"/>
      <c r="B847" s="64"/>
      <c r="C847" s="132"/>
      <c r="D847" s="58"/>
      <c r="E847" s="58"/>
      <c r="F847" s="55"/>
      <c r="G847" s="55"/>
      <c r="H847" s="55"/>
      <c r="I847" s="55"/>
      <c r="J847" s="55"/>
      <c r="K847" s="55"/>
      <c r="L847" s="55"/>
      <c r="M847" s="55"/>
      <c r="N847" s="55"/>
      <c r="O847" s="55"/>
      <c r="P847" s="55"/>
      <c r="Q847" s="55"/>
      <c r="R847" s="55"/>
      <c r="S847" s="55"/>
      <c r="T847" s="55"/>
      <c r="U847" s="55"/>
      <c r="V847" s="55"/>
      <c r="W847" s="55"/>
      <c r="X847" s="55"/>
      <c r="Y847" s="55"/>
    </row>
    <row r="848" spans="1:25">
      <c r="A848" s="134"/>
      <c r="B848" s="64"/>
      <c r="C848" s="132"/>
      <c r="D848" s="58"/>
      <c r="E848" s="58"/>
      <c r="F848" s="55"/>
      <c r="G848" s="55"/>
      <c r="H848" s="55"/>
      <c r="I848" s="55"/>
      <c r="J848" s="55"/>
      <c r="K848" s="55"/>
      <c r="L848" s="55"/>
      <c r="M848" s="55"/>
      <c r="N848" s="55"/>
      <c r="O848" s="55"/>
      <c r="P848" s="55"/>
      <c r="Q848" s="55"/>
      <c r="R848" s="55"/>
      <c r="S848" s="55"/>
      <c r="T848" s="55"/>
      <c r="U848" s="55"/>
      <c r="V848" s="55"/>
      <c r="W848" s="55"/>
      <c r="X848" s="55"/>
      <c r="Y848" s="55"/>
    </row>
    <row r="849" spans="1:25">
      <c r="A849" s="134"/>
      <c r="B849" s="64"/>
      <c r="C849" s="132"/>
      <c r="D849" s="58"/>
      <c r="E849" s="58"/>
      <c r="F849" s="55"/>
      <c r="G849" s="55"/>
      <c r="H849" s="55"/>
      <c r="I849" s="55"/>
      <c r="J849" s="55"/>
      <c r="K849" s="55"/>
      <c r="L849" s="55"/>
      <c r="M849" s="55"/>
      <c r="N849" s="55"/>
      <c r="O849" s="55"/>
      <c r="P849" s="55"/>
      <c r="Q849" s="55"/>
      <c r="R849" s="55"/>
      <c r="S849" s="55"/>
      <c r="T849" s="55"/>
      <c r="U849" s="55"/>
      <c r="V849" s="55"/>
      <c r="W849" s="55"/>
      <c r="X849" s="55"/>
      <c r="Y849" s="55"/>
    </row>
    <row r="850" spans="1:25">
      <c r="A850" s="134"/>
      <c r="B850" s="64"/>
      <c r="C850" s="132"/>
      <c r="D850" s="58"/>
      <c r="E850" s="58"/>
      <c r="F850" s="55"/>
      <c r="G850" s="55"/>
      <c r="H850" s="55"/>
      <c r="I850" s="55"/>
      <c r="J850" s="55"/>
      <c r="K850" s="55"/>
      <c r="L850" s="55"/>
      <c r="M850" s="55"/>
      <c r="N850" s="55"/>
      <c r="O850" s="55"/>
      <c r="P850" s="55"/>
      <c r="Q850" s="55"/>
      <c r="R850" s="55"/>
      <c r="S850" s="55"/>
      <c r="T850" s="55"/>
      <c r="U850" s="55"/>
      <c r="V850" s="55"/>
      <c r="W850" s="55"/>
      <c r="X850" s="55"/>
      <c r="Y850" s="55"/>
    </row>
    <row r="851" spans="1:25">
      <c r="A851" s="134"/>
      <c r="B851" s="64"/>
      <c r="C851" s="132"/>
      <c r="D851" s="58"/>
      <c r="E851" s="58"/>
      <c r="F851" s="55"/>
      <c r="G851" s="55"/>
      <c r="H851" s="55"/>
      <c r="I851" s="55"/>
      <c r="J851" s="55"/>
      <c r="K851" s="55"/>
      <c r="L851" s="55"/>
      <c r="M851" s="55"/>
      <c r="N851" s="55"/>
      <c r="O851" s="55"/>
      <c r="P851" s="55"/>
      <c r="Q851" s="55"/>
      <c r="R851" s="55"/>
      <c r="S851" s="55"/>
      <c r="T851" s="55"/>
      <c r="U851" s="55"/>
      <c r="V851" s="55"/>
      <c r="W851" s="55"/>
      <c r="X851" s="55"/>
      <c r="Y851" s="55"/>
    </row>
    <row r="852" spans="1:25">
      <c r="A852" s="134"/>
      <c r="B852" s="64"/>
      <c r="C852" s="132"/>
      <c r="D852" s="58"/>
      <c r="E852" s="58"/>
      <c r="F852" s="55"/>
      <c r="G852" s="55"/>
      <c r="H852" s="55"/>
      <c r="I852" s="55"/>
      <c r="J852" s="55"/>
      <c r="K852" s="55"/>
      <c r="L852" s="55"/>
      <c r="M852" s="55"/>
      <c r="N852" s="55"/>
      <c r="O852" s="55"/>
      <c r="P852" s="55"/>
      <c r="Q852" s="55"/>
      <c r="R852" s="55"/>
      <c r="S852" s="55"/>
      <c r="T852" s="55"/>
      <c r="U852" s="55"/>
      <c r="V852" s="55"/>
      <c r="W852" s="55"/>
      <c r="X852" s="55"/>
      <c r="Y852" s="55"/>
    </row>
    <row r="853" spans="1:25">
      <c r="A853" s="134"/>
      <c r="B853" s="64"/>
      <c r="C853" s="132"/>
      <c r="D853" s="58"/>
      <c r="E853" s="58"/>
      <c r="F853" s="55"/>
      <c r="G853" s="55"/>
      <c r="H853" s="55"/>
      <c r="I853" s="55"/>
      <c r="J853" s="55"/>
      <c r="K853" s="55"/>
      <c r="L853" s="55"/>
      <c r="M853" s="55"/>
      <c r="N853" s="55"/>
      <c r="O853" s="55"/>
      <c r="P853" s="55"/>
      <c r="Q853" s="55"/>
      <c r="R853" s="55"/>
      <c r="S853" s="55"/>
      <c r="T853" s="55"/>
      <c r="U853" s="55"/>
      <c r="V853" s="55"/>
      <c r="W853" s="55"/>
      <c r="X853" s="55"/>
      <c r="Y853" s="55"/>
    </row>
    <row r="854" spans="1:25">
      <c r="A854" s="134"/>
      <c r="B854" s="64"/>
      <c r="C854" s="132"/>
      <c r="D854" s="58"/>
      <c r="E854" s="58"/>
      <c r="F854" s="55"/>
      <c r="G854" s="55"/>
      <c r="H854" s="55"/>
      <c r="I854" s="55"/>
      <c r="J854" s="55"/>
      <c r="K854" s="55"/>
      <c r="L854" s="55"/>
      <c r="M854" s="55"/>
      <c r="N854" s="55"/>
      <c r="O854" s="55"/>
      <c r="P854" s="55"/>
      <c r="Q854" s="55"/>
      <c r="R854" s="55"/>
      <c r="S854" s="55"/>
      <c r="T854" s="55"/>
      <c r="U854" s="55"/>
      <c r="V854" s="55"/>
      <c r="W854" s="55"/>
      <c r="X854" s="55"/>
      <c r="Y854" s="55"/>
    </row>
    <row r="855" spans="1:25">
      <c r="A855" s="134"/>
      <c r="B855" s="64"/>
      <c r="C855" s="132"/>
      <c r="D855" s="58"/>
      <c r="E855" s="58"/>
      <c r="F855" s="55"/>
      <c r="G855" s="55"/>
      <c r="H855" s="55"/>
      <c r="I855" s="55"/>
      <c r="J855" s="55"/>
      <c r="K855" s="55"/>
      <c r="L855" s="55"/>
      <c r="M855" s="55"/>
      <c r="N855" s="55"/>
      <c r="O855" s="55"/>
      <c r="P855" s="55"/>
      <c r="Q855" s="55"/>
      <c r="R855" s="55"/>
      <c r="S855" s="55"/>
      <c r="T855" s="55"/>
      <c r="U855" s="55"/>
      <c r="V855" s="55"/>
      <c r="W855" s="55"/>
      <c r="X855" s="55"/>
      <c r="Y855" s="55"/>
    </row>
    <row r="856" spans="1:25">
      <c r="A856" s="134"/>
      <c r="B856" s="64"/>
      <c r="C856" s="132"/>
      <c r="D856" s="58"/>
      <c r="E856" s="58"/>
      <c r="F856" s="55"/>
      <c r="G856" s="55"/>
      <c r="H856" s="55"/>
      <c r="I856" s="55"/>
      <c r="J856" s="55"/>
      <c r="K856" s="55"/>
      <c r="L856" s="55"/>
      <c r="M856" s="55"/>
      <c r="N856" s="55"/>
      <c r="O856" s="55"/>
      <c r="P856" s="55"/>
      <c r="Q856" s="55"/>
      <c r="R856" s="55"/>
      <c r="S856" s="55"/>
      <c r="T856" s="55"/>
      <c r="U856" s="55"/>
      <c r="V856" s="55"/>
      <c r="W856" s="55"/>
      <c r="X856" s="55"/>
      <c r="Y856" s="55"/>
    </row>
    <row r="857" spans="1:25">
      <c r="A857" s="134"/>
      <c r="B857" s="64"/>
      <c r="C857" s="132"/>
      <c r="D857" s="58"/>
      <c r="E857" s="58"/>
      <c r="F857" s="55"/>
      <c r="G857" s="55"/>
      <c r="H857" s="55"/>
      <c r="I857" s="55"/>
      <c r="J857" s="55"/>
      <c r="K857" s="55"/>
      <c r="L857" s="55"/>
      <c r="M857" s="55"/>
      <c r="N857" s="55"/>
      <c r="O857" s="55"/>
      <c r="P857" s="55"/>
      <c r="Q857" s="55"/>
      <c r="R857" s="55"/>
      <c r="S857" s="55"/>
      <c r="T857" s="55"/>
      <c r="U857" s="55"/>
      <c r="V857" s="55"/>
      <c r="W857" s="55"/>
      <c r="X857" s="55"/>
      <c r="Y857" s="55"/>
    </row>
    <row r="858" spans="1:25">
      <c r="A858" s="134"/>
      <c r="B858" s="64"/>
      <c r="C858" s="132"/>
      <c r="D858" s="58"/>
      <c r="E858" s="58"/>
      <c r="F858" s="55"/>
      <c r="G858" s="55"/>
      <c r="H858" s="55"/>
      <c r="I858" s="55"/>
      <c r="J858" s="55"/>
      <c r="K858" s="55"/>
      <c r="L858" s="55"/>
      <c r="M858" s="55"/>
      <c r="N858" s="55"/>
      <c r="O858" s="55"/>
      <c r="P858" s="55"/>
      <c r="Q858" s="55"/>
      <c r="R858" s="55"/>
      <c r="S858" s="55"/>
      <c r="T858" s="55"/>
      <c r="U858" s="55"/>
      <c r="V858" s="55"/>
      <c r="W858" s="55"/>
      <c r="X858" s="55"/>
      <c r="Y858" s="55"/>
    </row>
    <row r="859" spans="1:25">
      <c r="A859" s="134"/>
      <c r="B859" s="64"/>
      <c r="C859" s="132"/>
      <c r="D859" s="58"/>
      <c r="E859" s="58"/>
      <c r="F859" s="55"/>
      <c r="G859" s="55"/>
      <c r="H859" s="55"/>
      <c r="I859" s="55"/>
      <c r="J859" s="55"/>
      <c r="K859" s="55"/>
      <c r="L859" s="55"/>
      <c r="M859" s="55"/>
      <c r="N859" s="55"/>
      <c r="O859" s="55"/>
      <c r="P859" s="55"/>
      <c r="Q859" s="55"/>
      <c r="R859" s="55"/>
      <c r="S859" s="55"/>
      <c r="T859" s="55"/>
      <c r="U859" s="55"/>
      <c r="V859" s="55"/>
      <c r="W859" s="55"/>
      <c r="X859" s="55"/>
      <c r="Y859" s="55"/>
    </row>
    <row r="860" spans="1:25">
      <c r="A860" s="134"/>
      <c r="B860" s="64"/>
      <c r="C860" s="132"/>
      <c r="D860" s="58"/>
      <c r="E860" s="58"/>
      <c r="F860" s="55"/>
      <c r="G860" s="55"/>
      <c r="H860" s="55"/>
      <c r="I860" s="55"/>
      <c r="J860" s="55"/>
      <c r="K860" s="55"/>
      <c r="L860" s="55"/>
      <c r="M860" s="55"/>
      <c r="N860" s="55"/>
      <c r="O860" s="55"/>
      <c r="P860" s="55"/>
      <c r="Q860" s="55"/>
      <c r="R860" s="55"/>
      <c r="S860" s="55"/>
      <c r="T860" s="55"/>
      <c r="U860" s="55"/>
      <c r="V860" s="55"/>
      <c r="W860" s="55"/>
      <c r="X860" s="55"/>
      <c r="Y860" s="55"/>
    </row>
    <row r="861" spans="1:25">
      <c r="A861" s="134"/>
      <c r="B861" s="64"/>
      <c r="C861" s="132"/>
      <c r="D861" s="58"/>
      <c r="E861" s="58"/>
      <c r="F861" s="55"/>
      <c r="G861" s="55"/>
      <c r="H861" s="55"/>
      <c r="I861" s="55"/>
      <c r="J861" s="55"/>
      <c r="K861" s="55"/>
      <c r="L861" s="55"/>
      <c r="M861" s="55"/>
      <c r="N861" s="55"/>
      <c r="O861" s="55"/>
      <c r="P861" s="55"/>
      <c r="Q861" s="55"/>
      <c r="R861" s="55"/>
      <c r="S861" s="55"/>
      <c r="T861" s="55"/>
      <c r="U861" s="55"/>
      <c r="V861" s="55"/>
      <c r="W861" s="55"/>
      <c r="X861" s="55"/>
      <c r="Y861" s="55"/>
    </row>
    <row r="862" spans="1:25">
      <c r="A862" s="134"/>
      <c r="B862" s="64"/>
      <c r="C862" s="132"/>
      <c r="D862" s="58"/>
      <c r="E862" s="58"/>
      <c r="F862" s="55"/>
      <c r="G862" s="55"/>
      <c r="H862" s="55"/>
      <c r="I862" s="55"/>
      <c r="J862" s="55"/>
      <c r="K862" s="55"/>
      <c r="L862" s="55"/>
      <c r="M862" s="55"/>
      <c r="N862" s="55"/>
      <c r="O862" s="55"/>
      <c r="P862" s="55"/>
      <c r="Q862" s="55"/>
      <c r="R862" s="55"/>
      <c r="S862" s="55"/>
      <c r="T862" s="55"/>
      <c r="U862" s="55"/>
      <c r="V862" s="55"/>
      <c r="W862" s="55"/>
      <c r="X862" s="55"/>
      <c r="Y862" s="55"/>
    </row>
    <row r="863" spans="1:25">
      <c r="A863" s="134"/>
      <c r="B863" s="64"/>
      <c r="C863" s="132"/>
      <c r="D863" s="58"/>
      <c r="E863" s="58"/>
      <c r="F863" s="55"/>
      <c r="G863" s="55"/>
      <c r="H863" s="55"/>
      <c r="I863" s="55"/>
      <c r="J863" s="55"/>
      <c r="K863" s="55"/>
      <c r="L863" s="55"/>
      <c r="M863" s="55"/>
      <c r="N863" s="55"/>
      <c r="O863" s="55"/>
      <c r="P863" s="55"/>
      <c r="Q863" s="55"/>
      <c r="R863" s="55"/>
      <c r="S863" s="55"/>
      <c r="T863" s="55"/>
      <c r="U863" s="55"/>
      <c r="V863" s="55"/>
      <c r="W863" s="55"/>
      <c r="X863" s="55"/>
      <c r="Y863" s="55"/>
    </row>
    <row r="864" spans="1:25">
      <c r="A864" s="134"/>
      <c r="B864" s="64"/>
      <c r="C864" s="132"/>
      <c r="D864" s="58"/>
      <c r="E864" s="58"/>
      <c r="F864" s="55"/>
      <c r="G864" s="55"/>
      <c r="H864" s="55"/>
      <c r="I864" s="55"/>
      <c r="J864" s="55"/>
      <c r="K864" s="55"/>
      <c r="L864" s="55"/>
      <c r="M864" s="55"/>
      <c r="N864" s="55"/>
      <c r="O864" s="55"/>
      <c r="P864" s="55"/>
      <c r="Q864" s="55"/>
      <c r="R864" s="55"/>
      <c r="S864" s="55"/>
      <c r="T864" s="55"/>
      <c r="U864" s="55"/>
      <c r="V864" s="55"/>
      <c r="W864" s="55"/>
      <c r="X864" s="55"/>
      <c r="Y864" s="55"/>
    </row>
    <row r="865" spans="1:25">
      <c r="A865" s="134"/>
      <c r="B865" s="64"/>
      <c r="C865" s="132"/>
      <c r="D865" s="58"/>
      <c r="E865" s="58"/>
      <c r="F865" s="55"/>
      <c r="G865" s="55"/>
      <c r="H865" s="55"/>
      <c r="I865" s="55"/>
      <c r="J865" s="55"/>
      <c r="K865" s="55"/>
      <c r="L865" s="55"/>
      <c r="M865" s="55"/>
      <c r="N865" s="55"/>
      <c r="O865" s="55"/>
      <c r="P865" s="55"/>
      <c r="Q865" s="55"/>
      <c r="R865" s="55"/>
      <c r="S865" s="55"/>
      <c r="T865" s="55"/>
      <c r="U865" s="55"/>
      <c r="V865" s="55"/>
      <c r="W865" s="55"/>
      <c r="X865" s="55"/>
      <c r="Y865" s="55"/>
    </row>
    <row r="866" spans="1:25">
      <c r="A866" s="134"/>
      <c r="B866" s="64"/>
      <c r="C866" s="132"/>
      <c r="D866" s="58"/>
      <c r="E866" s="58"/>
      <c r="F866" s="55"/>
      <c r="G866" s="55"/>
      <c r="H866" s="55"/>
      <c r="I866" s="55"/>
      <c r="J866" s="55"/>
      <c r="K866" s="55"/>
      <c r="L866" s="55"/>
      <c r="M866" s="55"/>
      <c r="N866" s="55"/>
      <c r="O866" s="55"/>
      <c r="P866" s="55"/>
      <c r="Q866" s="55"/>
      <c r="R866" s="55"/>
      <c r="S866" s="55"/>
      <c r="T866" s="55"/>
      <c r="U866" s="55"/>
      <c r="V866" s="55"/>
      <c r="W866" s="55"/>
      <c r="X866" s="55"/>
      <c r="Y866" s="55"/>
    </row>
    <row r="867" spans="1:25">
      <c r="A867" s="134"/>
      <c r="B867" s="64"/>
      <c r="C867" s="132"/>
      <c r="D867" s="58"/>
      <c r="E867" s="58"/>
      <c r="F867" s="55"/>
      <c r="G867" s="55"/>
      <c r="H867" s="55"/>
      <c r="I867" s="55"/>
      <c r="J867" s="55"/>
      <c r="K867" s="55"/>
      <c r="L867" s="55"/>
      <c r="M867" s="55"/>
      <c r="N867" s="55"/>
      <c r="O867" s="55"/>
      <c r="P867" s="55"/>
      <c r="Q867" s="55"/>
      <c r="R867" s="55"/>
      <c r="S867" s="55"/>
      <c r="T867" s="55"/>
      <c r="U867" s="55"/>
      <c r="V867" s="55"/>
      <c r="W867" s="55"/>
      <c r="X867" s="55"/>
      <c r="Y867" s="55"/>
    </row>
    <row r="868" spans="1:25">
      <c r="A868" s="134"/>
      <c r="B868" s="64"/>
      <c r="C868" s="132"/>
      <c r="D868" s="58"/>
      <c r="E868" s="58"/>
      <c r="F868" s="55"/>
      <c r="G868" s="55"/>
      <c r="H868" s="55"/>
      <c r="I868" s="55"/>
      <c r="J868" s="55"/>
      <c r="K868" s="55"/>
      <c r="L868" s="55"/>
      <c r="M868" s="55"/>
      <c r="N868" s="55"/>
      <c r="O868" s="55"/>
      <c r="P868" s="55"/>
      <c r="Q868" s="55"/>
      <c r="R868" s="55"/>
      <c r="S868" s="55"/>
      <c r="T868" s="55"/>
      <c r="U868" s="55"/>
      <c r="V868" s="55"/>
      <c r="W868" s="55"/>
      <c r="X868" s="55"/>
      <c r="Y868" s="55"/>
    </row>
    <row r="869" spans="1:25">
      <c r="A869" s="134"/>
      <c r="B869" s="64"/>
      <c r="C869" s="132"/>
      <c r="D869" s="58"/>
      <c r="E869" s="58"/>
      <c r="F869" s="55"/>
      <c r="G869" s="55"/>
      <c r="H869" s="55"/>
      <c r="I869" s="55"/>
      <c r="J869" s="55"/>
      <c r="K869" s="55"/>
      <c r="L869" s="55"/>
      <c r="M869" s="55"/>
      <c r="N869" s="55"/>
      <c r="O869" s="55"/>
      <c r="P869" s="55"/>
      <c r="Q869" s="55"/>
      <c r="R869" s="55"/>
      <c r="S869" s="55"/>
      <c r="T869" s="55"/>
      <c r="U869" s="55"/>
      <c r="V869" s="55"/>
      <c r="W869" s="55"/>
      <c r="X869" s="55"/>
      <c r="Y869" s="55"/>
    </row>
    <row r="870" spans="1:25">
      <c r="A870" s="134"/>
      <c r="B870" s="64"/>
      <c r="C870" s="132"/>
      <c r="D870" s="58"/>
      <c r="E870" s="58"/>
      <c r="F870" s="55"/>
      <c r="G870" s="55"/>
      <c r="H870" s="55"/>
      <c r="I870" s="55"/>
      <c r="J870" s="55"/>
      <c r="K870" s="55"/>
      <c r="L870" s="55"/>
      <c r="M870" s="55"/>
      <c r="N870" s="55"/>
      <c r="O870" s="55"/>
      <c r="P870" s="55"/>
      <c r="Q870" s="55"/>
      <c r="R870" s="55"/>
      <c r="S870" s="55"/>
      <c r="T870" s="55"/>
      <c r="U870" s="55"/>
      <c r="V870" s="55"/>
      <c r="W870" s="55"/>
      <c r="X870" s="55"/>
      <c r="Y870" s="55"/>
    </row>
    <row r="871" spans="1:25">
      <c r="A871" s="134"/>
      <c r="B871" s="64"/>
      <c r="C871" s="132"/>
      <c r="D871" s="58"/>
      <c r="E871" s="58"/>
      <c r="F871" s="55"/>
      <c r="G871" s="55"/>
      <c r="H871" s="55"/>
      <c r="I871" s="55"/>
      <c r="J871" s="55"/>
      <c r="K871" s="55"/>
      <c r="L871" s="55"/>
      <c r="M871" s="55"/>
      <c r="N871" s="55"/>
      <c r="O871" s="55"/>
      <c r="P871" s="55"/>
      <c r="Q871" s="55"/>
      <c r="R871" s="55"/>
      <c r="S871" s="55"/>
      <c r="T871" s="55"/>
      <c r="U871" s="55"/>
      <c r="V871" s="55"/>
      <c r="W871" s="55"/>
      <c r="X871" s="55"/>
      <c r="Y871" s="55"/>
    </row>
    <row r="872" spans="1:25">
      <c r="A872" s="134"/>
      <c r="B872" s="64"/>
      <c r="C872" s="132"/>
      <c r="D872" s="58"/>
      <c r="E872" s="58"/>
      <c r="F872" s="55"/>
      <c r="G872" s="55"/>
      <c r="H872" s="55"/>
      <c r="I872" s="55"/>
      <c r="J872" s="55"/>
      <c r="K872" s="55"/>
      <c r="L872" s="55"/>
      <c r="M872" s="55"/>
      <c r="N872" s="55"/>
      <c r="O872" s="55"/>
      <c r="P872" s="55"/>
      <c r="Q872" s="55"/>
      <c r="R872" s="55"/>
      <c r="S872" s="55"/>
      <c r="T872" s="55"/>
      <c r="U872" s="55"/>
      <c r="V872" s="55"/>
      <c r="W872" s="55"/>
      <c r="X872" s="55"/>
      <c r="Y872" s="55"/>
    </row>
    <row r="873" spans="1:25">
      <c r="A873" s="134"/>
      <c r="B873" s="64"/>
      <c r="C873" s="132"/>
      <c r="D873" s="58"/>
      <c r="E873" s="58"/>
      <c r="F873" s="55"/>
      <c r="G873" s="55"/>
      <c r="H873" s="55"/>
      <c r="I873" s="55"/>
      <c r="J873" s="55"/>
      <c r="K873" s="55"/>
      <c r="L873" s="55"/>
      <c r="M873" s="55"/>
      <c r="N873" s="55"/>
      <c r="O873" s="55"/>
      <c r="P873" s="55"/>
      <c r="Q873" s="55"/>
      <c r="R873" s="55"/>
      <c r="S873" s="55"/>
      <c r="T873" s="55"/>
      <c r="U873" s="55"/>
      <c r="V873" s="55"/>
      <c r="W873" s="55"/>
      <c r="X873" s="55"/>
      <c r="Y873" s="55"/>
    </row>
    <row r="874" spans="1:25">
      <c r="A874" s="134"/>
      <c r="B874" s="64"/>
      <c r="C874" s="132"/>
      <c r="D874" s="58"/>
      <c r="E874" s="58"/>
      <c r="F874" s="55"/>
      <c r="G874" s="55"/>
      <c r="H874" s="55"/>
      <c r="I874" s="55"/>
      <c r="J874" s="55"/>
      <c r="K874" s="55"/>
      <c r="L874" s="55"/>
      <c r="M874" s="55"/>
      <c r="N874" s="55"/>
      <c r="O874" s="55"/>
      <c r="P874" s="55"/>
      <c r="Q874" s="55"/>
      <c r="R874" s="55"/>
      <c r="S874" s="55"/>
      <c r="T874" s="55"/>
      <c r="U874" s="55"/>
      <c r="V874" s="55"/>
      <c r="W874" s="55"/>
      <c r="X874" s="55"/>
      <c r="Y874" s="55"/>
    </row>
    <row r="875" spans="1:25">
      <c r="A875" s="134"/>
      <c r="B875" s="64"/>
      <c r="C875" s="132"/>
      <c r="D875" s="58"/>
      <c r="E875" s="58"/>
      <c r="F875" s="55"/>
      <c r="G875" s="55"/>
      <c r="H875" s="55"/>
      <c r="I875" s="55"/>
      <c r="J875" s="55"/>
      <c r="K875" s="55"/>
      <c r="L875" s="55"/>
      <c r="M875" s="55"/>
      <c r="N875" s="55"/>
      <c r="O875" s="55"/>
      <c r="P875" s="55"/>
      <c r="Q875" s="55"/>
      <c r="R875" s="55"/>
      <c r="S875" s="55"/>
      <c r="T875" s="55"/>
      <c r="U875" s="55"/>
      <c r="V875" s="55"/>
      <c r="W875" s="55"/>
      <c r="X875" s="55"/>
      <c r="Y875" s="55"/>
    </row>
    <row r="876" spans="1:25">
      <c r="A876" s="134"/>
      <c r="B876" s="64"/>
      <c r="C876" s="132"/>
      <c r="D876" s="58"/>
      <c r="E876" s="58"/>
      <c r="F876" s="55"/>
      <c r="G876" s="55"/>
      <c r="H876" s="55"/>
      <c r="I876" s="55"/>
      <c r="J876" s="55"/>
      <c r="K876" s="55"/>
      <c r="L876" s="55"/>
      <c r="M876" s="55"/>
      <c r="N876" s="55"/>
      <c r="O876" s="55"/>
      <c r="P876" s="55"/>
      <c r="Q876" s="55"/>
      <c r="R876" s="55"/>
      <c r="S876" s="55"/>
      <c r="T876" s="55"/>
      <c r="U876" s="55"/>
      <c r="V876" s="55"/>
      <c r="W876" s="55"/>
      <c r="X876" s="55"/>
      <c r="Y876" s="55"/>
    </row>
    <row r="877" spans="1:25">
      <c r="A877" s="134"/>
      <c r="B877" s="64"/>
      <c r="C877" s="132"/>
      <c r="D877" s="58"/>
      <c r="E877" s="58"/>
      <c r="F877" s="55"/>
      <c r="G877" s="55"/>
      <c r="H877" s="55"/>
      <c r="I877" s="55"/>
      <c r="J877" s="55"/>
      <c r="K877" s="55"/>
      <c r="L877" s="55"/>
      <c r="M877" s="55"/>
      <c r="N877" s="55"/>
      <c r="O877" s="55"/>
      <c r="P877" s="55"/>
      <c r="Q877" s="55"/>
      <c r="R877" s="55"/>
      <c r="S877" s="55"/>
      <c r="T877" s="55"/>
      <c r="U877" s="55"/>
      <c r="V877" s="55"/>
      <c r="W877" s="55"/>
      <c r="X877" s="55"/>
      <c r="Y877" s="55"/>
    </row>
    <row r="878" spans="1:25">
      <c r="A878" s="134"/>
      <c r="B878" s="64"/>
      <c r="C878" s="132"/>
      <c r="D878" s="58"/>
      <c r="E878" s="58"/>
      <c r="F878" s="55"/>
      <c r="G878" s="55"/>
      <c r="H878" s="55"/>
      <c r="I878" s="55"/>
      <c r="J878" s="55"/>
      <c r="K878" s="55"/>
      <c r="L878" s="55"/>
      <c r="M878" s="55"/>
      <c r="N878" s="55"/>
      <c r="O878" s="55"/>
      <c r="P878" s="55"/>
      <c r="Q878" s="55"/>
      <c r="R878" s="55"/>
      <c r="S878" s="55"/>
      <c r="T878" s="55"/>
      <c r="U878" s="55"/>
      <c r="V878" s="55"/>
      <c r="W878" s="55"/>
      <c r="X878" s="55"/>
      <c r="Y878" s="55"/>
    </row>
    <row r="879" spans="1:25">
      <c r="A879" s="134"/>
      <c r="B879" s="64"/>
      <c r="C879" s="132"/>
      <c r="D879" s="58"/>
      <c r="E879" s="58"/>
      <c r="F879" s="55"/>
      <c r="G879" s="55"/>
      <c r="H879" s="55"/>
      <c r="I879" s="55"/>
      <c r="J879" s="55"/>
      <c r="K879" s="55"/>
      <c r="L879" s="55"/>
      <c r="M879" s="55"/>
      <c r="N879" s="55"/>
      <c r="O879" s="55"/>
      <c r="P879" s="55"/>
      <c r="Q879" s="55"/>
      <c r="R879" s="55"/>
      <c r="S879" s="55"/>
      <c r="T879" s="55"/>
      <c r="U879" s="55"/>
      <c r="V879" s="55"/>
      <c r="W879" s="55"/>
      <c r="X879" s="55"/>
      <c r="Y879" s="55"/>
    </row>
    <row r="880" spans="1:25">
      <c r="A880" s="134"/>
      <c r="B880" s="64"/>
      <c r="C880" s="132"/>
      <c r="D880" s="58"/>
      <c r="E880" s="58"/>
      <c r="F880" s="55"/>
      <c r="G880" s="55"/>
      <c r="H880" s="55"/>
      <c r="I880" s="55"/>
      <c r="J880" s="55"/>
      <c r="K880" s="55"/>
      <c r="L880" s="55"/>
      <c r="M880" s="55"/>
      <c r="N880" s="55"/>
      <c r="O880" s="55"/>
      <c r="P880" s="55"/>
      <c r="Q880" s="55"/>
      <c r="R880" s="55"/>
      <c r="S880" s="55"/>
      <c r="T880" s="55"/>
      <c r="U880" s="55"/>
      <c r="V880" s="55"/>
      <c r="W880" s="55"/>
      <c r="X880" s="55"/>
      <c r="Y880" s="55"/>
    </row>
    <row r="881" spans="1:25">
      <c r="A881" s="134"/>
      <c r="B881" s="64"/>
      <c r="C881" s="132"/>
      <c r="D881" s="58"/>
      <c r="E881" s="58"/>
      <c r="F881" s="55"/>
      <c r="G881" s="55"/>
      <c r="H881" s="55"/>
      <c r="I881" s="55"/>
      <c r="J881" s="55"/>
      <c r="K881" s="55"/>
      <c r="L881" s="55"/>
      <c r="M881" s="55"/>
      <c r="N881" s="55"/>
      <c r="O881" s="55"/>
      <c r="P881" s="55"/>
      <c r="Q881" s="55"/>
      <c r="R881" s="55"/>
      <c r="S881" s="55"/>
      <c r="T881" s="55"/>
      <c r="U881" s="55"/>
      <c r="V881" s="55"/>
      <c r="W881" s="55"/>
      <c r="X881" s="55"/>
      <c r="Y881" s="55"/>
    </row>
    <row r="882" spans="1:25">
      <c r="A882" s="134"/>
      <c r="B882" s="64"/>
      <c r="C882" s="132"/>
      <c r="D882" s="58"/>
      <c r="E882" s="58"/>
      <c r="F882" s="55"/>
      <c r="G882" s="55"/>
      <c r="H882" s="55"/>
      <c r="I882" s="55"/>
      <c r="J882" s="55"/>
      <c r="K882" s="55"/>
      <c r="L882" s="55"/>
      <c r="M882" s="55"/>
      <c r="N882" s="55"/>
      <c r="O882" s="55"/>
      <c r="P882" s="55"/>
      <c r="Q882" s="55"/>
      <c r="R882" s="55"/>
      <c r="S882" s="55"/>
      <c r="T882" s="55"/>
      <c r="U882" s="55"/>
      <c r="V882" s="55"/>
      <c r="W882" s="55"/>
      <c r="X882" s="55"/>
      <c r="Y882" s="55"/>
    </row>
    <row r="883" spans="1:25">
      <c r="A883" s="134"/>
      <c r="B883" s="64"/>
      <c r="C883" s="132"/>
      <c r="D883" s="58"/>
      <c r="E883" s="58"/>
      <c r="F883" s="55"/>
      <c r="G883" s="55"/>
      <c r="H883" s="55"/>
      <c r="I883" s="55"/>
      <c r="J883" s="55"/>
      <c r="K883" s="55"/>
      <c r="L883" s="55"/>
      <c r="M883" s="55"/>
      <c r="N883" s="55"/>
      <c r="O883" s="55"/>
      <c r="P883" s="55"/>
      <c r="Q883" s="55"/>
      <c r="R883" s="55"/>
      <c r="S883" s="55"/>
      <c r="T883" s="55"/>
      <c r="U883" s="55"/>
      <c r="V883" s="55"/>
      <c r="W883" s="55"/>
      <c r="X883" s="55"/>
      <c r="Y883" s="55"/>
    </row>
    <row r="884" spans="1:25">
      <c r="A884" s="134"/>
      <c r="B884" s="64"/>
      <c r="C884" s="132"/>
      <c r="D884" s="58"/>
      <c r="E884" s="58"/>
      <c r="F884" s="55"/>
      <c r="G884" s="55"/>
      <c r="H884" s="55"/>
      <c r="I884" s="55"/>
      <c r="J884" s="55"/>
      <c r="K884" s="55"/>
      <c r="L884" s="55"/>
      <c r="M884" s="55"/>
      <c r="N884" s="55"/>
      <c r="O884" s="55"/>
      <c r="P884" s="55"/>
      <c r="Q884" s="55"/>
      <c r="R884" s="55"/>
      <c r="S884" s="55"/>
      <c r="T884" s="55"/>
      <c r="U884" s="55"/>
      <c r="V884" s="55"/>
      <c r="W884" s="55"/>
      <c r="X884" s="55"/>
      <c r="Y884" s="55"/>
    </row>
    <row r="885" spans="1:25">
      <c r="A885" s="134"/>
      <c r="B885" s="64"/>
      <c r="C885" s="132"/>
      <c r="D885" s="58"/>
      <c r="E885" s="58"/>
      <c r="F885" s="55"/>
      <c r="G885" s="55"/>
      <c r="H885" s="55"/>
      <c r="I885" s="55"/>
      <c r="J885" s="55"/>
      <c r="K885" s="55"/>
      <c r="L885" s="55"/>
      <c r="M885" s="55"/>
      <c r="N885" s="55"/>
      <c r="O885" s="55"/>
      <c r="P885" s="55"/>
      <c r="Q885" s="55"/>
      <c r="R885" s="55"/>
      <c r="S885" s="55"/>
      <c r="T885" s="55"/>
      <c r="U885" s="55"/>
      <c r="V885" s="55"/>
      <c r="W885" s="55"/>
      <c r="X885" s="55"/>
      <c r="Y885" s="55"/>
    </row>
    <row r="886" spans="1:25">
      <c r="A886" s="134"/>
      <c r="B886" s="64"/>
      <c r="C886" s="132"/>
      <c r="D886" s="58"/>
      <c r="E886" s="58"/>
      <c r="F886" s="55"/>
      <c r="G886" s="55"/>
      <c r="H886" s="55"/>
      <c r="I886" s="55"/>
      <c r="J886" s="55"/>
      <c r="K886" s="55"/>
      <c r="L886" s="55"/>
      <c r="M886" s="55"/>
      <c r="N886" s="55"/>
      <c r="O886" s="55"/>
      <c r="P886" s="55"/>
      <c r="Q886" s="55"/>
      <c r="R886" s="55"/>
      <c r="S886" s="55"/>
      <c r="T886" s="55"/>
      <c r="U886" s="55"/>
      <c r="V886" s="55"/>
      <c r="W886" s="55"/>
      <c r="X886" s="55"/>
      <c r="Y886" s="55"/>
    </row>
    <row r="887" spans="1:25">
      <c r="A887" s="134"/>
      <c r="B887" s="64"/>
      <c r="C887" s="132"/>
      <c r="D887" s="58"/>
      <c r="E887" s="58"/>
      <c r="F887" s="55"/>
      <c r="G887" s="55"/>
      <c r="H887" s="55"/>
      <c r="I887" s="55"/>
      <c r="J887" s="55"/>
      <c r="K887" s="55"/>
      <c r="L887" s="55"/>
      <c r="M887" s="55"/>
      <c r="N887" s="55"/>
      <c r="O887" s="55"/>
      <c r="P887" s="55"/>
      <c r="Q887" s="55"/>
      <c r="R887" s="55"/>
      <c r="S887" s="55"/>
      <c r="T887" s="55"/>
      <c r="U887" s="55"/>
      <c r="V887" s="55"/>
      <c r="W887" s="55"/>
      <c r="X887" s="55"/>
      <c r="Y887" s="55"/>
    </row>
    <row r="888" spans="1:25">
      <c r="A888" s="134"/>
      <c r="B888" s="64"/>
      <c r="C888" s="132"/>
      <c r="D888" s="58"/>
      <c r="E888" s="58"/>
      <c r="F888" s="55"/>
      <c r="G888" s="55"/>
      <c r="H888" s="55"/>
      <c r="I888" s="55"/>
      <c r="J888" s="55"/>
      <c r="K888" s="55"/>
      <c r="L888" s="55"/>
      <c r="M888" s="55"/>
      <c r="N888" s="55"/>
      <c r="O888" s="55"/>
      <c r="P888" s="55"/>
      <c r="Q888" s="55"/>
      <c r="R888" s="55"/>
      <c r="S888" s="55"/>
      <c r="T888" s="55"/>
      <c r="U888" s="55"/>
      <c r="V888" s="55"/>
      <c r="W888" s="55"/>
      <c r="X888" s="55"/>
      <c r="Y888" s="55"/>
    </row>
    <row r="889" spans="1:25">
      <c r="A889" s="134"/>
      <c r="B889" s="64"/>
      <c r="C889" s="132"/>
      <c r="D889" s="58"/>
      <c r="E889" s="58"/>
      <c r="F889" s="55"/>
      <c r="G889" s="55"/>
      <c r="H889" s="55"/>
      <c r="I889" s="55"/>
      <c r="J889" s="55"/>
      <c r="K889" s="55"/>
      <c r="L889" s="55"/>
      <c r="M889" s="55"/>
      <c r="N889" s="55"/>
      <c r="O889" s="55"/>
      <c r="P889" s="55"/>
      <c r="Q889" s="55"/>
      <c r="R889" s="55"/>
      <c r="S889" s="55"/>
      <c r="T889" s="55"/>
      <c r="U889" s="55"/>
      <c r="V889" s="55"/>
      <c r="W889" s="55"/>
      <c r="X889" s="55"/>
      <c r="Y889" s="55"/>
    </row>
    <row r="890" spans="1:25">
      <c r="A890" s="134"/>
      <c r="B890" s="64"/>
      <c r="C890" s="132"/>
      <c r="D890" s="58"/>
      <c r="E890" s="58"/>
      <c r="F890" s="55"/>
      <c r="G890" s="55"/>
      <c r="H890" s="55"/>
      <c r="I890" s="55"/>
      <c r="J890" s="55"/>
      <c r="K890" s="55"/>
      <c r="L890" s="55"/>
      <c r="M890" s="55"/>
      <c r="N890" s="55"/>
      <c r="O890" s="55"/>
      <c r="P890" s="55"/>
      <c r="Q890" s="55"/>
      <c r="R890" s="55"/>
      <c r="S890" s="55"/>
      <c r="T890" s="55"/>
      <c r="U890" s="55"/>
      <c r="V890" s="55"/>
      <c r="W890" s="55"/>
      <c r="X890" s="55"/>
      <c r="Y890" s="55"/>
    </row>
    <row r="891" spans="1:25">
      <c r="A891" s="134"/>
      <c r="B891" s="64"/>
      <c r="C891" s="132"/>
      <c r="D891" s="58"/>
      <c r="E891" s="58"/>
      <c r="F891" s="55"/>
      <c r="G891" s="55"/>
      <c r="H891" s="55"/>
      <c r="I891" s="55"/>
      <c r="J891" s="55"/>
      <c r="K891" s="55"/>
      <c r="L891" s="55"/>
      <c r="M891" s="55"/>
      <c r="N891" s="55"/>
      <c r="O891" s="55"/>
      <c r="P891" s="55"/>
      <c r="Q891" s="55"/>
      <c r="R891" s="55"/>
      <c r="S891" s="55"/>
      <c r="T891" s="55"/>
      <c r="U891" s="55"/>
      <c r="V891" s="55"/>
      <c r="W891" s="55"/>
      <c r="X891" s="55"/>
      <c r="Y891" s="55"/>
    </row>
    <row r="892" spans="1:25">
      <c r="A892" s="134"/>
      <c r="B892" s="64"/>
      <c r="C892" s="132"/>
      <c r="D892" s="58"/>
      <c r="E892" s="58"/>
      <c r="F892" s="55"/>
      <c r="G892" s="55"/>
      <c r="H892" s="55"/>
      <c r="I892" s="55"/>
      <c r="J892" s="55"/>
      <c r="K892" s="55"/>
      <c r="L892" s="55"/>
      <c r="M892" s="55"/>
      <c r="N892" s="55"/>
      <c r="O892" s="55"/>
      <c r="P892" s="55"/>
      <c r="Q892" s="55"/>
      <c r="R892" s="55"/>
      <c r="S892" s="55"/>
      <c r="T892" s="55"/>
      <c r="U892" s="55"/>
      <c r="V892" s="55"/>
      <c r="W892" s="55"/>
      <c r="X892" s="55"/>
      <c r="Y892" s="55"/>
    </row>
    <row r="893" spans="1:25">
      <c r="A893" s="134"/>
      <c r="B893" s="64"/>
      <c r="C893" s="132"/>
      <c r="D893" s="58"/>
      <c r="E893" s="58"/>
      <c r="F893" s="55"/>
      <c r="G893" s="55"/>
      <c r="H893" s="55"/>
      <c r="I893" s="55"/>
      <c r="J893" s="55"/>
      <c r="K893" s="55"/>
      <c r="L893" s="55"/>
      <c r="M893" s="55"/>
      <c r="N893" s="55"/>
      <c r="O893" s="55"/>
      <c r="P893" s="55"/>
      <c r="Q893" s="55"/>
      <c r="R893" s="55"/>
      <c r="S893" s="55"/>
      <c r="T893" s="55"/>
      <c r="U893" s="55"/>
      <c r="V893" s="55"/>
      <c r="W893" s="55"/>
      <c r="X893" s="55"/>
      <c r="Y893" s="55"/>
    </row>
    <row r="894" spans="1:25">
      <c r="A894" s="134"/>
      <c r="B894" s="64"/>
      <c r="C894" s="132"/>
      <c r="D894" s="58"/>
      <c r="E894" s="58"/>
      <c r="F894" s="55"/>
      <c r="G894" s="55"/>
      <c r="H894" s="55"/>
      <c r="I894" s="55"/>
      <c r="J894" s="55"/>
      <c r="K894" s="55"/>
      <c r="L894" s="55"/>
      <c r="M894" s="55"/>
      <c r="N894" s="55"/>
      <c r="O894" s="55"/>
      <c r="P894" s="55"/>
      <c r="Q894" s="55"/>
      <c r="R894" s="55"/>
      <c r="S894" s="55"/>
      <c r="T894" s="55"/>
      <c r="U894" s="55"/>
      <c r="V894" s="55"/>
      <c r="W894" s="55"/>
      <c r="X894" s="55"/>
      <c r="Y894" s="55"/>
    </row>
    <row r="895" spans="1:25">
      <c r="A895" s="134"/>
      <c r="B895" s="64"/>
      <c r="C895" s="132"/>
      <c r="D895" s="58"/>
      <c r="E895" s="58"/>
      <c r="F895" s="55"/>
      <c r="G895" s="55"/>
      <c r="H895" s="55"/>
      <c r="I895" s="55"/>
      <c r="J895" s="55"/>
      <c r="K895" s="55"/>
      <c r="L895" s="55"/>
      <c r="M895" s="55"/>
      <c r="N895" s="55"/>
      <c r="O895" s="55"/>
      <c r="P895" s="55"/>
      <c r="Q895" s="55"/>
      <c r="R895" s="55"/>
      <c r="S895" s="55"/>
      <c r="T895" s="55"/>
      <c r="U895" s="55"/>
      <c r="V895" s="55"/>
      <c r="W895" s="55"/>
      <c r="X895" s="55"/>
      <c r="Y895" s="55"/>
    </row>
    <row r="896" spans="1:25">
      <c r="A896" s="134"/>
      <c r="B896" s="64"/>
      <c r="C896" s="132"/>
      <c r="D896" s="58"/>
      <c r="E896" s="58"/>
      <c r="F896" s="55"/>
      <c r="G896" s="55"/>
      <c r="H896" s="55"/>
      <c r="I896" s="55"/>
      <c r="J896" s="55"/>
      <c r="K896" s="55"/>
      <c r="L896" s="55"/>
      <c r="M896" s="55"/>
      <c r="N896" s="55"/>
      <c r="O896" s="55"/>
      <c r="P896" s="55"/>
      <c r="Q896" s="55"/>
      <c r="R896" s="55"/>
      <c r="S896" s="55"/>
      <c r="T896" s="55"/>
      <c r="U896" s="55"/>
      <c r="V896" s="55"/>
      <c r="W896" s="55"/>
      <c r="X896" s="55"/>
      <c r="Y896" s="55"/>
    </row>
    <row r="897" spans="1:25">
      <c r="A897" s="134"/>
      <c r="B897" s="64"/>
      <c r="C897" s="132"/>
      <c r="D897" s="58"/>
      <c r="E897" s="58"/>
      <c r="F897" s="55"/>
      <c r="G897" s="55"/>
      <c r="H897" s="55"/>
      <c r="I897" s="55"/>
      <c r="J897" s="55"/>
      <c r="K897" s="55"/>
      <c r="L897" s="55"/>
      <c r="M897" s="55"/>
      <c r="N897" s="55"/>
      <c r="O897" s="55"/>
      <c r="P897" s="55"/>
      <c r="Q897" s="55"/>
      <c r="R897" s="55"/>
      <c r="S897" s="55"/>
      <c r="T897" s="55"/>
      <c r="U897" s="55"/>
      <c r="V897" s="55"/>
      <c r="W897" s="55"/>
      <c r="X897" s="55"/>
      <c r="Y897" s="55"/>
    </row>
    <row r="898" spans="1:25">
      <c r="A898" s="134"/>
      <c r="B898" s="64"/>
      <c r="C898" s="132"/>
      <c r="D898" s="58"/>
      <c r="E898" s="58"/>
      <c r="F898" s="55"/>
      <c r="G898" s="55"/>
      <c r="H898" s="55"/>
      <c r="I898" s="55"/>
      <c r="J898" s="55"/>
      <c r="K898" s="55"/>
      <c r="L898" s="55"/>
      <c r="M898" s="55"/>
      <c r="N898" s="55"/>
      <c r="O898" s="55"/>
      <c r="P898" s="55"/>
      <c r="Q898" s="55"/>
      <c r="R898" s="55"/>
      <c r="S898" s="55"/>
      <c r="T898" s="55"/>
      <c r="U898" s="55"/>
      <c r="V898" s="55"/>
      <c r="W898" s="55"/>
      <c r="X898" s="55"/>
      <c r="Y898" s="55"/>
    </row>
    <row r="899" spans="1:25">
      <c r="A899" s="134"/>
      <c r="B899" s="64"/>
      <c r="C899" s="132"/>
      <c r="D899" s="58"/>
      <c r="E899" s="58"/>
      <c r="F899" s="55"/>
      <c r="G899" s="55"/>
      <c r="H899" s="55"/>
      <c r="I899" s="55"/>
      <c r="J899" s="55"/>
      <c r="K899" s="55"/>
      <c r="L899" s="55"/>
      <c r="M899" s="55"/>
      <c r="N899" s="55"/>
      <c r="O899" s="55"/>
      <c r="P899" s="55"/>
      <c r="Q899" s="55"/>
      <c r="R899" s="55"/>
      <c r="S899" s="55"/>
      <c r="T899" s="55"/>
      <c r="U899" s="55"/>
      <c r="V899" s="55"/>
      <c r="W899" s="55"/>
      <c r="X899" s="55"/>
      <c r="Y899" s="55"/>
    </row>
    <row r="900" spans="1:25">
      <c r="A900" s="134"/>
      <c r="B900" s="64"/>
      <c r="C900" s="132"/>
      <c r="D900" s="58"/>
      <c r="E900" s="58"/>
      <c r="F900" s="55"/>
      <c r="G900" s="55"/>
      <c r="H900" s="55"/>
      <c r="I900" s="55"/>
      <c r="J900" s="55"/>
      <c r="K900" s="55"/>
      <c r="L900" s="55"/>
      <c r="M900" s="55"/>
      <c r="N900" s="55"/>
      <c r="O900" s="55"/>
      <c r="P900" s="55"/>
      <c r="Q900" s="55"/>
      <c r="R900" s="55"/>
      <c r="S900" s="55"/>
      <c r="T900" s="55"/>
      <c r="U900" s="55"/>
      <c r="V900" s="55"/>
      <c r="W900" s="55"/>
      <c r="X900" s="55"/>
      <c r="Y900" s="55"/>
    </row>
    <row r="901" spans="1:25">
      <c r="A901" s="134"/>
      <c r="B901" s="64"/>
      <c r="C901" s="132"/>
      <c r="D901" s="58"/>
      <c r="E901" s="58"/>
      <c r="F901" s="55"/>
      <c r="G901" s="55"/>
      <c r="H901" s="55"/>
      <c r="I901" s="55"/>
      <c r="J901" s="55"/>
      <c r="K901" s="55"/>
      <c r="L901" s="55"/>
      <c r="M901" s="55"/>
      <c r="N901" s="55"/>
      <c r="O901" s="55"/>
      <c r="P901" s="55"/>
      <c r="Q901" s="55"/>
      <c r="R901" s="55"/>
      <c r="S901" s="55"/>
      <c r="T901" s="55"/>
      <c r="U901" s="55"/>
      <c r="V901" s="55"/>
      <c r="W901" s="55"/>
      <c r="X901" s="55"/>
      <c r="Y901" s="55"/>
    </row>
    <row r="902" spans="1:25">
      <c r="A902" s="134"/>
      <c r="B902" s="64"/>
      <c r="C902" s="132"/>
      <c r="D902" s="58"/>
      <c r="E902" s="58"/>
      <c r="F902" s="55"/>
      <c r="G902" s="55"/>
      <c r="H902" s="55"/>
      <c r="I902" s="55"/>
      <c r="J902" s="55"/>
      <c r="K902" s="55"/>
      <c r="L902" s="55"/>
      <c r="M902" s="55"/>
      <c r="N902" s="55"/>
      <c r="O902" s="55"/>
      <c r="P902" s="55"/>
      <c r="Q902" s="55"/>
      <c r="R902" s="55"/>
      <c r="S902" s="55"/>
      <c r="T902" s="55"/>
      <c r="U902" s="55"/>
      <c r="V902" s="55"/>
      <c r="W902" s="55"/>
      <c r="X902" s="55"/>
      <c r="Y902" s="55"/>
    </row>
    <row r="903" spans="1:25">
      <c r="A903" s="134"/>
      <c r="B903" s="64"/>
      <c r="C903" s="132"/>
      <c r="D903" s="58"/>
      <c r="E903" s="58"/>
      <c r="F903" s="55"/>
      <c r="G903" s="55"/>
      <c r="H903" s="55"/>
      <c r="I903" s="55"/>
      <c r="J903" s="55"/>
      <c r="K903" s="55"/>
      <c r="L903" s="55"/>
      <c r="M903" s="55"/>
      <c r="N903" s="55"/>
      <c r="O903" s="55"/>
      <c r="P903" s="55"/>
      <c r="Q903" s="55"/>
      <c r="R903" s="55"/>
      <c r="S903" s="55"/>
      <c r="T903" s="55"/>
      <c r="U903" s="55"/>
      <c r="V903" s="55"/>
      <c r="W903" s="55"/>
      <c r="X903" s="55"/>
      <c r="Y903" s="55"/>
    </row>
    <row r="904" spans="1:25">
      <c r="A904" s="134"/>
      <c r="B904" s="64"/>
      <c r="C904" s="132"/>
      <c r="D904" s="58"/>
      <c r="E904" s="58"/>
      <c r="F904" s="55"/>
      <c r="G904" s="55"/>
      <c r="H904" s="55"/>
      <c r="I904" s="55"/>
      <c r="J904" s="55"/>
      <c r="K904" s="55"/>
      <c r="L904" s="55"/>
      <c r="M904" s="55"/>
      <c r="N904" s="55"/>
      <c r="O904" s="55"/>
      <c r="P904" s="55"/>
      <c r="Q904" s="55"/>
      <c r="R904" s="55"/>
      <c r="S904" s="55"/>
      <c r="T904" s="55"/>
      <c r="U904" s="55"/>
      <c r="V904" s="55"/>
      <c r="W904" s="55"/>
      <c r="X904" s="55"/>
      <c r="Y904" s="55"/>
    </row>
    <row r="905" spans="1:25">
      <c r="A905" s="134"/>
      <c r="B905" s="64"/>
      <c r="C905" s="132"/>
      <c r="D905" s="58"/>
      <c r="E905" s="58"/>
      <c r="F905" s="55"/>
      <c r="G905" s="55"/>
      <c r="H905" s="55"/>
      <c r="I905" s="55"/>
      <c r="J905" s="55"/>
      <c r="K905" s="55"/>
      <c r="L905" s="55"/>
      <c r="M905" s="55"/>
      <c r="N905" s="55"/>
      <c r="O905" s="55"/>
      <c r="P905" s="55"/>
      <c r="Q905" s="55"/>
      <c r="R905" s="55"/>
      <c r="S905" s="55"/>
      <c r="T905" s="55"/>
      <c r="U905" s="55"/>
      <c r="V905" s="55"/>
      <c r="W905" s="55"/>
      <c r="X905" s="55"/>
      <c r="Y905" s="55"/>
    </row>
    <row r="906" spans="1:25">
      <c r="A906" s="134"/>
      <c r="B906" s="64"/>
      <c r="C906" s="132"/>
      <c r="D906" s="58"/>
      <c r="E906" s="58"/>
      <c r="F906" s="55"/>
      <c r="G906" s="55"/>
      <c r="H906" s="55"/>
      <c r="I906" s="55"/>
      <c r="J906" s="55"/>
      <c r="K906" s="55"/>
      <c r="L906" s="55"/>
      <c r="M906" s="55"/>
      <c r="N906" s="55"/>
      <c r="O906" s="55"/>
      <c r="P906" s="55"/>
      <c r="Q906" s="55"/>
      <c r="R906" s="55"/>
      <c r="S906" s="55"/>
      <c r="T906" s="55"/>
      <c r="U906" s="55"/>
      <c r="V906" s="55"/>
      <c r="W906" s="55"/>
      <c r="X906" s="55"/>
      <c r="Y906" s="55"/>
    </row>
    <row r="907" spans="1:25">
      <c r="A907" s="134"/>
      <c r="B907" s="64"/>
      <c r="C907" s="132"/>
      <c r="D907" s="58"/>
      <c r="E907" s="58"/>
      <c r="F907" s="55"/>
      <c r="G907" s="55"/>
      <c r="H907" s="55"/>
      <c r="I907" s="55"/>
      <c r="J907" s="55"/>
      <c r="K907" s="55"/>
      <c r="L907" s="55"/>
      <c r="M907" s="55"/>
      <c r="N907" s="55"/>
      <c r="O907" s="55"/>
      <c r="P907" s="55"/>
      <c r="Q907" s="55"/>
      <c r="R907" s="55"/>
      <c r="S907" s="55"/>
      <c r="T907" s="55"/>
      <c r="U907" s="55"/>
      <c r="V907" s="55"/>
      <c r="W907" s="55"/>
      <c r="X907" s="55"/>
      <c r="Y907" s="55"/>
    </row>
    <row r="908" spans="1:25">
      <c r="A908" s="134"/>
      <c r="B908" s="64"/>
      <c r="C908" s="132"/>
      <c r="D908" s="58"/>
      <c r="E908" s="58"/>
      <c r="F908" s="55"/>
      <c r="G908" s="55"/>
      <c r="H908" s="55"/>
      <c r="I908" s="55"/>
      <c r="J908" s="55"/>
      <c r="K908" s="55"/>
      <c r="L908" s="55"/>
      <c r="M908" s="55"/>
      <c r="N908" s="55"/>
      <c r="O908" s="55"/>
      <c r="P908" s="55"/>
      <c r="Q908" s="55"/>
      <c r="R908" s="55"/>
      <c r="S908" s="55"/>
      <c r="T908" s="55"/>
      <c r="U908" s="55"/>
      <c r="V908" s="55"/>
      <c r="W908" s="55"/>
      <c r="X908" s="55"/>
      <c r="Y908" s="55"/>
    </row>
    <row r="909" spans="1:25">
      <c r="A909" s="134"/>
      <c r="B909" s="64"/>
      <c r="C909" s="132"/>
      <c r="D909" s="58"/>
      <c r="E909" s="58"/>
      <c r="F909" s="55"/>
      <c r="G909" s="55"/>
      <c r="H909" s="55"/>
      <c r="I909" s="55"/>
      <c r="J909" s="55"/>
      <c r="K909" s="55"/>
      <c r="L909" s="55"/>
      <c r="M909" s="55"/>
      <c r="N909" s="55"/>
      <c r="O909" s="55"/>
      <c r="P909" s="55"/>
      <c r="Q909" s="55"/>
      <c r="R909" s="55"/>
      <c r="S909" s="55"/>
      <c r="T909" s="55"/>
      <c r="U909" s="55"/>
      <c r="V909" s="55"/>
      <c r="W909" s="55"/>
      <c r="X909" s="55"/>
      <c r="Y909" s="55"/>
    </row>
    <row r="910" spans="1:25">
      <c r="A910" s="134"/>
      <c r="B910" s="64"/>
      <c r="C910" s="132"/>
      <c r="D910" s="58"/>
      <c r="E910" s="58"/>
      <c r="F910" s="55"/>
      <c r="G910" s="55"/>
      <c r="H910" s="55"/>
      <c r="I910" s="55"/>
      <c r="J910" s="55"/>
      <c r="K910" s="55"/>
      <c r="L910" s="55"/>
      <c r="M910" s="55"/>
      <c r="N910" s="55"/>
      <c r="O910" s="55"/>
      <c r="P910" s="55"/>
      <c r="Q910" s="55"/>
      <c r="R910" s="55"/>
      <c r="S910" s="55"/>
      <c r="T910" s="55"/>
      <c r="U910" s="55"/>
      <c r="V910" s="55"/>
      <c r="W910" s="55"/>
      <c r="X910" s="55"/>
      <c r="Y910" s="55"/>
    </row>
    <row r="911" spans="1:25">
      <c r="A911" s="134"/>
      <c r="B911" s="64"/>
      <c r="C911" s="132"/>
      <c r="D911" s="58"/>
      <c r="E911" s="58"/>
      <c r="F911" s="55"/>
      <c r="G911" s="55"/>
      <c r="H911" s="55"/>
      <c r="I911" s="55"/>
      <c r="J911" s="55"/>
      <c r="K911" s="55"/>
      <c r="L911" s="55"/>
      <c r="M911" s="55"/>
      <c r="N911" s="55"/>
      <c r="O911" s="55"/>
      <c r="P911" s="55"/>
      <c r="Q911" s="55"/>
      <c r="R911" s="55"/>
      <c r="S911" s="55"/>
      <c r="T911" s="55"/>
      <c r="U911" s="55"/>
      <c r="V911" s="55"/>
      <c r="W911" s="55"/>
      <c r="X911" s="55"/>
      <c r="Y911" s="55"/>
    </row>
    <row r="912" spans="1:25">
      <c r="A912" s="134"/>
      <c r="B912" s="64"/>
      <c r="C912" s="132"/>
      <c r="D912" s="58"/>
      <c r="E912" s="58"/>
      <c r="F912" s="55"/>
      <c r="G912" s="55"/>
      <c r="H912" s="55"/>
      <c r="I912" s="55"/>
      <c r="J912" s="55"/>
      <c r="K912" s="55"/>
      <c r="L912" s="55"/>
      <c r="M912" s="55"/>
      <c r="N912" s="55"/>
      <c r="O912" s="55"/>
      <c r="P912" s="55"/>
      <c r="Q912" s="55"/>
      <c r="R912" s="55"/>
      <c r="S912" s="55"/>
      <c r="T912" s="55"/>
      <c r="U912" s="55"/>
      <c r="V912" s="55"/>
      <c r="W912" s="55"/>
      <c r="X912" s="55"/>
      <c r="Y912" s="55"/>
    </row>
    <row r="913" spans="1:25">
      <c r="A913" s="134"/>
      <c r="B913" s="64"/>
      <c r="C913" s="132"/>
      <c r="D913" s="58"/>
      <c r="E913" s="58"/>
      <c r="F913" s="55"/>
      <c r="G913" s="55"/>
      <c r="H913" s="55"/>
      <c r="I913" s="55"/>
      <c r="J913" s="55"/>
      <c r="K913" s="55"/>
      <c r="L913" s="55"/>
      <c r="M913" s="55"/>
      <c r="N913" s="55"/>
      <c r="O913" s="55"/>
      <c r="P913" s="55"/>
      <c r="Q913" s="55"/>
      <c r="R913" s="55"/>
      <c r="S913" s="55"/>
      <c r="T913" s="55"/>
      <c r="U913" s="55"/>
      <c r="V913" s="55"/>
      <c r="W913" s="55"/>
      <c r="X913" s="55"/>
      <c r="Y913" s="55"/>
    </row>
    <row r="914" spans="1:25">
      <c r="A914" s="134"/>
      <c r="B914" s="64"/>
      <c r="C914" s="132"/>
      <c r="D914" s="58"/>
      <c r="E914" s="58"/>
      <c r="F914" s="55"/>
      <c r="G914" s="55"/>
      <c r="H914" s="55"/>
      <c r="I914" s="55"/>
      <c r="J914" s="55"/>
      <c r="K914" s="55"/>
      <c r="L914" s="55"/>
      <c r="M914" s="55"/>
      <c r="N914" s="55"/>
      <c r="O914" s="55"/>
      <c r="P914" s="55"/>
      <c r="Q914" s="55"/>
      <c r="R914" s="55"/>
      <c r="S914" s="55"/>
      <c r="T914" s="55"/>
      <c r="U914" s="55"/>
      <c r="V914" s="55"/>
      <c r="W914" s="55"/>
      <c r="X914" s="55"/>
      <c r="Y914" s="55"/>
    </row>
    <row r="915" spans="1:25">
      <c r="A915" s="134"/>
      <c r="B915" s="64"/>
      <c r="C915" s="132"/>
      <c r="D915" s="58"/>
      <c r="E915" s="58"/>
      <c r="F915" s="55"/>
      <c r="G915" s="55"/>
      <c r="H915" s="55"/>
      <c r="I915" s="55"/>
      <c r="J915" s="55"/>
      <c r="K915" s="55"/>
      <c r="L915" s="55"/>
      <c r="M915" s="55"/>
      <c r="N915" s="55"/>
      <c r="O915" s="55"/>
      <c r="P915" s="55"/>
      <c r="Q915" s="55"/>
      <c r="R915" s="55"/>
      <c r="S915" s="55"/>
      <c r="T915" s="55"/>
      <c r="U915" s="55"/>
      <c r="V915" s="55"/>
      <c r="W915" s="55"/>
      <c r="X915" s="55"/>
      <c r="Y915" s="55"/>
    </row>
    <row r="916" spans="1:25">
      <c r="A916" s="134"/>
      <c r="B916" s="64"/>
      <c r="C916" s="132"/>
      <c r="D916" s="58"/>
      <c r="E916" s="58"/>
      <c r="F916" s="55"/>
      <c r="G916" s="55"/>
      <c r="H916" s="55"/>
      <c r="I916" s="55"/>
      <c r="J916" s="55"/>
      <c r="K916" s="55"/>
      <c r="L916" s="55"/>
      <c r="M916" s="55"/>
      <c r="N916" s="55"/>
      <c r="O916" s="55"/>
      <c r="P916" s="55"/>
      <c r="Q916" s="55"/>
      <c r="R916" s="55"/>
      <c r="S916" s="55"/>
      <c r="T916" s="55"/>
      <c r="U916" s="55"/>
      <c r="V916" s="55"/>
      <c r="W916" s="55"/>
      <c r="X916" s="55"/>
      <c r="Y916" s="55"/>
    </row>
    <row r="917" spans="1:25">
      <c r="A917" s="134"/>
      <c r="B917" s="64"/>
      <c r="C917" s="132"/>
      <c r="D917" s="58"/>
      <c r="E917" s="58"/>
      <c r="F917" s="55"/>
      <c r="G917" s="55"/>
      <c r="H917" s="55"/>
      <c r="I917" s="55"/>
      <c r="J917" s="55"/>
      <c r="K917" s="55"/>
      <c r="L917" s="55"/>
      <c r="M917" s="55"/>
      <c r="N917" s="55"/>
      <c r="O917" s="55"/>
      <c r="P917" s="55"/>
      <c r="Q917" s="55"/>
      <c r="R917" s="55"/>
      <c r="S917" s="55"/>
      <c r="T917" s="55"/>
      <c r="U917" s="55"/>
      <c r="V917" s="55"/>
      <c r="W917" s="55"/>
      <c r="X917" s="55"/>
      <c r="Y917" s="55"/>
    </row>
    <row r="918" spans="1:25">
      <c r="A918" s="134"/>
      <c r="B918" s="64"/>
      <c r="C918" s="132"/>
      <c r="D918" s="58"/>
      <c r="E918" s="58"/>
      <c r="F918" s="55"/>
      <c r="G918" s="55"/>
      <c r="H918" s="55"/>
      <c r="I918" s="55"/>
      <c r="J918" s="55"/>
      <c r="K918" s="55"/>
      <c r="L918" s="55"/>
      <c r="M918" s="55"/>
      <c r="N918" s="55"/>
      <c r="O918" s="55"/>
      <c r="P918" s="55"/>
      <c r="Q918" s="55"/>
      <c r="R918" s="55"/>
      <c r="S918" s="55"/>
      <c r="T918" s="55"/>
      <c r="U918" s="55"/>
      <c r="V918" s="55"/>
      <c r="W918" s="55"/>
      <c r="X918" s="55"/>
      <c r="Y918" s="55"/>
    </row>
    <row r="919" spans="1:25">
      <c r="A919" s="134"/>
      <c r="B919" s="64"/>
      <c r="C919" s="132"/>
      <c r="D919" s="58"/>
      <c r="E919" s="58"/>
      <c r="F919" s="55"/>
      <c r="G919" s="55"/>
      <c r="H919" s="55"/>
      <c r="I919" s="55"/>
      <c r="J919" s="55"/>
      <c r="K919" s="55"/>
      <c r="L919" s="55"/>
      <c r="M919" s="55"/>
      <c r="N919" s="55"/>
      <c r="O919" s="55"/>
      <c r="P919" s="55"/>
      <c r="Q919" s="55"/>
      <c r="R919" s="55"/>
      <c r="S919" s="55"/>
      <c r="T919" s="55"/>
      <c r="U919" s="55"/>
      <c r="V919" s="55"/>
      <c r="W919" s="55"/>
      <c r="X919" s="55"/>
      <c r="Y919" s="55"/>
    </row>
    <row r="920" spans="1:25">
      <c r="A920" s="134"/>
      <c r="B920" s="64"/>
      <c r="C920" s="132"/>
      <c r="D920" s="58"/>
      <c r="E920" s="58"/>
      <c r="F920" s="55"/>
      <c r="G920" s="55"/>
      <c r="H920" s="55"/>
      <c r="I920" s="55"/>
      <c r="J920" s="55"/>
      <c r="K920" s="55"/>
      <c r="L920" s="55"/>
      <c r="M920" s="55"/>
      <c r="N920" s="55"/>
      <c r="O920" s="55"/>
      <c r="P920" s="55"/>
      <c r="Q920" s="55"/>
      <c r="R920" s="55"/>
      <c r="S920" s="55"/>
      <c r="T920" s="55"/>
      <c r="U920" s="55"/>
      <c r="V920" s="55"/>
      <c r="W920" s="55"/>
      <c r="X920" s="55"/>
      <c r="Y920" s="55"/>
    </row>
    <row r="921" spans="1:25">
      <c r="A921" s="134"/>
      <c r="B921" s="64"/>
      <c r="C921" s="132"/>
      <c r="D921" s="58"/>
      <c r="E921" s="58"/>
      <c r="F921" s="55"/>
      <c r="G921" s="55"/>
      <c r="H921" s="55"/>
      <c r="I921" s="55"/>
      <c r="J921" s="55"/>
      <c r="K921" s="55"/>
      <c r="L921" s="55"/>
      <c r="M921" s="55"/>
      <c r="N921" s="55"/>
      <c r="O921" s="55"/>
      <c r="P921" s="55"/>
      <c r="Q921" s="55"/>
      <c r="R921" s="55"/>
      <c r="S921" s="55"/>
      <c r="T921" s="55"/>
      <c r="U921" s="55"/>
      <c r="V921" s="55"/>
      <c r="W921" s="55"/>
      <c r="X921" s="55"/>
      <c r="Y921" s="55"/>
    </row>
    <row r="922" spans="1:25">
      <c r="A922" s="134"/>
      <c r="B922" s="64"/>
      <c r="C922" s="132"/>
      <c r="D922" s="58"/>
      <c r="E922" s="58"/>
      <c r="F922" s="55"/>
      <c r="G922" s="55"/>
      <c r="H922" s="55"/>
      <c r="I922" s="55"/>
      <c r="J922" s="55"/>
      <c r="K922" s="55"/>
      <c r="L922" s="55"/>
      <c r="M922" s="55"/>
      <c r="N922" s="55"/>
      <c r="O922" s="55"/>
      <c r="P922" s="55"/>
      <c r="Q922" s="55"/>
      <c r="R922" s="55"/>
      <c r="S922" s="55"/>
      <c r="T922" s="55"/>
      <c r="U922" s="55"/>
      <c r="V922" s="55"/>
      <c r="W922" s="55"/>
      <c r="X922" s="55"/>
      <c r="Y922" s="55"/>
    </row>
    <row r="923" spans="1:25">
      <c r="A923" s="134"/>
      <c r="B923" s="64"/>
      <c r="C923" s="132"/>
      <c r="D923" s="58"/>
      <c r="E923" s="58"/>
      <c r="F923" s="55"/>
      <c r="G923" s="55"/>
      <c r="H923" s="55"/>
      <c r="I923" s="55"/>
      <c r="J923" s="55"/>
      <c r="K923" s="55"/>
      <c r="L923" s="55"/>
      <c r="M923" s="55"/>
      <c r="N923" s="55"/>
      <c r="O923" s="55"/>
      <c r="P923" s="55"/>
      <c r="Q923" s="55"/>
      <c r="R923" s="55"/>
      <c r="S923" s="55"/>
      <c r="T923" s="55"/>
      <c r="U923" s="55"/>
      <c r="V923" s="55"/>
      <c r="W923" s="55"/>
      <c r="X923" s="55"/>
      <c r="Y923" s="55"/>
    </row>
    <row r="924" spans="1:25">
      <c r="A924" s="134"/>
      <c r="B924" s="64"/>
      <c r="C924" s="132"/>
      <c r="D924" s="58"/>
      <c r="E924" s="58"/>
      <c r="F924" s="55"/>
      <c r="G924" s="55"/>
      <c r="H924" s="55"/>
      <c r="I924" s="55"/>
      <c r="J924" s="55"/>
      <c r="K924" s="55"/>
      <c r="L924" s="55"/>
      <c r="M924" s="55"/>
      <c r="N924" s="55"/>
      <c r="O924" s="55"/>
      <c r="P924" s="55"/>
      <c r="Q924" s="55"/>
      <c r="R924" s="55"/>
      <c r="S924" s="55"/>
      <c r="T924" s="55"/>
      <c r="U924" s="55"/>
      <c r="V924" s="55"/>
      <c r="W924" s="55"/>
      <c r="X924" s="55"/>
      <c r="Y924" s="55"/>
    </row>
    <row r="925" spans="1:25">
      <c r="A925" s="134"/>
      <c r="B925" s="64"/>
      <c r="C925" s="132"/>
      <c r="D925" s="58"/>
      <c r="E925" s="58"/>
      <c r="F925" s="55"/>
      <c r="G925" s="55"/>
      <c r="H925" s="55"/>
      <c r="I925" s="55"/>
      <c r="J925" s="55"/>
      <c r="K925" s="55"/>
      <c r="L925" s="55"/>
      <c r="M925" s="55"/>
      <c r="N925" s="55"/>
      <c r="O925" s="55"/>
      <c r="P925" s="55"/>
      <c r="Q925" s="55"/>
      <c r="R925" s="55"/>
      <c r="S925" s="55"/>
      <c r="T925" s="55"/>
      <c r="U925" s="55"/>
      <c r="V925" s="55"/>
      <c r="W925" s="55"/>
      <c r="X925" s="55"/>
      <c r="Y925" s="55"/>
    </row>
    <row r="926" spans="1:25">
      <c r="A926" s="134"/>
      <c r="B926" s="64"/>
      <c r="C926" s="132"/>
      <c r="D926" s="58"/>
      <c r="E926" s="58"/>
      <c r="F926" s="55"/>
      <c r="G926" s="55"/>
      <c r="H926" s="55"/>
      <c r="I926" s="55"/>
      <c r="J926" s="55"/>
      <c r="K926" s="55"/>
      <c r="L926" s="55"/>
      <c r="M926" s="55"/>
      <c r="N926" s="55"/>
      <c r="O926" s="55"/>
      <c r="P926" s="55"/>
      <c r="Q926" s="55"/>
      <c r="R926" s="55"/>
      <c r="S926" s="55"/>
      <c r="T926" s="55"/>
      <c r="U926" s="55"/>
      <c r="V926" s="55"/>
      <c r="W926" s="55"/>
      <c r="X926" s="55"/>
      <c r="Y926" s="55"/>
    </row>
    <row r="927" spans="1:25">
      <c r="A927" s="134"/>
      <c r="B927" s="64"/>
      <c r="C927" s="132"/>
      <c r="D927" s="58"/>
      <c r="E927" s="58"/>
      <c r="F927" s="55"/>
      <c r="G927" s="55"/>
      <c r="H927" s="55"/>
      <c r="I927" s="55"/>
      <c r="J927" s="55"/>
      <c r="K927" s="55"/>
      <c r="L927" s="55"/>
      <c r="M927" s="55"/>
      <c r="N927" s="55"/>
      <c r="O927" s="55"/>
      <c r="P927" s="55"/>
      <c r="Q927" s="55"/>
      <c r="R927" s="55"/>
      <c r="S927" s="55"/>
      <c r="T927" s="55"/>
      <c r="U927" s="55"/>
      <c r="V927" s="55"/>
      <c r="W927" s="55"/>
      <c r="X927" s="55"/>
      <c r="Y927" s="55"/>
    </row>
    <row r="928" spans="1:25">
      <c r="A928" s="134"/>
      <c r="B928" s="64"/>
      <c r="C928" s="132"/>
      <c r="D928" s="58"/>
      <c r="E928" s="58"/>
      <c r="F928" s="55"/>
      <c r="G928" s="55"/>
      <c r="H928" s="55"/>
      <c r="I928" s="55"/>
      <c r="J928" s="55"/>
      <c r="K928" s="55"/>
      <c r="L928" s="55"/>
      <c r="M928" s="55"/>
      <c r="N928" s="55"/>
      <c r="O928" s="55"/>
      <c r="P928" s="55"/>
      <c r="Q928" s="55"/>
      <c r="R928" s="55"/>
      <c r="S928" s="55"/>
      <c r="T928" s="55"/>
      <c r="U928" s="55"/>
      <c r="V928" s="55"/>
      <c r="W928" s="55"/>
      <c r="X928" s="55"/>
      <c r="Y928" s="55"/>
    </row>
    <row r="929" spans="1:25">
      <c r="A929" s="134"/>
      <c r="B929" s="64"/>
      <c r="C929" s="132"/>
      <c r="D929" s="58"/>
      <c r="E929" s="58"/>
      <c r="F929" s="55"/>
      <c r="G929" s="55"/>
      <c r="H929" s="55"/>
      <c r="I929" s="55"/>
      <c r="J929" s="55"/>
      <c r="K929" s="55"/>
      <c r="L929" s="55"/>
      <c r="M929" s="55"/>
      <c r="N929" s="55"/>
      <c r="O929" s="55"/>
      <c r="P929" s="55"/>
      <c r="Q929" s="55"/>
      <c r="R929" s="55"/>
      <c r="S929" s="55"/>
      <c r="T929" s="55"/>
      <c r="U929" s="55"/>
      <c r="V929" s="55"/>
      <c r="W929" s="55"/>
      <c r="X929" s="55"/>
      <c r="Y929" s="55"/>
    </row>
    <row r="930" spans="1:25">
      <c r="A930" s="134"/>
      <c r="B930" s="64"/>
      <c r="C930" s="132"/>
      <c r="D930" s="58"/>
      <c r="E930" s="58"/>
      <c r="F930" s="55"/>
      <c r="G930" s="55"/>
      <c r="H930" s="55"/>
      <c r="I930" s="55"/>
      <c r="J930" s="55"/>
      <c r="K930" s="55"/>
      <c r="L930" s="55"/>
      <c r="M930" s="55"/>
      <c r="N930" s="55"/>
      <c r="O930" s="55"/>
      <c r="P930" s="55"/>
      <c r="Q930" s="55"/>
      <c r="R930" s="55"/>
      <c r="S930" s="55"/>
      <c r="T930" s="55"/>
      <c r="U930" s="55"/>
      <c r="V930" s="55"/>
      <c r="W930" s="55"/>
      <c r="X930" s="55"/>
      <c r="Y930" s="55"/>
    </row>
    <row r="931" spans="1:25">
      <c r="A931" s="134"/>
      <c r="B931" s="64"/>
      <c r="C931" s="132"/>
      <c r="D931" s="58"/>
      <c r="E931" s="58"/>
      <c r="F931" s="55"/>
      <c r="G931" s="55"/>
      <c r="H931" s="55"/>
      <c r="I931" s="55"/>
      <c r="J931" s="55"/>
      <c r="K931" s="55"/>
      <c r="L931" s="55"/>
      <c r="M931" s="55"/>
      <c r="N931" s="55"/>
      <c r="O931" s="55"/>
      <c r="P931" s="55"/>
      <c r="Q931" s="55"/>
      <c r="R931" s="55"/>
      <c r="S931" s="55"/>
      <c r="T931" s="55"/>
      <c r="U931" s="55"/>
      <c r="V931" s="55"/>
      <c r="W931" s="55"/>
      <c r="X931" s="55"/>
      <c r="Y931" s="55"/>
    </row>
    <row r="932" spans="1:25">
      <c r="A932" s="134"/>
      <c r="B932" s="64"/>
      <c r="C932" s="132"/>
      <c r="D932" s="58"/>
      <c r="E932" s="58"/>
      <c r="F932" s="55"/>
      <c r="G932" s="55"/>
      <c r="H932" s="55"/>
      <c r="I932" s="55"/>
      <c r="J932" s="55"/>
      <c r="K932" s="55"/>
      <c r="L932" s="55"/>
      <c r="M932" s="55"/>
      <c r="N932" s="55"/>
      <c r="O932" s="55"/>
      <c r="P932" s="55"/>
      <c r="Q932" s="55"/>
      <c r="R932" s="55"/>
      <c r="S932" s="55"/>
      <c r="T932" s="55"/>
      <c r="U932" s="55"/>
      <c r="V932" s="55"/>
      <c r="W932" s="55"/>
      <c r="X932" s="55"/>
      <c r="Y932" s="55"/>
    </row>
    <row r="933" spans="1:25">
      <c r="A933" s="134"/>
      <c r="B933" s="64"/>
      <c r="C933" s="132"/>
      <c r="D933" s="58"/>
      <c r="E933" s="58"/>
      <c r="F933" s="55"/>
      <c r="G933" s="55"/>
      <c r="H933" s="55"/>
      <c r="I933" s="55"/>
      <c r="J933" s="55"/>
      <c r="K933" s="55"/>
      <c r="L933" s="55"/>
      <c r="M933" s="55"/>
      <c r="N933" s="55"/>
      <c r="O933" s="55"/>
      <c r="P933" s="55"/>
      <c r="Q933" s="55"/>
      <c r="R933" s="55"/>
      <c r="S933" s="55"/>
      <c r="T933" s="55"/>
      <c r="U933" s="55"/>
      <c r="V933" s="55"/>
      <c r="W933" s="55"/>
      <c r="X933" s="55"/>
      <c r="Y933" s="55"/>
    </row>
    <row r="934" spans="1:25">
      <c r="A934" s="134"/>
      <c r="B934" s="64"/>
      <c r="C934" s="132"/>
      <c r="D934" s="58"/>
      <c r="E934" s="58"/>
      <c r="F934" s="55"/>
      <c r="G934" s="55"/>
      <c r="H934" s="55"/>
      <c r="I934" s="55"/>
      <c r="J934" s="55"/>
      <c r="K934" s="55"/>
      <c r="L934" s="55"/>
      <c r="M934" s="55"/>
      <c r="N934" s="55"/>
      <c r="O934" s="55"/>
      <c r="P934" s="55"/>
      <c r="Q934" s="55"/>
      <c r="R934" s="55"/>
      <c r="S934" s="55"/>
      <c r="T934" s="55"/>
      <c r="U934" s="55"/>
      <c r="V934" s="55"/>
      <c r="W934" s="55"/>
      <c r="X934" s="55"/>
      <c r="Y934" s="55"/>
    </row>
    <row r="935" spans="1:25">
      <c r="A935" s="134"/>
      <c r="B935" s="64"/>
      <c r="C935" s="132"/>
      <c r="D935" s="58"/>
      <c r="E935" s="58"/>
      <c r="F935" s="55"/>
      <c r="G935" s="55"/>
      <c r="H935" s="55"/>
      <c r="I935" s="55"/>
      <c r="J935" s="55"/>
      <c r="K935" s="55"/>
      <c r="L935" s="55"/>
      <c r="M935" s="55"/>
      <c r="N935" s="55"/>
      <c r="O935" s="55"/>
      <c r="P935" s="55"/>
      <c r="Q935" s="55"/>
      <c r="R935" s="55"/>
      <c r="S935" s="55"/>
      <c r="T935" s="55"/>
      <c r="U935" s="55"/>
      <c r="V935" s="55"/>
      <c r="W935" s="55"/>
      <c r="X935" s="55"/>
      <c r="Y935" s="55"/>
    </row>
    <row r="936" spans="1:25">
      <c r="A936" s="134"/>
      <c r="B936" s="64"/>
      <c r="C936" s="132"/>
      <c r="D936" s="58"/>
      <c r="E936" s="58"/>
      <c r="F936" s="55"/>
      <c r="G936" s="55"/>
      <c r="H936" s="55"/>
      <c r="I936" s="55"/>
      <c r="J936" s="55"/>
      <c r="K936" s="55"/>
      <c r="L936" s="55"/>
      <c r="M936" s="55"/>
      <c r="N936" s="55"/>
      <c r="O936" s="55"/>
      <c r="P936" s="55"/>
      <c r="Q936" s="55"/>
      <c r="R936" s="55"/>
      <c r="S936" s="55"/>
      <c r="T936" s="55"/>
      <c r="U936" s="55"/>
      <c r="V936" s="55"/>
      <c r="W936" s="55"/>
      <c r="X936" s="55"/>
      <c r="Y936" s="55"/>
    </row>
    <row r="937" spans="1:25">
      <c r="A937" s="134"/>
      <c r="B937" s="64"/>
      <c r="C937" s="132"/>
      <c r="D937" s="58"/>
      <c r="E937" s="58"/>
      <c r="F937" s="55"/>
      <c r="G937" s="55"/>
      <c r="H937" s="55"/>
      <c r="I937" s="55"/>
      <c r="J937" s="55"/>
      <c r="K937" s="55"/>
      <c r="L937" s="55"/>
      <c r="M937" s="55"/>
      <c r="N937" s="55"/>
      <c r="O937" s="55"/>
      <c r="P937" s="55"/>
      <c r="Q937" s="55"/>
      <c r="R937" s="55"/>
      <c r="S937" s="55"/>
      <c r="T937" s="55"/>
      <c r="U937" s="55"/>
      <c r="V937" s="55"/>
      <c r="W937" s="55"/>
      <c r="X937" s="55"/>
      <c r="Y937" s="55"/>
    </row>
    <row r="938" spans="1:25">
      <c r="A938" s="134"/>
      <c r="B938" s="64"/>
      <c r="C938" s="132"/>
      <c r="D938" s="58"/>
      <c r="E938" s="58"/>
      <c r="F938" s="55"/>
      <c r="G938" s="55"/>
      <c r="H938" s="55"/>
      <c r="I938" s="55"/>
      <c r="J938" s="55"/>
      <c r="K938" s="55"/>
      <c r="L938" s="55"/>
      <c r="M938" s="55"/>
      <c r="N938" s="55"/>
      <c r="O938" s="55"/>
      <c r="P938" s="55"/>
      <c r="Q938" s="55"/>
      <c r="R938" s="55"/>
      <c r="S938" s="55"/>
      <c r="T938" s="55"/>
      <c r="U938" s="55"/>
      <c r="V938" s="55"/>
      <c r="W938" s="55"/>
      <c r="X938" s="55"/>
      <c r="Y938" s="55"/>
    </row>
    <row r="939" spans="1:25">
      <c r="A939" s="134"/>
      <c r="B939" s="64"/>
      <c r="C939" s="132"/>
      <c r="D939" s="58"/>
      <c r="E939" s="58"/>
      <c r="F939" s="55"/>
      <c r="G939" s="55"/>
      <c r="H939" s="55"/>
      <c r="I939" s="55"/>
      <c r="J939" s="55"/>
      <c r="K939" s="55"/>
      <c r="L939" s="55"/>
      <c r="M939" s="55"/>
      <c r="N939" s="55"/>
      <c r="O939" s="55"/>
      <c r="P939" s="55"/>
      <c r="Q939" s="55"/>
      <c r="R939" s="55"/>
      <c r="S939" s="55"/>
      <c r="T939" s="55"/>
      <c r="U939" s="55"/>
      <c r="V939" s="55"/>
      <c r="W939" s="55"/>
      <c r="X939" s="55"/>
      <c r="Y939" s="55"/>
    </row>
    <row r="940" spans="1:25">
      <c r="A940" s="134"/>
      <c r="B940" s="64"/>
      <c r="C940" s="132"/>
      <c r="D940" s="58"/>
      <c r="E940" s="58"/>
      <c r="F940" s="55"/>
      <c r="G940" s="55"/>
      <c r="H940" s="55"/>
      <c r="I940" s="55"/>
      <c r="J940" s="55"/>
      <c r="K940" s="55"/>
      <c r="L940" s="55"/>
      <c r="M940" s="55"/>
      <c r="N940" s="55"/>
      <c r="O940" s="55"/>
      <c r="P940" s="55"/>
      <c r="Q940" s="55"/>
      <c r="R940" s="55"/>
      <c r="S940" s="55"/>
      <c r="T940" s="55"/>
      <c r="U940" s="55"/>
      <c r="V940" s="55"/>
      <c r="W940" s="55"/>
      <c r="X940" s="55"/>
      <c r="Y940" s="55"/>
    </row>
    <row r="941" spans="1:25">
      <c r="A941" s="134"/>
      <c r="B941" s="64"/>
      <c r="C941" s="132"/>
      <c r="D941" s="58"/>
      <c r="E941" s="58"/>
      <c r="F941" s="55"/>
      <c r="G941" s="55"/>
      <c r="H941" s="55"/>
      <c r="I941" s="55"/>
      <c r="J941" s="55"/>
      <c r="K941" s="55"/>
      <c r="L941" s="55"/>
      <c r="M941" s="55"/>
      <c r="N941" s="55"/>
      <c r="O941" s="55"/>
      <c r="P941" s="55"/>
      <c r="Q941" s="55"/>
      <c r="R941" s="55"/>
      <c r="S941" s="55"/>
      <c r="T941" s="55"/>
      <c r="U941" s="55"/>
      <c r="V941" s="55"/>
      <c r="W941" s="55"/>
      <c r="X941" s="55"/>
      <c r="Y941" s="55"/>
    </row>
    <row r="942" spans="1:25">
      <c r="A942" s="134"/>
      <c r="B942" s="64"/>
      <c r="C942" s="132"/>
      <c r="D942" s="58"/>
      <c r="E942" s="58"/>
      <c r="F942" s="55"/>
      <c r="G942" s="55"/>
      <c r="H942" s="55"/>
      <c r="I942" s="55"/>
      <c r="J942" s="55"/>
      <c r="K942" s="55"/>
      <c r="L942" s="55"/>
      <c r="M942" s="55"/>
      <c r="N942" s="55"/>
      <c r="O942" s="55"/>
      <c r="P942" s="55"/>
      <c r="Q942" s="55"/>
      <c r="R942" s="55"/>
      <c r="S942" s="55"/>
      <c r="T942" s="55"/>
      <c r="U942" s="55"/>
      <c r="V942" s="55"/>
      <c r="W942" s="55"/>
      <c r="X942" s="55"/>
      <c r="Y942" s="55"/>
    </row>
    <row r="943" spans="1:25">
      <c r="A943" s="134"/>
      <c r="B943" s="64"/>
      <c r="C943" s="132"/>
      <c r="D943" s="58"/>
      <c r="E943" s="58"/>
      <c r="F943" s="55"/>
      <c r="G943" s="55"/>
      <c r="H943" s="55"/>
      <c r="I943" s="55"/>
      <c r="J943" s="55"/>
      <c r="K943" s="55"/>
      <c r="L943" s="55"/>
      <c r="M943" s="55"/>
      <c r="N943" s="55"/>
      <c r="O943" s="55"/>
      <c r="P943" s="55"/>
      <c r="Q943" s="55"/>
      <c r="R943" s="55"/>
      <c r="S943" s="55"/>
      <c r="T943" s="55"/>
      <c r="U943" s="55"/>
      <c r="V943" s="55"/>
      <c r="W943" s="55"/>
      <c r="X943" s="55"/>
      <c r="Y943" s="55"/>
    </row>
    <row r="944" spans="1:25">
      <c r="A944" s="134"/>
      <c r="B944" s="64"/>
      <c r="C944" s="132"/>
      <c r="D944" s="58"/>
      <c r="E944" s="58"/>
      <c r="F944" s="55"/>
      <c r="G944" s="55"/>
      <c r="H944" s="55"/>
      <c r="I944" s="55"/>
      <c r="J944" s="55"/>
      <c r="K944" s="55"/>
      <c r="L944" s="55"/>
      <c r="M944" s="55"/>
      <c r="N944" s="55"/>
      <c r="O944" s="55"/>
      <c r="P944" s="55"/>
      <c r="Q944" s="55"/>
      <c r="R944" s="55"/>
      <c r="S944" s="55"/>
      <c r="T944" s="55"/>
      <c r="U944" s="55"/>
      <c r="V944" s="55"/>
      <c r="W944" s="55"/>
      <c r="X944" s="55"/>
      <c r="Y944" s="55"/>
    </row>
    <row r="945" spans="1:25">
      <c r="A945" s="134"/>
      <c r="B945" s="64"/>
      <c r="C945" s="132"/>
      <c r="D945" s="58"/>
      <c r="E945" s="58"/>
      <c r="F945" s="55"/>
      <c r="G945" s="55"/>
      <c r="H945" s="55"/>
      <c r="I945" s="55"/>
      <c r="J945" s="55"/>
      <c r="K945" s="55"/>
      <c r="L945" s="55"/>
      <c r="M945" s="55"/>
      <c r="N945" s="55"/>
      <c r="O945" s="55"/>
      <c r="P945" s="55"/>
      <c r="Q945" s="55"/>
      <c r="R945" s="55"/>
      <c r="S945" s="55"/>
      <c r="T945" s="55"/>
      <c r="U945" s="55"/>
      <c r="V945" s="55"/>
      <c r="W945" s="55"/>
      <c r="X945" s="55"/>
      <c r="Y945" s="55"/>
    </row>
    <row r="946" spans="1:25">
      <c r="A946" s="134"/>
      <c r="B946" s="64"/>
      <c r="C946" s="132"/>
      <c r="D946" s="58"/>
      <c r="E946" s="58"/>
      <c r="F946" s="55"/>
      <c r="G946" s="55"/>
      <c r="H946" s="55"/>
      <c r="I946" s="55"/>
      <c r="J946" s="55"/>
      <c r="K946" s="55"/>
      <c r="L946" s="55"/>
      <c r="M946" s="55"/>
      <c r="N946" s="55"/>
      <c r="O946" s="55"/>
      <c r="P946" s="55"/>
      <c r="Q946" s="55"/>
      <c r="R946" s="55"/>
      <c r="S946" s="55"/>
      <c r="T946" s="55"/>
      <c r="U946" s="55"/>
      <c r="V946" s="55"/>
      <c r="W946" s="55"/>
      <c r="X946" s="55"/>
      <c r="Y946" s="55"/>
    </row>
    <row r="947" spans="1:25">
      <c r="A947" s="134"/>
      <c r="B947" s="64"/>
      <c r="C947" s="132"/>
      <c r="D947" s="58"/>
      <c r="E947" s="58"/>
      <c r="F947" s="55"/>
      <c r="G947" s="55"/>
      <c r="H947" s="55"/>
      <c r="I947" s="55"/>
      <c r="J947" s="55"/>
      <c r="K947" s="55"/>
      <c r="L947" s="55"/>
      <c r="M947" s="55"/>
      <c r="N947" s="55"/>
      <c r="O947" s="55"/>
      <c r="P947" s="55"/>
      <c r="Q947" s="55"/>
      <c r="R947" s="55"/>
      <c r="S947" s="55"/>
      <c r="T947" s="55"/>
      <c r="U947" s="55"/>
      <c r="V947" s="55"/>
      <c r="W947" s="55"/>
      <c r="X947" s="55"/>
      <c r="Y947" s="55"/>
    </row>
    <row r="948" spans="1:25">
      <c r="A948" s="134"/>
      <c r="B948" s="64"/>
      <c r="C948" s="132"/>
      <c r="D948" s="58"/>
      <c r="E948" s="58"/>
      <c r="F948" s="55"/>
      <c r="G948" s="55"/>
      <c r="H948" s="55"/>
      <c r="I948" s="55"/>
      <c r="J948" s="55"/>
      <c r="K948" s="55"/>
      <c r="L948" s="55"/>
      <c r="M948" s="55"/>
      <c r="N948" s="55"/>
      <c r="O948" s="55"/>
      <c r="P948" s="55"/>
      <c r="Q948" s="55"/>
      <c r="R948" s="55"/>
      <c r="S948" s="55"/>
      <c r="T948" s="55"/>
      <c r="U948" s="55"/>
      <c r="V948" s="55"/>
      <c r="W948" s="55"/>
      <c r="X948" s="55"/>
      <c r="Y948" s="55"/>
    </row>
    <row r="949" spans="1:25">
      <c r="A949" s="134"/>
      <c r="B949" s="64"/>
      <c r="C949" s="132"/>
      <c r="D949" s="58"/>
      <c r="E949" s="58"/>
      <c r="F949" s="55"/>
      <c r="G949" s="55"/>
      <c r="H949" s="55"/>
      <c r="I949" s="55"/>
      <c r="J949" s="55"/>
      <c r="K949" s="55"/>
      <c r="L949" s="55"/>
      <c r="M949" s="55"/>
      <c r="N949" s="55"/>
      <c r="O949" s="55"/>
      <c r="P949" s="55"/>
      <c r="Q949" s="55"/>
      <c r="R949" s="55"/>
      <c r="S949" s="55"/>
      <c r="T949" s="55"/>
      <c r="U949" s="55"/>
      <c r="V949" s="55"/>
      <c r="W949" s="55"/>
      <c r="X949" s="55"/>
      <c r="Y949" s="55"/>
    </row>
    <row r="950" spans="1:25">
      <c r="A950" s="134"/>
      <c r="B950" s="64"/>
      <c r="C950" s="132"/>
      <c r="D950" s="58"/>
      <c r="E950" s="58"/>
      <c r="F950" s="55"/>
      <c r="G950" s="55"/>
      <c r="H950" s="55"/>
      <c r="I950" s="55"/>
      <c r="J950" s="55"/>
      <c r="K950" s="55"/>
      <c r="L950" s="55"/>
      <c r="M950" s="55"/>
      <c r="N950" s="55"/>
      <c r="O950" s="55"/>
      <c r="P950" s="55"/>
      <c r="Q950" s="55"/>
      <c r="R950" s="55"/>
      <c r="S950" s="55"/>
      <c r="T950" s="55"/>
      <c r="U950" s="55"/>
      <c r="V950" s="55"/>
      <c r="W950" s="55"/>
      <c r="X950" s="55"/>
      <c r="Y950" s="55"/>
    </row>
    <row r="951" spans="1:25">
      <c r="A951" s="134"/>
      <c r="B951" s="64"/>
      <c r="C951" s="132"/>
      <c r="D951" s="58"/>
      <c r="E951" s="58"/>
      <c r="F951" s="55"/>
      <c r="G951" s="55"/>
      <c r="H951" s="55"/>
      <c r="I951" s="55"/>
      <c r="J951" s="55"/>
      <c r="K951" s="55"/>
      <c r="L951" s="55"/>
      <c r="M951" s="55"/>
      <c r="N951" s="55"/>
      <c r="O951" s="55"/>
      <c r="P951" s="55"/>
      <c r="Q951" s="55"/>
      <c r="R951" s="55"/>
      <c r="S951" s="55"/>
      <c r="T951" s="55"/>
      <c r="U951" s="55"/>
      <c r="V951" s="55"/>
      <c r="W951" s="55"/>
      <c r="X951" s="55"/>
      <c r="Y951" s="55"/>
    </row>
    <row r="952" spans="1:25">
      <c r="A952" s="134"/>
      <c r="B952" s="64"/>
      <c r="C952" s="132"/>
      <c r="D952" s="58"/>
      <c r="E952" s="58"/>
      <c r="F952" s="55"/>
      <c r="G952" s="55"/>
      <c r="H952" s="55"/>
      <c r="I952" s="55"/>
      <c r="J952" s="55"/>
      <c r="K952" s="55"/>
      <c r="L952" s="55"/>
      <c r="M952" s="55"/>
      <c r="N952" s="55"/>
      <c r="O952" s="55"/>
      <c r="P952" s="55"/>
      <c r="Q952" s="55"/>
      <c r="R952" s="55"/>
      <c r="S952" s="55"/>
      <c r="T952" s="55"/>
      <c r="U952" s="55"/>
      <c r="V952" s="55"/>
      <c r="W952" s="55"/>
      <c r="X952" s="55"/>
      <c r="Y952" s="55"/>
    </row>
    <row r="953" spans="1:25">
      <c r="A953" s="134"/>
      <c r="B953" s="64"/>
      <c r="C953" s="132"/>
      <c r="D953" s="58"/>
      <c r="E953" s="58"/>
      <c r="F953" s="55"/>
      <c r="G953" s="55"/>
      <c r="H953" s="55"/>
      <c r="I953" s="55"/>
      <c r="J953" s="55"/>
      <c r="K953" s="55"/>
      <c r="L953" s="55"/>
      <c r="M953" s="55"/>
      <c r="N953" s="55"/>
      <c r="O953" s="55"/>
      <c r="P953" s="55"/>
      <c r="Q953" s="55"/>
      <c r="R953" s="55"/>
      <c r="S953" s="55"/>
      <c r="T953" s="55"/>
      <c r="U953" s="55"/>
      <c r="V953" s="55"/>
      <c r="W953" s="55"/>
      <c r="X953" s="55"/>
      <c r="Y953" s="55"/>
    </row>
    <row r="954" spans="1:25">
      <c r="A954" s="134"/>
      <c r="B954" s="64"/>
      <c r="C954" s="132"/>
      <c r="D954" s="58"/>
      <c r="E954" s="58"/>
      <c r="F954" s="55"/>
      <c r="G954" s="55"/>
      <c r="H954" s="55"/>
      <c r="I954" s="55"/>
      <c r="J954" s="55"/>
      <c r="K954" s="55"/>
      <c r="L954" s="55"/>
      <c r="M954" s="55"/>
      <c r="N954" s="55"/>
      <c r="O954" s="55"/>
      <c r="P954" s="55"/>
      <c r="Q954" s="55"/>
      <c r="R954" s="55"/>
      <c r="S954" s="55"/>
      <c r="T954" s="55"/>
      <c r="U954" s="55"/>
      <c r="V954" s="55"/>
      <c r="W954" s="55"/>
      <c r="X954" s="55"/>
      <c r="Y954" s="55"/>
    </row>
    <row r="955" spans="1:25">
      <c r="A955" s="134"/>
      <c r="B955" s="64"/>
      <c r="C955" s="132"/>
      <c r="D955" s="58"/>
      <c r="E955" s="58"/>
      <c r="F955" s="55"/>
      <c r="G955" s="55"/>
      <c r="H955" s="55"/>
      <c r="I955" s="55"/>
      <c r="J955" s="55"/>
      <c r="K955" s="55"/>
      <c r="L955" s="55"/>
      <c r="M955" s="55"/>
      <c r="N955" s="55"/>
      <c r="O955" s="55"/>
      <c r="P955" s="55"/>
      <c r="Q955" s="55"/>
      <c r="R955" s="55"/>
      <c r="S955" s="55"/>
      <c r="T955" s="55"/>
      <c r="U955" s="55"/>
      <c r="V955" s="55"/>
      <c r="W955" s="55"/>
      <c r="X955" s="55"/>
      <c r="Y955" s="55"/>
    </row>
    <row r="956" spans="1:25">
      <c r="A956" s="134"/>
      <c r="B956" s="64"/>
      <c r="C956" s="132"/>
      <c r="D956" s="58"/>
      <c r="E956" s="58"/>
      <c r="F956" s="55"/>
      <c r="G956" s="55"/>
      <c r="H956" s="55"/>
      <c r="I956" s="55"/>
      <c r="J956" s="55"/>
      <c r="K956" s="55"/>
      <c r="L956" s="55"/>
      <c r="M956" s="55"/>
      <c r="N956" s="55"/>
      <c r="O956" s="55"/>
      <c r="P956" s="55"/>
      <c r="Q956" s="55"/>
      <c r="R956" s="55"/>
      <c r="S956" s="55"/>
      <c r="T956" s="55"/>
      <c r="U956" s="55"/>
      <c r="V956" s="55"/>
      <c r="W956" s="55"/>
      <c r="X956" s="55"/>
      <c r="Y956" s="55"/>
    </row>
    <row r="957" spans="1:25">
      <c r="A957" s="134"/>
      <c r="B957" s="64"/>
      <c r="C957" s="132"/>
      <c r="D957" s="58"/>
      <c r="E957" s="58"/>
      <c r="F957" s="55"/>
      <c r="G957" s="55"/>
      <c r="H957" s="55"/>
      <c r="I957" s="55"/>
      <c r="J957" s="55"/>
      <c r="K957" s="55"/>
      <c r="L957" s="55"/>
      <c r="M957" s="55"/>
      <c r="N957" s="55"/>
      <c r="O957" s="55"/>
      <c r="P957" s="55"/>
      <c r="Q957" s="55"/>
      <c r="R957" s="55"/>
      <c r="S957" s="55"/>
      <c r="T957" s="55"/>
      <c r="U957" s="55"/>
      <c r="V957" s="55"/>
      <c r="W957" s="55"/>
      <c r="X957" s="55"/>
      <c r="Y957" s="55"/>
    </row>
    <row r="958" spans="1:25">
      <c r="A958" s="134"/>
      <c r="B958" s="64"/>
      <c r="C958" s="132"/>
      <c r="D958" s="58"/>
      <c r="E958" s="58"/>
      <c r="F958" s="55"/>
      <c r="G958" s="55"/>
      <c r="H958" s="55"/>
      <c r="I958" s="55"/>
      <c r="J958" s="55"/>
      <c r="K958" s="55"/>
      <c r="L958" s="55"/>
      <c r="M958" s="55"/>
      <c r="N958" s="55"/>
      <c r="O958" s="55"/>
      <c r="P958" s="55"/>
      <c r="Q958" s="55"/>
      <c r="R958" s="55"/>
      <c r="S958" s="55"/>
      <c r="T958" s="55"/>
      <c r="U958" s="55"/>
      <c r="V958" s="55"/>
      <c r="W958" s="55"/>
      <c r="X958" s="55"/>
      <c r="Y958" s="55"/>
    </row>
    <row r="959" spans="1:25">
      <c r="A959" s="134"/>
      <c r="B959" s="64"/>
      <c r="C959" s="132"/>
      <c r="D959" s="58"/>
      <c r="E959" s="58"/>
      <c r="F959" s="55"/>
      <c r="G959" s="55"/>
      <c r="H959" s="55"/>
      <c r="I959" s="55"/>
      <c r="J959" s="55"/>
      <c r="K959" s="55"/>
      <c r="L959" s="55"/>
      <c r="M959" s="55"/>
      <c r="N959" s="55"/>
      <c r="O959" s="55"/>
      <c r="P959" s="55"/>
      <c r="Q959" s="55"/>
      <c r="R959" s="55"/>
      <c r="S959" s="55"/>
      <c r="T959" s="55"/>
      <c r="U959" s="55"/>
      <c r="V959" s="55"/>
      <c r="W959" s="55"/>
      <c r="X959" s="55"/>
      <c r="Y959" s="55"/>
    </row>
    <row r="960" spans="1:25">
      <c r="A960" s="134"/>
      <c r="B960" s="64"/>
      <c r="C960" s="132"/>
      <c r="D960" s="58"/>
      <c r="E960" s="58"/>
      <c r="F960" s="55"/>
      <c r="G960" s="55"/>
      <c r="H960" s="55"/>
      <c r="I960" s="55"/>
      <c r="J960" s="55"/>
      <c r="K960" s="55"/>
      <c r="L960" s="55"/>
      <c r="M960" s="55"/>
      <c r="N960" s="55"/>
      <c r="O960" s="55"/>
      <c r="P960" s="55"/>
      <c r="Q960" s="55"/>
      <c r="R960" s="55"/>
      <c r="S960" s="55"/>
      <c r="T960" s="55"/>
      <c r="U960" s="55"/>
      <c r="V960" s="55"/>
      <c r="W960" s="55"/>
      <c r="X960" s="55"/>
      <c r="Y960" s="55"/>
    </row>
    <row r="961" spans="1:25">
      <c r="A961" s="134"/>
      <c r="B961" s="64"/>
      <c r="C961" s="132"/>
      <c r="D961" s="58"/>
      <c r="E961" s="58"/>
      <c r="F961" s="55"/>
      <c r="G961" s="55"/>
      <c r="H961" s="55"/>
      <c r="I961" s="55"/>
      <c r="J961" s="55"/>
      <c r="K961" s="55"/>
      <c r="L961" s="55"/>
      <c r="M961" s="55"/>
      <c r="N961" s="55"/>
      <c r="O961" s="55"/>
      <c r="P961" s="55"/>
      <c r="Q961" s="55"/>
      <c r="R961" s="55"/>
      <c r="S961" s="55"/>
      <c r="T961" s="55"/>
      <c r="U961" s="55"/>
      <c r="V961" s="55"/>
      <c r="W961" s="55"/>
      <c r="X961" s="55"/>
      <c r="Y961" s="55"/>
    </row>
    <row r="962" spans="1:25">
      <c r="A962" s="134"/>
      <c r="B962" s="64"/>
      <c r="C962" s="132"/>
      <c r="D962" s="58"/>
      <c r="E962" s="58"/>
      <c r="F962" s="55"/>
      <c r="G962" s="55"/>
      <c r="H962" s="55"/>
      <c r="I962" s="55"/>
      <c r="J962" s="55"/>
      <c r="K962" s="55"/>
      <c r="L962" s="55"/>
      <c r="M962" s="55"/>
      <c r="N962" s="55"/>
      <c r="O962" s="55"/>
      <c r="P962" s="55"/>
      <c r="Q962" s="55"/>
      <c r="R962" s="55"/>
      <c r="S962" s="55"/>
      <c r="T962" s="55"/>
      <c r="U962" s="55"/>
      <c r="V962" s="55"/>
      <c r="W962" s="55"/>
      <c r="X962" s="55"/>
      <c r="Y962" s="55"/>
    </row>
    <row r="963" spans="1:25">
      <c r="A963" s="134"/>
      <c r="B963" s="64"/>
      <c r="C963" s="132"/>
      <c r="D963" s="58"/>
      <c r="E963" s="58"/>
      <c r="F963" s="55"/>
      <c r="G963" s="55"/>
      <c r="H963" s="55"/>
      <c r="I963" s="55"/>
      <c r="J963" s="55"/>
      <c r="K963" s="55"/>
      <c r="L963" s="55"/>
      <c r="M963" s="55"/>
      <c r="N963" s="55"/>
      <c r="O963" s="55"/>
      <c r="P963" s="55"/>
      <c r="Q963" s="55"/>
      <c r="R963" s="55"/>
      <c r="S963" s="55"/>
      <c r="T963" s="55"/>
      <c r="U963" s="55"/>
      <c r="V963" s="55"/>
      <c r="W963" s="55"/>
      <c r="X963" s="55"/>
      <c r="Y963" s="55"/>
    </row>
    <row r="964" spans="1:25">
      <c r="A964" s="134"/>
      <c r="B964" s="64"/>
      <c r="C964" s="132"/>
      <c r="D964" s="58"/>
      <c r="E964" s="58"/>
      <c r="F964" s="55"/>
      <c r="G964" s="55"/>
      <c r="H964" s="55"/>
      <c r="I964" s="55"/>
      <c r="J964" s="55"/>
      <c r="K964" s="55"/>
      <c r="L964" s="55"/>
      <c r="M964" s="55"/>
      <c r="N964" s="55"/>
      <c r="O964" s="55"/>
      <c r="P964" s="55"/>
      <c r="Q964" s="55"/>
      <c r="R964" s="55"/>
      <c r="S964" s="55"/>
      <c r="T964" s="55"/>
      <c r="U964" s="55"/>
      <c r="V964" s="55"/>
      <c r="W964" s="55"/>
      <c r="X964" s="55"/>
      <c r="Y964" s="55"/>
    </row>
    <row r="965" spans="1:25">
      <c r="A965" s="134"/>
      <c r="B965" s="64"/>
      <c r="C965" s="132"/>
      <c r="D965" s="58"/>
      <c r="E965" s="58"/>
      <c r="F965" s="55"/>
      <c r="G965" s="55"/>
      <c r="H965" s="55"/>
      <c r="I965" s="55"/>
      <c r="J965" s="55"/>
      <c r="K965" s="55"/>
      <c r="L965" s="55"/>
      <c r="M965" s="55"/>
      <c r="N965" s="55"/>
      <c r="O965" s="55"/>
      <c r="P965" s="55"/>
      <c r="Q965" s="55"/>
      <c r="R965" s="55"/>
      <c r="S965" s="55"/>
      <c r="T965" s="55"/>
      <c r="U965" s="55"/>
      <c r="V965" s="55"/>
      <c r="W965" s="55"/>
      <c r="X965" s="55"/>
      <c r="Y965" s="55"/>
    </row>
    <row r="966" spans="1:25">
      <c r="A966" s="134"/>
      <c r="B966" s="64"/>
      <c r="C966" s="132"/>
      <c r="D966" s="58"/>
      <c r="E966" s="58"/>
      <c r="F966" s="55"/>
      <c r="G966" s="55"/>
      <c r="H966" s="55"/>
      <c r="I966" s="55"/>
      <c r="J966" s="55"/>
      <c r="K966" s="55"/>
      <c r="L966" s="55"/>
      <c r="M966" s="55"/>
      <c r="N966" s="55"/>
      <c r="O966" s="55"/>
      <c r="P966" s="55"/>
      <c r="Q966" s="55"/>
      <c r="R966" s="55"/>
      <c r="S966" s="55"/>
      <c r="T966" s="55"/>
      <c r="U966" s="55"/>
      <c r="V966" s="55"/>
      <c r="W966" s="55"/>
      <c r="X966" s="55"/>
      <c r="Y966" s="55"/>
    </row>
    <row r="967" spans="1:25">
      <c r="A967" s="134"/>
      <c r="B967" s="64"/>
      <c r="C967" s="132"/>
      <c r="D967" s="58"/>
      <c r="E967" s="58"/>
      <c r="F967" s="55"/>
      <c r="G967" s="55"/>
      <c r="H967" s="55"/>
      <c r="I967" s="55"/>
      <c r="J967" s="55"/>
      <c r="K967" s="55"/>
      <c r="L967" s="55"/>
      <c r="M967" s="55"/>
      <c r="N967" s="55"/>
      <c r="O967" s="55"/>
      <c r="P967" s="55"/>
      <c r="Q967" s="55"/>
      <c r="R967" s="55"/>
      <c r="S967" s="55"/>
      <c r="T967" s="55"/>
      <c r="U967" s="55"/>
      <c r="V967" s="55"/>
      <c r="W967" s="55"/>
      <c r="X967" s="55"/>
      <c r="Y967" s="55"/>
    </row>
    <row r="968" spans="1:25">
      <c r="A968" s="134"/>
      <c r="B968" s="64"/>
      <c r="C968" s="132"/>
      <c r="D968" s="58"/>
      <c r="E968" s="58"/>
      <c r="F968" s="55"/>
      <c r="G968" s="55"/>
      <c r="H968" s="55"/>
      <c r="I968" s="55"/>
      <c r="J968" s="55"/>
      <c r="K968" s="55"/>
      <c r="L968" s="55"/>
      <c r="M968" s="55"/>
      <c r="N968" s="55"/>
      <c r="O968" s="55"/>
      <c r="P968" s="55"/>
      <c r="Q968" s="55"/>
      <c r="R968" s="55"/>
      <c r="S968" s="55"/>
      <c r="T968" s="55"/>
      <c r="U968" s="55"/>
      <c r="V968" s="55"/>
      <c r="W968" s="55"/>
      <c r="X968" s="55"/>
      <c r="Y968" s="55"/>
    </row>
    <row r="969" spans="1:25">
      <c r="A969" s="134"/>
      <c r="B969" s="64"/>
      <c r="C969" s="132"/>
      <c r="D969" s="58"/>
      <c r="E969" s="58"/>
      <c r="F969" s="55"/>
      <c r="G969" s="55"/>
      <c r="H969" s="55"/>
      <c r="I969" s="55"/>
      <c r="J969" s="55"/>
      <c r="K969" s="55"/>
      <c r="L969" s="55"/>
      <c r="M969" s="55"/>
      <c r="N969" s="55"/>
      <c r="O969" s="55"/>
      <c r="P969" s="55"/>
      <c r="Q969" s="55"/>
      <c r="R969" s="55"/>
      <c r="S969" s="55"/>
      <c r="T969" s="55"/>
      <c r="U969" s="55"/>
      <c r="V969" s="55"/>
      <c r="W969" s="55"/>
      <c r="X969" s="55"/>
      <c r="Y969" s="55"/>
    </row>
    <row r="970" spans="1:25">
      <c r="A970" s="134"/>
      <c r="B970" s="64"/>
      <c r="C970" s="132"/>
      <c r="D970" s="58"/>
      <c r="E970" s="58"/>
      <c r="F970" s="55"/>
      <c r="G970" s="55"/>
      <c r="H970" s="55"/>
      <c r="I970" s="55"/>
      <c r="J970" s="55"/>
      <c r="K970" s="55"/>
      <c r="L970" s="55"/>
      <c r="M970" s="55"/>
      <c r="N970" s="55"/>
      <c r="O970" s="55"/>
      <c r="P970" s="55"/>
      <c r="Q970" s="55"/>
      <c r="R970" s="55"/>
      <c r="S970" s="55"/>
      <c r="T970" s="55"/>
      <c r="U970" s="55"/>
      <c r="V970" s="55"/>
      <c r="W970" s="55"/>
      <c r="X970" s="55"/>
      <c r="Y970" s="55"/>
    </row>
    <row r="971" spans="1:25">
      <c r="A971" s="134"/>
      <c r="B971" s="64"/>
      <c r="C971" s="132"/>
      <c r="D971" s="58"/>
      <c r="E971" s="58"/>
      <c r="F971" s="55"/>
      <c r="G971" s="55"/>
      <c r="H971" s="55"/>
      <c r="I971" s="55"/>
      <c r="J971" s="55"/>
      <c r="K971" s="55"/>
      <c r="L971" s="55"/>
      <c r="M971" s="55"/>
      <c r="N971" s="55"/>
      <c r="O971" s="55"/>
      <c r="P971" s="55"/>
      <c r="Q971" s="55"/>
      <c r="R971" s="55"/>
      <c r="S971" s="55"/>
      <c r="T971" s="55"/>
      <c r="U971" s="55"/>
      <c r="V971" s="55"/>
      <c r="W971" s="55"/>
      <c r="X971" s="55"/>
      <c r="Y971" s="55"/>
    </row>
    <row r="972" spans="1:25">
      <c r="A972" s="134"/>
      <c r="B972" s="64"/>
      <c r="C972" s="132"/>
      <c r="D972" s="58"/>
      <c r="E972" s="58"/>
      <c r="F972" s="55"/>
      <c r="G972" s="55"/>
      <c r="H972" s="55"/>
      <c r="I972" s="55"/>
      <c r="J972" s="55"/>
      <c r="K972" s="55"/>
      <c r="L972" s="55"/>
      <c r="M972" s="55"/>
      <c r="N972" s="55"/>
      <c r="O972" s="55"/>
      <c r="P972" s="55"/>
      <c r="Q972" s="55"/>
      <c r="R972" s="55"/>
      <c r="S972" s="55"/>
      <c r="T972" s="55"/>
      <c r="U972" s="55"/>
      <c r="V972" s="55"/>
      <c r="W972" s="55"/>
      <c r="X972" s="55"/>
      <c r="Y972" s="55"/>
    </row>
    <row r="973" spans="1:25">
      <c r="A973" s="134"/>
      <c r="B973" s="64"/>
      <c r="C973" s="132"/>
      <c r="D973" s="58"/>
      <c r="E973" s="58"/>
      <c r="F973" s="55"/>
      <c r="G973" s="55"/>
      <c r="H973" s="55"/>
      <c r="I973" s="55"/>
      <c r="J973" s="55"/>
      <c r="K973" s="55"/>
      <c r="L973" s="55"/>
      <c r="M973" s="55"/>
      <c r="N973" s="55"/>
      <c r="O973" s="55"/>
      <c r="P973" s="55"/>
      <c r="Q973" s="55"/>
      <c r="R973" s="55"/>
      <c r="S973" s="55"/>
      <c r="T973" s="55"/>
      <c r="U973" s="55"/>
      <c r="V973" s="55"/>
      <c r="W973" s="55"/>
      <c r="X973" s="55"/>
      <c r="Y973" s="55"/>
    </row>
    <row r="974" spans="1:25">
      <c r="A974" s="134"/>
      <c r="B974" s="64"/>
      <c r="C974" s="132"/>
      <c r="D974" s="58"/>
      <c r="E974" s="58"/>
      <c r="F974" s="55"/>
      <c r="G974" s="55"/>
      <c r="H974" s="55"/>
      <c r="I974" s="55"/>
      <c r="J974" s="55"/>
      <c r="K974" s="55"/>
      <c r="L974" s="55"/>
      <c r="M974" s="55"/>
      <c r="N974" s="55"/>
      <c r="O974" s="55"/>
      <c r="P974" s="55"/>
      <c r="Q974" s="55"/>
      <c r="R974" s="55"/>
      <c r="S974" s="55"/>
      <c r="T974" s="55"/>
      <c r="U974" s="55"/>
      <c r="V974" s="55"/>
      <c r="W974" s="55"/>
      <c r="X974" s="55"/>
      <c r="Y974" s="55"/>
    </row>
    <row r="975" spans="1:25">
      <c r="A975" s="134"/>
      <c r="B975" s="64"/>
      <c r="C975" s="132"/>
      <c r="D975" s="58"/>
      <c r="E975" s="58"/>
      <c r="F975" s="55"/>
      <c r="G975" s="55"/>
      <c r="H975" s="55"/>
      <c r="I975" s="55"/>
      <c r="J975" s="55"/>
      <c r="K975" s="55"/>
      <c r="L975" s="55"/>
      <c r="M975" s="55"/>
      <c r="N975" s="55"/>
      <c r="O975" s="55"/>
      <c r="P975" s="55"/>
      <c r="Q975" s="55"/>
      <c r="R975" s="55"/>
      <c r="S975" s="55"/>
      <c r="T975" s="55"/>
      <c r="U975" s="55"/>
      <c r="V975" s="55"/>
      <c r="W975" s="55"/>
      <c r="X975" s="55"/>
      <c r="Y975" s="55"/>
    </row>
    <row r="976" spans="1:25">
      <c r="A976" s="134"/>
      <c r="B976" s="64"/>
      <c r="C976" s="132"/>
      <c r="D976" s="58"/>
      <c r="E976" s="58"/>
      <c r="F976" s="55"/>
      <c r="G976" s="55"/>
      <c r="H976" s="55"/>
      <c r="I976" s="55"/>
      <c r="J976" s="55"/>
      <c r="K976" s="55"/>
      <c r="L976" s="55"/>
      <c r="M976" s="55"/>
      <c r="N976" s="55"/>
      <c r="O976" s="55"/>
      <c r="P976" s="55"/>
      <c r="Q976" s="55"/>
      <c r="R976" s="55"/>
      <c r="S976" s="55"/>
      <c r="T976" s="55"/>
      <c r="U976" s="55"/>
      <c r="V976" s="55"/>
      <c r="W976" s="55"/>
      <c r="X976" s="55"/>
      <c r="Y976" s="55"/>
    </row>
    <row r="977" spans="1:25">
      <c r="A977" s="134"/>
      <c r="B977" s="64"/>
      <c r="C977" s="132"/>
      <c r="D977" s="58"/>
      <c r="E977" s="58"/>
      <c r="F977" s="55"/>
      <c r="G977" s="55"/>
      <c r="H977" s="55"/>
      <c r="I977" s="55"/>
      <c r="J977" s="55"/>
      <c r="K977" s="55"/>
      <c r="L977" s="55"/>
      <c r="M977" s="55"/>
      <c r="N977" s="55"/>
      <c r="O977" s="55"/>
      <c r="P977" s="55"/>
      <c r="Q977" s="55"/>
      <c r="R977" s="55"/>
      <c r="S977" s="55"/>
      <c r="T977" s="55"/>
      <c r="U977" s="55"/>
      <c r="V977" s="55"/>
      <c r="W977" s="55"/>
      <c r="X977" s="55"/>
      <c r="Y977" s="55"/>
    </row>
    <row r="978" spans="1:25">
      <c r="A978" s="134"/>
      <c r="B978" s="64"/>
      <c r="C978" s="132"/>
      <c r="D978" s="58"/>
      <c r="E978" s="58"/>
      <c r="F978" s="55"/>
      <c r="G978" s="55"/>
      <c r="H978" s="55"/>
      <c r="I978" s="55"/>
      <c r="J978" s="55"/>
      <c r="K978" s="55"/>
      <c r="L978" s="55"/>
      <c r="M978" s="55"/>
      <c r="N978" s="55"/>
      <c r="O978" s="55"/>
      <c r="P978" s="55"/>
      <c r="Q978" s="55"/>
      <c r="R978" s="55"/>
      <c r="S978" s="55"/>
      <c r="T978" s="55"/>
      <c r="U978" s="55"/>
      <c r="V978" s="55"/>
      <c r="W978" s="55"/>
      <c r="X978" s="55"/>
      <c r="Y978" s="55"/>
    </row>
    <row r="979" spans="1:25">
      <c r="A979" s="134"/>
      <c r="B979" s="64"/>
      <c r="C979" s="132"/>
      <c r="D979" s="58"/>
      <c r="E979" s="58"/>
      <c r="F979" s="55"/>
      <c r="G979" s="55"/>
      <c r="H979" s="55"/>
      <c r="I979" s="55"/>
      <c r="J979" s="55"/>
      <c r="K979" s="55"/>
      <c r="L979" s="55"/>
      <c r="M979" s="55"/>
      <c r="N979" s="55"/>
      <c r="O979" s="55"/>
      <c r="P979" s="55"/>
      <c r="Q979" s="55"/>
      <c r="R979" s="55"/>
      <c r="S979" s="55"/>
      <c r="T979" s="55"/>
      <c r="U979" s="55"/>
      <c r="V979" s="55"/>
      <c r="W979" s="55"/>
      <c r="X979" s="55"/>
      <c r="Y979" s="55"/>
    </row>
    <row r="980" spans="1:25">
      <c r="A980" s="134"/>
      <c r="B980" s="64"/>
      <c r="C980" s="132"/>
      <c r="D980" s="58"/>
      <c r="E980" s="58"/>
      <c r="F980" s="55"/>
      <c r="G980" s="55"/>
      <c r="H980" s="55"/>
      <c r="I980" s="55"/>
      <c r="J980" s="55"/>
      <c r="K980" s="55"/>
      <c r="L980" s="55"/>
      <c r="M980" s="55"/>
      <c r="N980" s="55"/>
      <c r="O980" s="55"/>
      <c r="P980" s="55"/>
      <c r="Q980" s="55"/>
      <c r="R980" s="55"/>
      <c r="S980" s="55"/>
      <c r="T980" s="55"/>
      <c r="U980" s="55"/>
      <c r="V980" s="55"/>
      <c r="W980" s="55"/>
      <c r="X980" s="55"/>
      <c r="Y980" s="55"/>
    </row>
    <row r="981" spans="1:25">
      <c r="A981" s="134"/>
      <c r="B981" s="64"/>
      <c r="C981" s="132"/>
      <c r="D981" s="58"/>
      <c r="E981" s="58"/>
      <c r="F981" s="55"/>
      <c r="G981" s="55"/>
      <c r="H981" s="55"/>
      <c r="I981" s="55"/>
      <c r="J981" s="55"/>
      <c r="K981" s="55"/>
      <c r="L981" s="55"/>
      <c r="M981" s="55"/>
      <c r="N981" s="55"/>
      <c r="O981" s="55"/>
      <c r="P981" s="55"/>
      <c r="Q981" s="55"/>
      <c r="R981" s="55"/>
      <c r="S981" s="55"/>
      <c r="T981" s="55"/>
      <c r="U981" s="55"/>
      <c r="V981" s="55"/>
      <c r="W981" s="55"/>
      <c r="X981" s="55"/>
      <c r="Y981" s="55"/>
    </row>
    <row r="982" spans="1:25">
      <c r="A982" s="134"/>
      <c r="B982" s="64"/>
      <c r="C982" s="132"/>
      <c r="D982" s="58"/>
      <c r="E982" s="58"/>
      <c r="F982" s="55"/>
      <c r="G982" s="55"/>
      <c r="H982" s="55"/>
      <c r="I982" s="55"/>
      <c r="J982" s="55"/>
      <c r="K982" s="55"/>
      <c r="L982" s="55"/>
      <c r="M982" s="55"/>
      <c r="N982" s="55"/>
      <c r="O982" s="55"/>
      <c r="P982" s="55"/>
      <c r="Q982" s="55"/>
      <c r="R982" s="55"/>
      <c r="S982" s="55"/>
      <c r="T982" s="55"/>
      <c r="U982" s="55"/>
      <c r="V982" s="55"/>
      <c r="W982" s="55"/>
      <c r="X982" s="55"/>
      <c r="Y982" s="55"/>
    </row>
    <row r="983" spans="1:25">
      <c r="A983" s="134"/>
      <c r="B983" s="64"/>
      <c r="C983" s="132"/>
      <c r="D983" s="58"/>
      <c r="E983" s="58"/>
      <c r="F983" s="55"/>
      <c r="G983" s="55"/>
      <c r="H983" s="55"/>
      <c r="I983" s="55"/>
      <c r="J983" s="55"/>
      <c r="K983" s="55"/>
      <c r="L983" s="55"/>
      <c r="M983" s="55"/>
      <c r="N983" s="55"/>
      <c r="O983" s="55"/>
      <c r="P983" s="55"/>
      <c r="Q983" s="55"/>
      <c r="R983" s="55"/>
      <c r="S983" s="55"/>
      <c r="T983" s="55"/>
      <c r="U983" s="55"/>
      <c r="V983" s="55"/>
      <c r="W983" s="55"/>
      <c r="X983" s="55"/>
      <c r="Y983" s="55"/>
    </row>
    <row r="984" spans="1:25">
      <c r="A984" s="134"/>
      <c r="B984" s="64"/>
      <c r="C984" s="132"/>
      <c r="D984" s="58"/>
      <c r="E984" s="58"/>
      <c r="F984" s="55"/>
      <c r="G984" s="55"/>
      <c r="H984" s="55"/>
      <c r="I984" s="55"/>
      <c r="J984" s="55"/>
      <c r="K984" s="55"/>
      <c r="L984" s="55"/>
      <c r="M984" s="55"/>
      <c r="N984" s="55"/>
      <c r="O984" s="55"/>
      <c r="P984" s="55"/>
      <c r="Q984" s="55"/>
      <c r="R984" s="55"/>
      <c r="S984" s="55"/>
      <c r="T984" s="55"/>
      <c r="U984" s="55"/>
      <c r="V984" s="55"/>
      <c r="W984" s="55"/>
      <c r="X984" s="55"/>
      <c r="Y984" s="55"/>
    </row>
    <row r="985" spans="1:25">
      <c r="A985" s="134"/>
      <c r="B985" s="64"/>
      <c r="C985" s="132"/>
      <c r="D985" s="58"/>
      <c r="E985" s="58"/>
      <c r="F985" s="55"/>
      <c r="G985" s="55"/>
      <c r="H985" s="55"/>
      <c r="I985" s="55"/>
      <c r="J985" s="55"/>
      <c r="K985" s="55"/>
      <c r="L985" s="55"/>
      <c r="M985" s="55"/>
      <c r="N985" s="55"/>
      <c r="O985" s="55"/>
      <c r="P985" s="55"/>
      <c r="Q985" s="55"/>
      <c r="R985" s="55"/>
      <c r="S985" s="55"/>
      <c r="T985" s="55"/>
      <c r="U985" s="55"/>
      <c r="V985" s="55"/>
      <c r="W985" s="55"/>
      <c r="X985" s="55"/>
      <c r="Y985" s="55"/>
    </row>
    <row r="986" spans="1:25">
      <c r="A986" s="134"/>
      <c r="B986" s="64"/>
      <c r="C986" s="132"/>
      <c r="D986" s="58"/>
      <c r="E986" s="58"/>
      <c r="F986" s="55"/>
      <c r="G986" s="55"/>
      <c r="H986" s="55"/>
      <c r="I986" s="55"/>
      <c r="J986" s="55"/>
      <c r="K986" s="55"/>
      <c r="L986" s="55"/>
      <c r="M986" s="55"/>
      <c r="N986" s="55"/>
      <c r="O986" s="55"/>
      <c r="P986" s="55"/>
      <c r="Q986" s="55"/>
      <c r="R986" s="55"/>
      <c r="S986" s="55"/>
      <c r="T986" s="55"/>
      <c r="U986" s="55"/>
      <c r="V986" s="55"/>
      <c r="W986" s="55"/>
      <c r="X986" s="55"/>
      <c r="Y986" s="55"/>
    </row>
    <row r="987" spans="1:25">
      <c r="A987" s="134"/>
      <c r="B987" s="64"/>
      <c r="C987" s="132"/>
      <c r="D987" s="58"/>
      <c r="E987" s="58"/>
      <c r="F987" s="55"/>
      <c r="G987" s="55"/>
      <c r="H987" s="55"/>
      <c r="I987" s="55"/>
      <c r="J987" s="55"/>
      <c r="K987" s="55"/>
      <c r="L987" s="55"/>
      <c r="M987" s="55"/>
      <c r="N987" s="55"/>
      <c r="O987" s="55"/>
      <c r="P987" s="55"/>
      <c r="Q987" s="55"/>
      <c r="R987" s="55"/>
      <c r="S987" s="55"/>
      <c r="T987" s="55"/>
      <c r="U987" s="55"/>
      <c r="V987" s="55"/>
      <c r="W987" s="55"/>
      <c r="X987" s="55"/>
      <c r="Y987" s="55"/>
    </row>
    <row r="988" spans="1:25">
      <c r="A988" s="134"/>
      <c r="B988" s="64"/>
      <c r="C988" s="132"/>
      <c r="D988" s="58"/>
      <c r="E988" s="58"/>
      <c r="F988" s="55"/>
      <c r="G988" s="55"/>
      <c r="H988" s="55"/>
      <c r="I988" s="55"/>
      <c r="J988" s="55"/>
      <c r="K988" s="55"/>
      <c r="L988" s="55"/>
      <c r="M988" s="55"/>
      <c r="N988" s="55"/>
      <c r="O988" s="55"/>
      <c r="P988" s="55"/>
      <c r="Q988" s="55"/>
      <c r="R988" s="55"/>
      <c r="S988" s="55"/>
      <c r="T988" s="55"/>
      <c r="U988" s="55"/>
      <c r="V988" s="55"/>
      <c r="W988" s="55"/>
      <c r="X988" s="55"/>
      <c r="Y988" s="55"/>
    </row>
    <row r="989" spans="1:25">
      <c r="A989" s="134"/>
      <c r="B989" s="64"/>
      <c r="C989" s="132"/>
      <c r="D989" s="58"/>
      <c r="E989" s="58"/>
      <c r="F989" s="55"/>
      <c r="G989" s="55"/>
      <c r="H989" s="55"/>
      <c r="I989" s="55"/>
      <c r="J989" s="55"/>
      <c r="K989" s="55"/>
      <c r="L989" s="55"/>
      <c r="M989" s="55"/>
      <c r="N989" s="55"/>
      <c r="O989" s="55"/>
      <c r="P989" s="55"/>
      <c r="Q989" s="55"/>
      <c r="R989" s="55"/>
      <c r="S989" s="55"/>
      <c r="T989" s="55"/>
      <c r="U989" s="55"/>
      <c r="V989" s="55"/>
      <c r="W989" s="55"/>
      <c r="X989" s="55"/>
      <c r="Y989" s="55"/>
    </row>
    <row r="990" spans="1:25">
      <c r="D990" s="73"/>
      <c r="E990" s="73"/>
    </row>
    <row r="991" spans="1:25">
      <c r="B991" s="299"/>
      <c r="C991" s="426"/>
      <c r="D991" s="73"/>
      <c r="E991" s="73"/>
    </row>
  </sheetData>
  <conditionalFormatting sqref="B79">
    <cfRule type="containsText" dxfId="5" priority="5" operator="containsText" text="To do">
      <formula>NOT(ISERROR(SEARCH("To do",B79)))</formula>
    </cfRule>
  </conditionalFormatting>
  <conditionalFormatting sqref="B132">
    <cfRule type="containsText" dxfId="4" priority="3" operator="containsText" text="To do">
      <formula>NOT(ISERROR(SEARCH("To do",B132)))</formula>
    </cfRule>
  </conditionalFormatting>
  <conditionalFormatting sqref="B138:B140">
    <cfRule type="containsText" dxfId="3" priority="1" operator="containsText" text="To do">
      <formula>NOT(ISERROR(SEARCH("To do",B138)))</formula>
    </cfRule>
  </conditionalFormatting>
  <conditionalFormatting sqref="B7 B18 B25 B29 B37 B51 B57 B73 B84:B86 B88:B90">
    <cfRule type="containsText" dxfId="2" priority="2" operator="containsText" text="To do">
      <formula>NOT(ISERROR(SEARCH("To do",B7)))</formula>
    </cfRule>
  </conditionalFormatting>
  <conditionalFormatting sqref="B97:B98 B112:B113 B118 B121">
    <cfRule type="containsText" dxfId="1" priority="6" operator="containsText" text="To do">
      <formula>NOT(ISERROR(SEARCH("To do",B97)))</formula>
    </cfRule>
  </conditionalFormatting>
  <conditionalFormatting sqref="B144 B146 B151 B155">
    <cfRule type="containsText" dxfId="0" priority="4" operator="containsText" text="To do">
      <formula>NOT(ISERROR(SEARCH("To do",B144)))</formula>
    </cfRule>
  </conditionalFormatting>
  <hyperlinks>
    <hyperlink ref="B2" r:id="rId1" xr:uid="{00000000-0004-0000-0000-000000000000}"/>
    <hyperlink ref="B3" r:id="rId2" xr:uid="{00000000-0004-0000-0000-000001000000}"/>
    <hyperlink ref="B4" r:id="rId3" xr:uid="{00000000-0004-0000-0000-000002000000}"/>
    <hyperlink ref="B5" r:id="rId4" xr:uid="{00000000-0004-0000-0000-000003000000}"/>
    <hyperlink ref="B6" r:id="rId5" xr:uid="{00000000-0004-0000-0000-000004000000}"/>
    <hyperlink ref="B7" r:id="rId6" xr:uid="{00000000-0004-0000-0000-000005000000}"/>
    <hyperlink ref="B8" r:id="rId7" xr:uid="{00000000-0004-0000-0000-000006000000}"/>
    <hyperlink ref="B9" r:id="rId8" xr:uid="{00000000-0004-0000-0000-000007000000}"/>
    <hyperlink ref="B10" r:id="rId9" xr:uid="{00000000-0004-0000-0000-000008000000}"/>
    <hyperlink ref="B11" r:id="rId10" xr:uid="{00000000-0004-0000-0000-000009000000}"/>
    <hyperlink ref="B12" r:id="rId11" xr:uid="{00000000-0004-0000-0000-00000A000000}"/>
    <hyperlink ref="B13" r:id="rId12" xr:uid="{00000000-0004-0000-0000-00000B000000}"/>
    <hyperlink ref="B14" r:id="rId13" xr:uid="{00000000-0004-0000-0000-00000C000000}"/>
    <hyperlink ref="B15" r:id="rId14" xr:uid="{00000000-0004-0000-0000-00000D000000}"/>
    <hyperlink ref="B16" r:id="rId15" xr:uid="{00000000-0004-0000-0000-00000E000000}"/>
    <hyperlink ref="B17" r:id="rId16" xr:uid="{00000000-0004-0000-0000-00000F000000}"/>
    <hyperlink ref="B18" r:id="rId17" xr:uid="{00000000-0004-0000-0000-000010000000}"/>
    <hyperlink ref="B19" r:id="rId18" xr:uid="{00000000-0004-0000-0000-000011000000}"/>
    <hyperlink ref="B20" r:id="rId19" xr:uid="{00000000-0004-0000-0000-000012000000}"/>
    <hyperlink ref="B21" r:id="rId20" xr:uid="{00000000-0004-0000-0000-000013000000}"/>
    <hyperlink ref="B22" r:id="rId21" xr:uid="{00000000-0004-0000-0000-000014000000}"/>
    <hyperlink ref="B23" r:id="rId22" xr:uid="{00000000-0004-0000-0000-000015000000}"/>
    <hyperlink ref="B24" r:id="rId23" xr:uid="{00000000-0004-0000-0000-000016000000}"/>
    <hyperlink ref="B25" r:id="rId24" xr:uid="{00000000-0004-0000-0000-000017000000}"/>
    <hyperlink ref="B26" r:id="rId25" xr:uid="{00000000-0004-0000-0000-000018000000}"/>
    <hyperlink ref="B27" r:id="rId26" xr:uid="{00000000-0004-0000-0000-000019000000}"/>
    <hyperlink ref="B28" r:id="rId27" xr:uid="{00000000-0004-0000-0000-00001A000000}"/>
    <hyperlink ref="B29" r:id="rId28" xr:uid="{00000000-0004-0000-0000-00001B000000}"/>
    <hyperlink ref="B30" r:id="rId29" xr:uid="{00000000-0004-0000-0000-00001C000000}"/>
    <hyperlink ref="B31" r:id="rId30" xr:uid="{00000000-0004-0000-0000-00001D000000}"/>
    <hyperlink ref="B32" r:id="rId31" xr:uid="{00000000-0004-0000-0000-00001E000000}"/>
    <hyperlink ref="B33" r:id="rId32" xr:uid="{00000000-0004-0000-0000-00001F000000}"/>
    <hyperlink ref="B34" r:id="rId33" xr:uid="{00000000-0004-0000-0000-000020000000}"/>
    <hyperlink ref="B35" r:id="rId34" xr:uid="{00000000-0004-0000-0000-000021000000}"/>
    <hyperlink ref="B36" r:id="rId35" xr:uid="{00000000-0004-0000-0000-000022000000}"/>
    <hyperlink ref="B37" r:id="rId36" xr:uid="{00000000-0004-0000-0000-000023000000}"/>
    <hyperlink ref="B38" r:id="rId37" xr:uid="{00000000-0004-0000-0000-000024000000}"/>
    <hyperlink ref="B39" r:id="rId38" xr:uid="{00000000-0004-0000-0000-000025000000}"/>
    <hyperlink ref="B40" r:id="rId39" xr:uid="{00000000-0004-0000-0000-000026000000}"/>
    <hyperlink ref="B41" r:id="rId40" xr:uid="{00000000-0004-0000-0000-000027000000}"/>
    <hyperlink ref="B42" r:id="rId41" xr:uid="{00000000-0004-0000-0000-000028000000}"/>
    <hyperlink ref="B43" r:id="rId42" xr:uid="{00000000-0004-0000-0000-000029000000}"/>
    <hyperlink ref="B44" r:id="rId43" xr:uid="{00000000-0004-0000-0000-00002A000000}"/>
    <hyperlink ref="B45" r:id="rId44" xr:uid="{00000000-0004-0000-0000-00002B000000}"/>
    <hyperlink ref="B46" r:id="rId45" xr:uid="{00000000-0004-0000-0000-00002C000000}"/>
    <hyperlink ref="B47" r:id="rId46" xr:uid="{00000000-0004-0000-0000-00002D000000}"/>
    <hyperlink ref="B48" r:id="rId47" xr:uid="{00000000-0004-0000-0000-00002E000000}"/>
    <hyperlink ref="B49" r:id="rId48" xr:uid="{00000000-0004-0000-0000-00002F000000}"/>
    <hyperlink ref="B50" r:id="rId49" xr:uid="{00000000-0004-0000-0000-000030000000}"/>
    <hyperlink ref="B51" r:id="rId50" xr:uid="{00000000-0004-0000-0000-000031000000}"/>
    <hyperlink ref="B52" r:id="rId51" xr:uid="{00000000-0004-0000-0000-000032000000}"/>
    <hyperlink ref="B53" r:id="rId52" xr:uid="{00000000-0004-0000-0000-000033000000}"/>
    <hyperlink ref="B54" r:id="rId53" xr:uid="{00000000-0004-0000-0000-000034000000}"/>
    <hyperlink ref="B55" r:id="rId54" xr:uid="{00000000-0004-0000-0000-000035000000}"/>
    <hyperlink ref="B56" r:id="rId55" xr:uid="{00000000-0004-0000-0000-000036000000}"/>
    <hyperlink ref="B57" r:id="rId56" xr:uid="{00000000-0004-0000-0000-000037000000}"/>
    <hyperlink ref="B58" r:id="rId57" xr:uid="{00000000-0004-0000-0000-000038000000}"/>
    <hyperlink ref="B59" r:id="rId58" xr:uid="{00000000-0004-0000-0000-000039000000}"/>
    <hyperlink ref="B60" r:id="rId59" xr:uid="{00000000-0004-0000-0000-00003A000000}"/>
    <hyperlink ref="B61" r:id="rId60" xr:uid="{00000000-0004-0000-0000-00003B000000}"/>
    <hyperlink ref="B62" r:id="rId61" xr:uid="{00000000-0004-0000-0000-00003C000000}"/>
    <hyperlink ref="B63" r:id="rId62" xr:uid="{00000000-0004-0000-0000-00003D000000}"/>
    <hyperlink ref="B64" r:id="rId63" xr:uid="{00000000-0004-0000-0000-00003E000000}"/>
    <hyperlink ref="B65" r:id="rId64" xr:uid="{00000000-0004-0000-0000-00003F000000}"/>
    <hyperlink ref="B66" r:id="rId65" xr:uid="{00000000-0004-0000-0000-000040000000}"/>
    <hyperlink ref="B67" r:id="rId66" xr:uid="{00000000-0004-0000-0000-000041000000}"/>
    <hyperlink ref="B68" r:id="rId67" xr:uid="{00000000-0004-0000-0000-000042000000}"/>
    <hyperlink ref="B69" r:id="rId68" xr:uid="{00000000-0004-0000-0000-000043000000}"/>
    <hyperlink ref="B70" r:id="rId69" xr:uid="{00000000-0004-0000-0000-000044000000}"/>
    <hyperlink ref="B71" r:id="rId70" xr:uid="{00000000-0004-0000-0000-000045000000}"/>
    <hyperlink ref="B72" r:id="rId71" xr:uid="{00000000-0004-0000-0000-000046000000}"/>
    <hyperlink ref="B73" r:id="rId72" xr:uid="{00000000-0004-0000-0000-000047000000}"/>
    <hyperlink ref="B74" r:id="rId73" xr:uid="{00000000-0004-0000-0000-000048000000}"/>
    <hyperlink ref="B75" r:id="rId74" xr:uid="{00000000-0004-0000-0000-000049000000}"/>
    <hyperlink ref="B76" r:id="rId75" xr:uid="{00000000-0004-0000-0000-00004A000000}"/>
    <hyperlink ref="B77" r:id="rId76" xr:uid="{00000000-0004-0000-0000-00004B000000}"/>
    <hyperlink ref="B78" r:id="rId77" xr:uid="{00000000-0004-0000-0000-00004C000000}"/>
    <hyperlink ref="B79" r:id="rId78" xr:uid="{00000000-0004-0000-0000-00004D000000}"/>
    <hyperlink ref="B80" r:id="rId79" xr:uid="{00000000-0004-0000-0000-00004E000000}"/>
    <hyperlink ref="B81" r:id="rId80" xr:uid="{00000000-0004-0000-0000-00004F000000}"/>
    <hyperlink ref="B82" r:id="rId81" xr:uid="{00000000-0004-0000-0000-000050000000}"/>
    <hyperlink ref="B83" r:id="rId82" xr:uid="{00000000-0004-0000-0000-000051000000}"/>
    <hyperlink ref="B84" r:id="rId83" xr:uid="{00000000-0004-0000-0000-000052000000}"/>
    <hyperlink ref="B85" r:id="rId84" xr:uid="{00000000-0004-0000-0000-000053000000}"/>
    <hyperlink ref="B86" r:id="rId85" xr:uid="{00000000-0004-0000-0000-000054000000}"/>
    <hyperlink ref="B87" r:id="rId86" xr:uid="{00000000-0004-0000-0000-000055000000}"/>
    <hyperlink ref="B88" r:id="rId87" xr:uid="{00000000-0004-0000-0000-000056000000}"/>
    <hyperlink ref="B89" r:id="rId88" xr:uid="{00000000-0004-0000-0000-000057000000}"/>
    <hyperlink ref="B90" r:id="rId89" xr:uid="{00000000-0004-0000-0000-000058000000}"/>
    <hyperlink ref="B91" r:id="rId90" xr:uid="{00000000-0004-0000-0000-000059000000}"/>
    <hyperlink ref="B92" r:id="rId91" xr:uid="{00000000-0004-0000-0000-00005A000000}"/>
    <hyperlink ref="B93" r:id="rId92" xr:uid="{00000000-0004-0000-0000-00005B000000}"/>
    <hyperlink ref="B94" r:id="rId93" xr:uid="{00000000-0004-0000-0000-00005C000000}"/>
    <hyperlink ref="B95" r:id="rId94" xr:uid="{00000000-0004-0000-0000-00005D000000}"/>
    <hyperlink ref="B96" r:id="rId95" xr:uid="{00000000-0004-0000-0000-00005E000000}"/>
    <hyperlink ref="B97" r:id="rId96" xr:uid="{00000000-0004-0000-0000-00005F000000}"/>
    <hyperlink ref="B98" r:id="rId97" xr:uid="{00000000-0004-0000-0000-000060000000}"/>
    <hyperlink ref="B99" r:id="rId98" xr:uid="{00000000-0004-0000-0000-000061000000}"/>
    <hyperlink ref="B100" r:id="rId99" xr:uid="{00000000-0004-0000-0000-000062000000}"/>
    <hyperlink ref="B101" r:id="rId100" xr:uid="{00000000-0004-0000-0000-000063000000}"/>
    <hyperlink ref="B102" r:id="rId101" xr:uid="{00000000-0004-0000-0000-000064000000}"/>
    <hyperlink ref="B103" r:id="rId102" xr:uid="{00000000-0004-0000-0000-000065000000}"/>
    <hyperlink ref="B104" r:id="rId103" xr:uid="{00000000-0004-0000-0000-000066000000}"/>
    <hyperlink ref="B105" r:id="rId104" xr:uid="{00000000-0004-0000-0000-000067000000}"/>
    <hyperlink ref="B106" r:id="rId105" xr:uid="{00000000-0004-0000-0000-000068000000}"/>
    <hyperlink ref="B107" r:id="rId106" xr:uid="{00000000-0004-0000-0000-000069000000}"/>
    <hyperlink ref="B108" r:id="rId107" xr:uid="{00000000-0004-0000-0000-00006A000000}"/>
    <hyperlink ref="B109" r:id="rId108" xr:uid="{00000000-0004-0000-0000-00006B000000}"/>
    <hyperlink ref="B110" r:id="rId109" xr:uid="{00000000-0004-0000-0000-00006C000000}"/>
    <hyperlink ref="B111" r:id="rId110" xr:uid="{00000000-0004-0000-0000-00006D000000}"/>
    <hyperlink ref="B112" r:id="rId111" xr:uid="{00000000-0004-0000-0000-00006E000000}"/>
    <hyperlink ref="B113" r:id="rId112" xr:uid="{00000000-0004-0000-0000-00006F000000}"/>
    <hyperlink ref="B114" r:id="rId113" xr:uid="{00000000-0004-0000-0000-000070000000}"/>
    <hyperlink ref="B115" r:id="rId114" xr:uid="{00000000-0004-0000-0000-000071000000}"/>
    <hyperlink ref="B116" r:id="rId115" xr:uid="{00000000-0004-0000-0000-000072000000}"/>
    <hyperlink ref="B117" r:id="rId116" xr:uid="{00000000-0004-0000-0000-000073000000}"/>
    <hyperlink ref="B118" r:id="rId117" xr:uid="{00000000-0004-0000-0000-000074000000}"/>
    <hyperlink ref="B119" r:id="rId118" xr:uid="{00000000-0004-0000-0000-000075000000}"/>
    <hyperlink ref="B120" r:id="rId119" xr:uid="{00000000-0004-0000-0000-000076000000}"/>
    <hyperlink ref="B121" r:id="rId120" xr:uid="{00000000-0004-0000-0000-000077000000}"/>
    <hyperlink ref="B122" r:id="rId121" xr:uid="{00000000-0004-0000-0000-000078000000}"/>
    <hyperlink ref="B123" r:id="rId122" xr:uid="{00000000-0004-0000-0000-000079000000}"/>
    <hyperlink ref="B124" r:id="rId123" xr:uid="{00000000-0004-0000-0000-00007A000000}"/>
    <hyperlink ref="B125" r:id="rId124" xr:uid="{00000000-0004-0000-0000-00007B000000}"/>
    <hyperlink ref="B126" r:id="rId125" xr:uid="{00000000-0004-0000-0000-00007C000000}"/>
    <hyperlink ref="B127" r:id="rId126" xr:uid="{00000000-0004-0000-0000-00007D000000}"/>
    <hyperlink ref="B128" r:id="rId127" xr:uid="{00000000-0004-0000-0000-00007E000000}"/>
    <hyperlink ref="B129" r:id="rId128" xr:uid="{00000000-0004-0000-0000-00007F000000}"/>
    <hyperlink ref="B130" r:id="rId129" xr:uid="{00000000-0004-0000-0000-000080000000}"/>
    <hyperlink ref="B131" r:id="rId130" xr:uid="{00000000-0004-0000-0000-000081000000}"/>
    <hyperlink ref="B132" r:id="rId131" xr:uid="{00000000-0004-0000-0000-000082000000}"/>
    <hyperlink ref="B133" r:id="rId132" xr:uid="{00000000-0004-0000-0000-000083000000}"/>
    <hyperlink ref="B134" r:id="rId133" xr:uid="{00000000-0004-0000-0000-000084000000}"/>
    <hyperlink ref="B135" r:id="rId134" xr:uid="{00000000-0004-0000-0000-000085000000}"/>
    <hyperlink ref="B136" r:id="rId135" xr:uid="{00000000-0004-0000-0000-000086000000}"/>
    <hyperlink ref="B137" r:id="rId136" xr:uid="{00000000-0004-0000-0000-000087000000}"/>
    <hyperlink ref="B138" r:id="rId137" xr:uid="{00000000-0004-0000-0000-000088000000}"/>
    <hyperlink ref="B139" r:id="rId138" xr:uid="{00000000-0004-0000-0000-000089000000}"/>
    <hyperlink ref="B140" r:id="rId139" xr:uid="{00000000-0004-0000-0000-00008A000000}"/>
    <hyperlink ref="B141" r:id="rId140" xr:uid="{00000000-0004-0000-0000-00008B000000}"/>
    <hyperlink ref="B142" r:id="rId141" xr:uid="{00000000-0004-0000-0000-00008C000000}"/>
    <hyperlink ref="B143" r:id="rId142" xr:uid="{00000000-0004-0000-0000-00008D000000}"/>
    <hyperlink ref="B144" r:id="rId143" xr:uid="{00000000-0004-0000-0000-00008E000000}"/>
    <hyperlink ref="B145" r:id="rId144" xr:uid="{00000000-0004-0000-0000-00008F000000}"/>
    <hyperlink ref="B146" r:id="rId145" xr:uid="{00000000-0004-0000-0000-000090000000}"/>
    <hyperlink ref="B147" r:id="rId146" xr:uid="{00000000-0004-0000-0000-000091000000}"/>
    <hyperlink ref="B148" r:id="rId147" xr:uid="{00000000-0004-0000-0000-000092000000}"/>
    <hyperlink ref="B149" r:id="rId148" xr:uid="{00000000-0004-0000-0000-000093000000}"/>
    <hyperlink ref="B150" r:id="rId149" xr:uid="{00000000-0004-0000-0000-000094000000}"/>
    <hyperlink ref="B151" r:id="rId150" xr:uid="{00000000-0004-0000-0000-000095000000}"/>
    <hyperlink ref="B152" r:id="rId151" xr:uid="{00000000-0004-0000-0000-000096000000}"/>
    <hyperlink ref="B153" r:id="rId152" xr:uid="{00000000-0004-0000-0000-000097000000}"/>
    <hyperlink ref="B154" r:id="rId153" xr:uid="{00000000-0004-0000-0000-000098000000}"/>
    <hyperlink ref="B155" r:id="rId154" xr:uid="{00000000-0004-0000-0000-000099000000}"/>
    <hyperlink ref="B156" r:id="rId155" xr:uid="{00000000-0004-0000-0000-00009A000000}"/>
    <hyperlink ref="B157" r:id="rId156" xr:uid="{00000000-0004-0000-0000-00009B000000}"/>
    <hyperlink ref="B158" r:id="rId157" xr:uid="{00000000-0004-0000-0000-00009C000000}"/>
    <hyperlink ref="B159" r:id="rId158" xr:uid="{00000000-0004-0000-0000-00009D000000}"/>
    <hyperlink ref="B160" r:id="rId159" xr:uid="{00000000-0004-0000-0000-00009E000000}"/>
    <hyperlink ref="B161" r:id="rId160" xr:uid="{00000000-0004-0000-0000-00009F000000}"/>
    <hyperlink ref="B162" r:id="rId161" xr:uid="{00000000-0004-0000-0000-0000A0000000}"/>
    <hyperlink ref="B163" r:id="rId162" xr:uid="{00000000-0004-0000-0000-0000A1000000}"/>
    <hyperlink ref="B164" r:id="rId163" xr:uid="{00000000-0004-0000-0000-0000A2000000}"/>
    <hyperlink ref="B165" r:id="rId164" xr:uid="{00000000-0004-0000-0000-0000A3000000}"/>
    <hyperlink ref="B166" r:id="rId165" xr:uid="{00000000-0004-0000-0000-0000A4000000}"/>
    <hyperlink ref="B167" r:id="rId166" xr:uid="{00000000-0004-0000-0000-0000A5000000}"/>
    <hyperlink ref="B168" r:id="rId167" xr:uid="{00000000-0004-0000-0000-0000A6000000}"/>
    <hyperlink ref="B169" r:id="rId168" xr:uid="{00000000-0004-0000-0000-0000A7000000}"/>
    <hyperlink ref="B170" r:id="rId169" xr:uid="{00000000-0004-0000-0000-0000A8000000}"/>
    <hyperlink ref="B171" r:id="rId170" xr:uid="{00000000-0004-0000-0000-0000A9000000}"/>
    <hyperlink ref="B172" r:id="rId171" xr:uid="{00000000-0004-0000-0000-0000AA000000}"/>
    <hyperlink ref="B173" r:id="rId172" xr:uid="{00000000-0004-0000-0000-0000AB000000}"/>
    <hyperlink ref="B174" r:id="rId173" xr:uid="{00000000-0004-0000-0000-0000AC000000}"/>
    <hyperlink ref="B175" r:id="rId174" xr:uid="{00000000-0004-0000-0000-0000AD000000}"/>
    <hyperlink ref="B177" r:id="rId175" xr:uid="{00000000-0004-0000-0000-0000AE000000}"/>
    <hyperlink ref="B178" r:id="rId176" xr:uid="{00000000-0004-0000-0000-0000AF000000}"/>
    <hyperlink ref="B179" r:id="rId177" xr:uid="{00000000-0004-0000-0000-0000B0000000}"/>
    <hyperlink ref="B180" r:id="rId178" xr:uid="{00000000-0004-0000-0000-0000B1000000}"/>
    <hyperlink ref="B181" r:id="rId179" xr:uid="{00000000-0004-0000-0000-0000B2000000}"/>
    <hyperlink ref="B188" r:id="rId180" location=".V3uX4fl97IU" xr:uid="{00000000-0004-0000-0000-0000B3000000}"/>
    <hyperlink ref="B189" r:id="rId181" location=".V8WD0vl97IU" xr:uid="{00000000-0004-0000-0000-0000B4000000}"/>
    <hyperlink ref="B190" r:id="rId182" location=".WCF2Ki197IU" xr:uid="{00000000-0004-0000-0000-0000B5000000}"/>
    <hyperlink ref="B191" r:id="rId183" location="sthash.Xr7Ix7W0.dpuf" xr:uid="{00000000-0004-0000-0000-0000B6000000}"/>
    <hyperlink ref="B192" r:id="rId184" xr:uid="{00000000-0004-0000-0000-0000B7000000}"/>
    <hyperlink ref="B193" r:id="rId185" xr:uid="{00000000-0004-0000-0000-0000B8000000}"/>
    <hyperlink ref="B194" r:id="rId186" xr:uid="{00000000-0004-0000-0000-0000B9000000}"/>
    <hyperlink ref="B195" r:id="rId187" xr:uid="{00000000-0004-0000-0000-0000BA000000}"/>
    <hyperlink ref="B196" r:id="rId188" xr:uid="{00000000-0004-0000-0000-0000BB000000}"/>
    <hyperlink ref="B197" r:id="rId189" xr:uid="{00000000-0004-0000-0000-0000BC000000}"/>
    <hyperlink ref="B198" r:id="rId190" xr:uid="{00000000-0004-0000-0000-0000BD000000}"/>
    <hyperlink ref="B199" r:id="rId191" xr:uid="{00000000-0004-0000-0000-0000BE000000}"/>
    <hyperlink ref="B200" r:id="rId192" xr:uid="{00000000-0004-0000-0000-0000BF000000}"/>
    <hyperlink ref="B201" r:id="rId193" xr:uid="{00000000-0004-0000-0000-0000C0000000}"/>
    <hyperlink ref="B202" r:id="rId194" xr:uid="{00000000-0004-0000-0000-0000C1000000}"/>
    <hyperlink ref="B203" r:id="rId195" xr:uid="{00000000-0004-0000-0000-0000C2000000}"/>
    <hyperlink ref="B204" r:id="rId196" xr:uid="{00000000-0004-0000-0000-0000C3000000}"/>
    <hyperlink ref="B205" r:id="rId197" xr:uid="{00000000-0004-0000-0000-0000C4000000}"/>
    <hyperlink ref="B206" r:id="rId198" xr:uid="{00000000-0004-0000-0000-0000C5000000}"/>
    <hyperlink ref="B207" r:id="rId199" xr:uid="{00000000-0004-0000-0000-0000C6000000}"/>
    <hyperlink ref="B208" r:id="rId200" xr:uid="{00000000-0004-0000-0000-0000C7000000}"/>
    <hyperlink ref="B209" r:id="rId201" xr:uid="{00000000-0004-0000-0000-0000C8000000}"/>
    <hyperlink ref="B210" r:id="rId202" xr:uid="{00000000-0004-0000-0000-0000C9000000}"/>
    <hyperlink ref="B211" r:id="rId203" xr:uid="{00000000-0004-0000-0000-0000CA000000}"/>
    <hyperlink ref="B212" r:id="rId204" xr:uid="{00000000-0004-0000-0000-0000CB000000}"/>
    <hyperlink ref="B213" r:id="rId205" xr:uid="{00000000-0004-0000-0000-0000CC000000}"/>
    <hyperlink ref="B214" r:id="rId206" xr:uid="{00000000-0004-0000-0000-0000CD000000}"/>
    <hyperlink ref="B215" r:id="rId207" xr:uid="{00000000-0004-0000-0000-0000CE000000}"/>
    <hyperlink ref="B216" r:id="rId208" xr:uid="{00000000-0004-0000-0000-0000CF000000}"/>
    <hyperlink ref="B217" r:id="rId209" xr:uid="{00000000-0004-0000-0000-0000D0000000}"/>
    <hyperlink ref="B218" r:id="rId210" xr:uid="{00000000-0004-0000-0000-0000D1000000}"/>
    <hyperlink ref="B219" r:id="rId211" xr:uid="{00000000-0004-0000-0000-0000D2000000}"/>
    <hyperlink ref="B220" r:id="rId212" xr:uid="{00000000-0004-0000-0000-0000D3000000}"/>
    <hyperlink ref="B221" r:id="rId213" xr:uid="{00000000-0004-0000-0000-0000D4000000}"/>
    <hyperlink ref="B222" r:id="rId214" xr:uid="{00000000-0004-0000-0000-0000D5000000}"/>
    <hyperlink ref="B223" r:id="rId215" xr:uid="{00000000-0004-0000-0000-0000D6000000}"/>
    <hyperlink ref="B224" r:id="rId216" xr:uid="{00000000-0004-0000-0000-0000D7000000}"/>
    <hyperlink ref="B225" r:id="rId217" xr:uid="{00000000-0004-0000-0000-0000D8000000}"/>
    <hyperlink ref="B226" r:id="rId218" xr:uid="{00000000-0004-0000-0000-0000D9000000}"/>
    <hyperlink ref="B227" r:id="rId219" xr:uid="{00000000-0004-0000-0000-0000DA000000}"/>
    <hyperlink ref="B228" r:id="rId220" xr:uid="{00000000-0004-0000-0000-0000DB000000}"/>
    <hyperlink ref="B229" r:id="rId221" xr:uid="{00000000-0004-0000-0000-0000DC000000}"/>
    <hyperlink ref="B230" r:id="rId222" xr:uid="{00000000-0004-0000-0000-0000DD000000}"/>
    <hyperlink ref="B231" r:id="rId223" xr:uid="{00000000-0004-0000-0000-0000DE000000}"/>
    <hyperlink ref="E231" r:id="rId224" xr:uid="{00000000-0004-0000-0000-0000DF000000}"/>
    <hyperlink ref="B232" r:id="rId225" xr:uid="{00000000-0004-0000-0000-0000E0000000}"/>
    <hyperlink ref="E232" r:id="rId226" xr:uid="{00000000-0004-0000-0000-0000E1000000}"/>
    <hyperlink ref="B233" r:id="rId227" xr:uid="{00000000-0004-0000-0000-0000E2000000}"/>
    <hyperlink ref="E233" r:id="rId228" xr:uid="{00000000-0004-0000-0000-0000E3000000}"/>
    <hyperlink ref="B234" r:id="rId229" xr:uid="{00000000-0004-0000-0000-0000E4000000}"/>
    <hyperlink ref="B235" r:id="rId230" xr:uid="{00000000-0004-0000-0000-0000E5000000}"/>
    <hyperlink ref="B236" r:id="rId231" xr:uid="{00000000-0004-0000-0000-0000E6000000}"/>
    <hyperlink ref="B237" r:id="rId232" xr:uid="{00000000-0004-0000-0000-0000E7000000}"/>
    <hyperlink ref="B243" r:id="rId233" xr:uid="{00000000-0004-0000-0000-0000E8000000}"/>
    <hyperlink ref="B244" r:id="rId234" xr:uid="{00000000-0004-0000-0000-0000E9000000}"/>
    <hyperlink ref="B245" r:id="rId235" xr:uid="{00000000-0004-0000-0000-0000EA000000}"/>
    <hyperlink ref="B246" r:id="rId236" xr:uid="{00000000-0004-0000-0000-0000EB000000}"/>
    <hyperlink ref="B247" r:id="rId237" xr:uid="{00000000-0004-0000-0000-0000EC000000}"/>
    <hyperlink ref="B248" r:id="rId238" xr:uid="{00000000-0004-0000-0000-0000ED000000}"/>
    <hyperlink ref="B249" r:id="rId239" xr:uid="{00000000-0004-0000-0000-0000EE000000}"/>
    <hyperlink ref="B250" r:id="rId240" xr:uid="{00000000-0004-0000-0000-0000EF000000}"/>
    <hyperlink ref="B251" r:id="rId241" xr:uid="{00000000-0004-0000-0000-0000F0000000}"/>
    <hyperlink ref="B252" r:id="rId242" xr:uid="{00000000-0004-0000-0000-0000F1000000}"/>
    <hyperlink ref="B253" r:id="rId243" xr:uid="{00000000-0004-0000-0000-0000F2000000}"/>
    <hyperlink ref="B254" r:id="rId244" xr:uid="{00000000-0004-0000-0000-0000F3000000}"/>
    <hyperlink ref="B255" r:id="rId245" xr:uid="{00000000-0004-0000-0000-0000F4000000}"/>
    <hyperlink ref="B256" r:id="rId246" xr:uid="{00000000-0004-0000-0000-0000F5000000}"/>
    <hyperlink ref="B257" r:id="rId247" xr:uid="{00000000-0004-0000-0000-0000F6000000}"/>
    <hyperlink ref="B258" r:id="rId248" xr:uid="{00000000-0004-0000-0000-0000F7000000}"/>
    <hyperlink ref="B259" r:id="rId249" xr:uid="{00000000-0004-0000-0000-0000F8000000}"/>
    <hyperlink ref="B260" r:id="rId250" xr:uid="{00000000-0004-0000-0000-0000F9000000}"/>
    <hyperlink ref="B261" r:id="rId251" xr:uid="{00000000-0004-0000-0000-0000FA000000}"/>
    <hyperlink ref="B262" r:id="rId252" xr:uid="{00000000-0004-0000-0000-0000FB000000}"/>
    <hyperlink ref="B263" r:id="rId253" xr:uid="{00000000-0004-0000-0000-0000FC000000}"/>
    <hyperlink ref="B264" r:id="rId254" xr:uid="{00000000-0004-0000-0000-0000FD000000}"/>
    <hyperlink ref="E264" r:id="rId255" xr:uid="{00000000-0004-0000-0000-0000FE000000}"/>
    <hyperlink ref="B265" r:id="rId256" xr:uid="{00000000-0004-0000-0000-0000FF000000}"/>
    <hyperlink ref="E265" r:id="rId257" xr:uid="{00000000-0004-0000-0000-000000010000}"/>
    <hyperlink ref="B266" r:id="rId258" xr:uid="{00000000-0004-0000-0000-000001010000}"/>
    <hyperlink ref="E266" r:id="rId259" xr:uid="{00000000-0004-0000-0000-000002010000}"/>
    <hyperlink ref="B267" r:id="rId260" xr:uid="{00000000-0004-0000-0000-000003010000}"/>
    <hyperlink ref="E267" r:id="rId261" xr:uid="{00000000-0004-0000-0000-000004010000}"/>
    <hyperlink ref="B268" r:id="rId262" xr:uid="{00000000-0004-0000-0000-000005010000}"/>
    <hyperlink ref="B269" r:id="rId263" xr:uid="{00000000-0004-0000-0000-000006010000}"/>
    <hyperlink ref="B270" r:id="rId264" xr:uid="{00000000-0004-0000-0000-000007010000}"/>
    <hyperlink ref="B271" r:id="rId265" xr:uid="{00000000-0004-0000-0000-000008010000}"/>
    <hyperlink ref="B272" r:id="rId266" xr:uid="{00000000-0004-0000-0000-000009010000}"/>
    <hyperlink ref="B273" r:id="rId267" xr:uid="{00000000-0004-0000-0000-00000A010000}"/>
    <hyperlink ref="B274" r:id="rId268" xr:uid="{00000000-0004-0000-0000-00000B010000}"/>
    <hyperlink ref="B275" r:id="rId269" xr:uid="{00000000-0004-0000-0000-00000C010000}"/>
    <hyperlink ref="B276" r:id="rId270" xr:uid="{00000000-0004-0000-0000-00000D010000}"/>
    <hyperlink ref="B277" r:id="rId271" xr:uid="{00000000-0004-0000-0000-00000E010000}"/>
    <hyperlink ref="B278" r:id="rId272" xr:uid="{00000000-0004-0000-0000-00000F010000}"/>
    <hyperlink ref="B279" r:id="rId273" xr:uid="{00000000-0004-0000-0000-000010010000}"/>
    <hyperlink ref="B280" r:id="rId274" xr:uid="{00000000-0004-0000-0000-000011010000}"/>
    <hyperlink ref="B281" r:id="rId275" xr:uid="{00000000-0004-0000-0000-000012010000}"/>
    <hyperlink ref="B282" r:id="rId276" xr:uid="{00000000-0004-0000-0000-000013010000}"/>
    <hyperlink ref="E282" r:id="rId277" xr:uid="{00000000-0004-0000-0000-000014010000}"/>
    <hyperlink ref="B283" r:id="rId278" xr:uid="{00000000-0004-0000-0000-000015010000}"/>
    <hyperlink ref="E283" r:id="rId279" xr:uid="{00000000-0004-0000-0000-000016010000}"/>
    <hyperlink ref="B284" r:id="rId280" xr:uid="{00000000-0004-0000-0000-000017010000}"/>
    <hyperlink ref="B285" r:id="rId281" xr:uid="{00000000-0004-0000-0000-000018010000}"/>
    <hyperlink ref="B286" r:id="rId282" xr:uid="{00000000-0004-0000-0000-000019010000}"/>
    <hyperlink ref="B287" r:id="rId283" xr:uid="{00000000-0004-0000-0000-00001A010000}"/>
    <hyperlink ref="B288" r:id="rId284" xr:uid="{00000000-0004-0000-0000-00001B010000}"/>
    <hyperlink ref="B289" r:id="rId285" xr:uid="{00000000-0004-0000-0000-00001C010000}"/>
    <hyperlink ref="B290" r:id="rId286" xr:uid="{00000000-0004-0000-0000-00001D010000}"/>
    <hyperlink ref="E290" r:id="rId287" xr:uid="{00000000-0004-0000-0000-00001E010000}"/>
    <hyperlink ref="B291" r:id="rId288" xr:uid="{00000000-0004-0000-0000-00001F010000}"/>
    <hyperlink ref="E291" r:id="rId289" xr:uid="{00000000-0004-0000-0000-000020010000}"/>
    <hyperlink ref="B292" r:id="rId290" xr:uid="{00000000-0004-0000-0000-000021010000}"/>
    <hyperlink ref="E292" r:id="rId291" xr:uid="{00000000-0004-0000-0000-000022010000}"/>
    <hyperlink ref="B293" r:id="rId292" xr:uid="{00000000-0004-0000-0000-000023010000}"/>
    <hyperlink ref="E293" r:id="rId293" xr:uid="{00000000-0004-0000-0000-000024010000}"/>
    <hyperlink ref="B294" r:id="rId294" xr:uid="{00000000-0004-0000-0000-000025010000}"/>
    <hyperlink ref="E294" r:id="rId295" xr:uid="{00000000-0004-0000-0000-000026010000}"/>
    <hyperlink ref="B295" r:id="rId296" xr:uid="{00000000-0004-0000-0000-000027010000}"/>
    <hyperlink ref="E295" r:id="rId297" xr:uid="{00000000-0004-0000-0000-000028010000}"/>
    <hyperlink ref="B296" r:id="rId298" xr:uid="{00000000-0004-0000-0000-000029010000}"/>
    <hyperlink ref="E296" r:id="rId299" xr:uid="{00000000-0004-0000-0000-00002A010000}"/>
    <hyperlink ref="B297" r:id="rId300" xr:uid="{00000000-0004-0000-0000-00002B010000}"/>
    <hyperlink ref="E297" r:id="rId301" xr:uid="{00000000-0004-0000-0000-00002C010000}"/>
    <hyperlink ref="B298" r:id="rId302" xr:uid="{00000000-0004-0000-0000-00002D010000}"/>
    <hyperlink ref="E298" r:id="rId303" xr:uid="{00000000-0004-0000-0000-00002E010000}"/>
    <hyperlink ref="B299" r:id="rId304" xr:uid="{00000000-0004-0000-0000-00002F010000}"/>
    <hyperlink ref="E299" r:id="rId305" xr:uid="{00000000-0004-0000-0000-000030010000}"/>
    <hyperlink ref="B300" location="Research Papers!B300" display="Analysis of India’s payment system indicators in Q3 2020" xr:uid="{00000000-0004-0000-0000-000031010000}"/>
    <hyperlink ref="E300" r:id="rId306" xr:uid="{00000000-0004-0000-0000-000032010000}"/>
    <hyperlink ref="B301" r:id="rId307" xr:uid="{00000000-0004-0000-0000-000033010000}"/>
    <hyperlink ref="E301" r:id="rId308" xr:uid="{00000000-0004-0000-0000-000034010000}"/>
    <hyperlink ref="B302" location="Research Papers!B302" display="Responding to COVID-19: India country report" xr:uid="{00000000-0004-0000-0000-000035010000}"/>
    <hyperlink ref="E302" r:id="rId309" xr:uid="{00000000-0004-0000-0000-000036010000}"/>
    <hyperlink ref="B303" r:id="rId310" xr:uid="{00000000-0004-0000-0000-000037010000}"/>
    <hyperlink ref="B304" r:id="rId311" xr:uid="{00000000-0004-0000-0000-000038010000}"/>
    <hyperlink ref="B305" r:id="rId312" xr:uid="{00000000-0004-0000-0000-000039010000}"/>
    <hyperlink ref="E306" r:id="rId313" xr:uid="{00000000-0004-0000-0000-00003A010000}"/>
    <hyperlink ref="E307" r:id="rId314" xr:uid="{00000000-0004-0000-0000-00003B010000}"/>
    <hyperlink ref="E308" r:id="rId315" xr:uid="{00000000-0004-0000-0000-00003C010000}"/>
    <hyperlink ref="E309" r:id="rId316" xr:uid="{00000000-0004-0000-0000-00003D010000}"/>
    <hyperlink ref="E310" r:id="rId317" xr:uid="{00000000-0004-0000-0000-00003E010000}"/>
    <hyperlink ref="B311" r:id="rId318" xr:uid="{00000000-0004-0000-0000-00003F010000}"/>
    <hyperlink ref="E311" r:id="rId319" xr:uid="{00000000-0004-0000-0000-000040010000}"/>
    <hyperlink ref="B312" r:id="rId320" xr:uid="{00000000-0004-0000-0000-000041010000}"/>
    <hyperlink ref="E312" r:id="rId321" xr:uid="{00000000-0004-0000-0000-000042010000}"/>
    <hyperlink ref="B313" r:id="rId322" xr:uid="{00000000-0004-0000-0000-000043010000}"/>
    <hyperlink ref="E313" r:id="rId323" xr:uid="{00000000-0004-0000-0000-000044010000}"/>
    <hyperlink ref="B314" r:id="rId324" xr:uid="{00000000-0004-0000-0000-000045010000}"/>
    <hyperlink ref="E314" r:id="rId325" xr:uid="{00000000-0004-0000-0000-000046010000}"/>
    <hyperlink ref="B315" r:id="rId326" xr:uid="{00000000-0004-0000-0000-000047010000}"/>
    <hyperlink ref="E315" r:id="rId327" xr:uid="{00000000-0004-0000-0000-000048010000}"/>
    <hyperlink ref="B316" r:id="rId328" xr:uid="{00000000-0004-0000-0000-000049010000}"/>
    <hyperlink ref="E316" r:id="rId329" xr:uid="{00000000-0004-0000-0000-00004A010000}"/>
    <hyperlink ref="B317" r:id="rId330" xr:uid="{00000000-0004-0000-0000-00004B010000}"/>
    <hyperlink ref="E317" r:id="rId331" xr:uid="{00000000-0004-0000-0000-00004C010000}"/>
    <hyperlink ref="B318" r:id="rId332" xr:uid="{00000000-0004-0000-0000-00004D010000}"/>
    <hyperlink ref="E318" r:id="rId333" xr:uid="{00000000-0004-0000-0000-00004E010000}"/>
    <hyperlink ref="B319" r:id="rId334" xr:uid="{00000000-0004-0000-0000-00004F010000}"/>
    <hyperlink ref="E319" r:id="rId335" xr:uid="{00000000-0004-0000-0000-000050010000}"/>
    <hyperlink ref="B320" r:id="rId336" xr:uid="{00000000-0004-0000-0000-000051010000}"/>
    <hyperlink ref="E320" r:id="rId337" xr:uid="{00000000-0004-0000-0000-000052010000}"/>
    <hyperlink ref="B321" r:id="rId338" xr:uid="{00000000-0004-0000-0000-000053010000}"/>
    <hyperlink ref="E321" r:id="rId339" xr:uid="{00000000-0004-0000-0000-000054010000}"/>
    <hyperlink ref="B322" r:id="rId340" xr:uid="{00000000-0004-0000-0000-000055010000}"/>
    <hyperlink ref="E322" r:id="rId341" xr:uid="{00000000-0004-0000-0000-000056010000}"/>
    <hyperlink ref="B323" r:id="rId342" xr:uid="{00000000-0004-0000-0000-000057010000}"/>
    <hyperlink ref="E323" r:id="rId343" xr:uid="{00000000-0004-0000-0000-000058010000}"/>
    <hyperlink ref="B324" r:id="rId344" xr:uid="{00000000-0004-0000-0000-000059010000}"/>
    <hyperlink ref="E324" r:id="rId345" xr:uid="{00000000-0004-0000-0000-00005A010000}"/>
    <hyperlink ref="B325" r:id="rId346" xr:uid="{00000000-0004-0000-0000-00005B010000}"/>
    <hyperlink ref="E325" r:id="rId347" xr:uid="{00000000-0004-0000-0000-00005C010000}"/>
    <hyperlink ref="B326" r:id="rId348" xr:uid="{00000000-0004-0000-0000-00005D010000}"/>
    <hyperlink ref="E326" r:id="rId349" xr:uid="{00000000-0004-0000-0000-00005E010000}"/>
    <hyperlink ref="B327" r:id="rId350" xr:uid="{00000000-0004-0000-0000-00005F010000}"/>
    <hyperlink ref="E327" r:id="rId351" xr:uid="{00000000-0004-0000-0000-000060010000}"/>
    <hyperlink ref="B328" r:id="rId352" xr:uid="{00000000-0004-0000-0000-000061010000}"/>
    <hyperlink ref="E328" r:id="rId353" xr:uid="{00000000-0004-0000-0000-000062010000}"/>
    <hyperlink ref="B329" r:id="rId354" xr:uid="{00000000-0004-0000-0000-000063010000}"/>
    <hyperlink ref="E329" r:id="rId355" xr:uid="{00000000-0004-0000-0000-000064010000}"/>
    <hyperlink ref="B330" r:id="rId356" xr:uid="{00000000-0004-0000-0000-000065010000}"/>
    <hyperlink ref="E330" r:id="rId357" xr:uid="{00000000-0004-0000-0000-000066010000}"/>
    <hyperlink ref="B331" r:id="rId358" xr:uid="{00000000-0004-0000-0000-000067010000}"/>
    <hyperlink ref="B332" r:id="rId359" xr:uid="{00000000-0004-0000-0000-000068010000}"/>
    <hyperlink ref="E332" r:id="rId360" xr:uid="{00000000-0004-0000-0000-000069010000}"/>
    <hyperlink ref="B333" r:id="rId361" xr:uid="{00000000-0004-0000-0000-00006A010000}"/>
    <hyperlink ref="E333" r:id="rId362" xr:uid="{00000000-0004-0000-0000-00006B010000}"/>
    <hyperlink ref="E334" r:id="rId363" xr:uid="{00000000-0004-0000-0000-00006C010000}"/>
    <hyperlink ref="B335" r:id="rId364" xr:uid="{00000000-0004-0000-0000-00006D010000}"/>
    <hyperlink ref="B336" r:id="rId365" xr:uid="{00000000-0004-0000-0000-00006E010000}"/>
    <hyperlink ref="E336" r:id="rId366" xr:uid="{00000000-0004-0000-0000-00006F010000}"/>
    <hyperlink ref="B337" r:id="rId367" xr:uid="{00000000-0004-0000-0000-000070010000}"/>
    <hyperlink ref="E337" r:id="rId368" xr:uid="{00000000-0004-0000-0000-000071010000}"/>
    <hyperlink ref="B338" r:id="rId369" xr:uid="{00000000-0004-0000-0000-000072010000}"/>
    <hyperlink ref="B339" r:id="rId370" xr:uid="{00000000-0004-0000-0000-000073010000}"/>
    <hyperlink ref="E339" r:id="rId371" xr:uid="{00000000-0004-0000-0000-000074010000}"/>
    <hyperlink ref="B340" r:id="rId372" xr:uid="{00000000-0004-0000-0000-000075010000}"/>
    <hyperlink ref="E340" r:id="rId373" xr:uid="{00000000-0004-0000-0000-000076010000}"/>
    <hyperlink ref="B341" r:id="rId374" xr:uid="{00000000-0004-0000-0000-000077010000}"/>
    <hyperlink ref="E341" r:id="rId375" xr:uid="{00000000-0004-0000-0000-000078010000}"/>
    <hyperlink ref="B342" r:id="rId376" xr:uid="{00000000-0004-0000-0000-000079010000}"/>
    <hyperlink ref="E342" r:id="rId377" xr:uid="{00000000-0004-0000-0000-00007A010000}"/>
    <hyperlink ref="B343" r:id="rId378" xr:uid="{00000000-0004-0000-0000-00007B010000}"/>
    <hyperlink ref="E343" r:id="rId379" xr:uid="{00000000-0004-0000-0000-00007C010000}"/>
    <hyperlink ref="B344" r:id="rId380" xr:uid="{00000000-0004-0000-0000-00007D010000}"/>
    <hyperlink ref="E344" r:id="rId381" xr:uid="{00000000-0004-0000-0000-00007E010000}"/>
    <hyperlink ref="B345" r:id="rId382" xr:uid="{00000000-0004-0000-0000-00007F010000}"/>
    <hyperlink ref="E345" r:id="rId383" xr:uid="{00000000-0004-0000-0000-000080010000}"/>
    <hyperlink ref="B346" r:id="rId384" xr:uid="{00000000-0004-0000-0000-000081010000}"/>
    <hyperlink ref="E346" r:id="rId385" xr:uid="{00000000-0004-0000-0000-000082010000}"/>
    <hyperlink ref="B347" r:id="rId386" xr:uid="{00000000-0004-0000-0000-000083010000}"/>
    <hyperlink ref="E347" r:id="rId387" xr:uid="{00000000-0004-0000-0000-000084010000}"/>
    <hyperlink ref="B348" r:id="rId388" xr:uid="{00000000-0004-0000-0000-000085010000}"/>
    <hyperlink ref="E348" r:id="rId389" xr:uid="{00000000-0004-0000-0000-000086010000}"/>
    <hyperlink ref="B349" r:id="rId390" xr:uid="{00000000-0004-0000-0000-000087010000}"/>
    <hyperlink ref="E349" r:id="rId391" xr:uid="{00000000-0004-0000-0000-000088010000}"/>
    <hyperlink ref="B350" r:id="rId392" xr:uid="{00000000-0004-0000-0000-000089010000}"/>
    <hyperlink ref="E350" r:id="rId393" xr:uid="{00000000-0004-0000-0000-00008A010000}"/>
    <hyperlink ref="B351" r:id="rId394" xr:uid="{00000000-0004-0000-0000-00008B010000}"/>
    <hyperlink ref="E351" r:id="rId395" xr:uid="{00000000-0004-0000-0000-00008C010000}"/>
    <hyperlink ref="B352" r:id="rId396" xr:uid="{00000000-0004-0000-0000-00008D010000}"/>
    <hyperlink ref="E352" r:id="rId397" xr:uid="{00000000-0004-0000-0000-00008E010000}"/>
    <hyperlink ref="B353" r:id="rId398" xr:uid="{00000000-0004-0000-0000-00008F010000}"/>
    <hyperlink ref="E353" r:id="rId399" xr:uid="{00000000-0004-0000-0000-000090010000}"/>
    <hyperlink ref="B354" r:id="rId400" xr:uid="{00000000-0004-0000-0000-000091010000}"/>
    <hyperlink ref="E354" r:id="rId401" xr:uid="{00000000-0004-0000-0000-000092010000}"/>
    <hyperlink ref="B355" r:id="rId402" xr:uid="{00000000-0004-0000-0000-000093010000}"/>
    <hyperlink ref="E355" r:id="rId403" xr:uid="{00000000-0004-0000-0000-000094010000}"/>
    <hyperlink ref="B356" r:id="rId404" xr:uid="{00000000-0004-0000-0000-000095010000}"/>
    <hyperlink ref="E356" r:id="rId405" xr:uid="{00000000-0004-0000-0000-000096010000}"/>
    <hyperlink ref="B357" r:id="rId406" xr:uid="{00000000-0004-0000-0000-000097010000}"/>
    <hyperlink ref="E357" r:id="rId407" xr:uid="{00000000-0004-0000-0000-000098010000}"/>
    <hyperlink ref="B358" r:id="rId408" xr:uid="{00000000-0004-0000-0000-000099010000}"/>
    <hyperlink ref="E358" r:id="rId409" xr:uid="{00000000-0004-0000-0000-00009A010000}"/>
    <hyperlink ref="B359" r:id="rId410" xr:uid="{00000000-0004-0000-0000-00009B010000}"/>
    <hyperlink ref="E359" r:id="rId411" xr:uid="{00000000-0004-0000-0000-00009C010000}"/>
    <hyperlink ref="B360" r:id="rId412" xr:uid="{00000000-0004-0000-0000-00009D010000}"/>
    <hyperlink ref="E360" r:id="rId413" xr:uid="{00000000-0004-0000-0000-00009E010000}"/>
    <hyperlink ref="B361" r:id="rId414" xr:uid="{00000000-0004-0000-0000-00009F010000}"/>
    <hyperlink ref="E361" r:id="rId415" xr:uid="{00000000-0004-0000-0000-0000A0010000}"/>
    <hyperlink ref="B362" r:id="rId416" xr:uid="{00000000-0004-0000-0000-0000A1010000}"/>
    <hyperlink ref="E362" r:id="rId417" xr:uid="{00000000-0004-0000-0000-0000A2010000}"/>
    <hyperlink ref="B363" r:id="rId418" xr:uid="{00000000-0004-0000-0000-0000A3010000}"/>
    <hyperlink ref="B364" r:id="rId419" xr:uid="{00000000-0004-0000-0000-0000A4010000}"/>
    <hyperlink ref="B365" r:id="rId420" xr:uid="{00000000-0004-0000-0000-0000A5010000}"/>
    <hyperlink ref="E365" r:id="rId421" xr:uid="{00000000-0004-0000-0000-0000A6010000}"/>
    <hyperlink ref="B366" r:id="rId422" xr:uid="{00000000-0004-0000-0000-0000A7010000}"/>
    <hyperlink ref="B367" r:id="rId423" xr:uid="{00000000-0004-0000-0000-0000A8010000}"/>
    <hyperlink ref="E367" r:id="rId424" xr:uid="{00000000-0004-0000-0000-0000A9010000}"/>
    <hyperlink ref="B368" r:id="rId425" xr:uid="{00000000-0004-0000-0000-0000AA010000}"/>
    <hyperlink ref="B369" r:id="rId426" xr:uid="{00000000-0004-0000-0000-0000AB010000}"/>
    <hyperlink ref="B370" r:id="rId427" xr:uid="{00000000-0004-0000-0000-0000AC010000}"/>
    <hyperlink ref="B371" r:id="rId428" xr:uid="{00000000-0004-0000-0000-0000AD010000}"/>
    <hyperlink ref="E371" r:id="rId429" xr:uid="{00000000-0004-0000-0000-0000AE010000}"/>
    <hyperlink ref="B372" r:id="rId430" xr:uid="{00000000-0004-0000-0000-0000AF010000}"/>
    <hyperlink ref="E372" r:id="rId431" xr:uid="{00000000-0004-0000-0000-0000B0010000}"/>
    <hyperlink ref="B373" r:id="rId432" xr:uid="{00000000-0004-0000-0000-0000B1010000}"/>
    <hyperlink ref="B374" r:id="rId433" xr:uid="{00000000-0004-0000-0000-0000B2010000}"/>
    <hyperlink ref="E374" r:id="rId434" xr:uid="{00000000-0004-0000-0000-0000B3010000}"/>
    <hyperlink ref="B375" r:id="rId435" xr:uid="{00000000-0004-0000-0000-0000B4010000}"/>
    <hyperlink ref="B376" r:id="rId436" xr:uid="{00000000-0004-0000-0000-0000B5010000}"/>
    <hyperlink ref="B377" r:id="rId437" xr:uid="{00000000-0004-0000-0000-0000B6010000}"/>
    <hyperlink ref="E377" r:id="rId438" xr:uid="{00000000-0004-0000-0000-0000B7010000}"/>
    <hyperlink ref="B378" r:id="rId439" xr:uid="{00000000-0004-0000-0000-0000B8010000}"/>
    <hyperlink ref="E378" r:id="rId440" xr:uid="{00000000-0004-0000-0000-0000B9010000}"/>
    <hyperlink ref="B379" r:id="rId441" xr:uid="{00000000-0004-0000-0000-0000BA010000}"/>
    <hyperlink ref="E379" r:id="rId442" xr:uid="{00000000-0004-0000-0000-0000BB010000}"/>
    <hyperlink ref="B380" r:id="rId443" xr:uid="{00000000-0004-0000-0000-0000BC010000}"/>
    <hyperlink ref="E380" r:id="rId444" xr:uid="{00000000-0004-0000-0000-0000BD010000}"/>
    <hyperlink ref="B381" r:id="rId445" xr:uid="{00000000-0004-0000-0000-0000BE010000}"/>
    <hyperlink ref="E381" r:id="rId446" xr:uid="{00000000-0004-0000-0000-0000BF010000}"/>
    <hyperlink ref="B382" r:id="rId447" xr:uid="{00000000-0004-0000-0000-0000C0010000}"/>
    <hyperlink ref="E382" r:id="rId448" xr:uid="{00000000-0004-0000-0000-0000C1010000}"/>
    <hyperlink ref="B383" r:id="rId449" xr:uid="{00000000-0004-0000-0000-0000C2010000}"/>
    <hyperlink ref="E383" r:id="rId450" xr:uid="{00000000-0004-0000-0000-0000C3010000}"/>
    <hyperlink ref="B384" r:id="rId451" xr:uid="{00000000-0004-0000-0000-0000C4010000}"/>
    <hyperlink ref="E384" r:id="rId452" xr:uid="{00000000-0004-0000-0000-0000C5010000}"/>
    <hyperlink ref="B385" r:id="rId453" xr:uid="{00000000-0004-0000-0000-0000C6010000}"/>
    <hyperlink ref="E385" r:id="rId454" xr:uid="{00000000-0004-0000-0000-0000C7010000}"/>
    <hyperlink ref="B386" r:id="rId455" xr:uid="{00000000-0004-0000-0000-0000C8010000}"/>
    <hyperlink ref="E386" r:id="rId456" xr:uid="{00000000-0004-0000-0000-0000C9010000}"/>
    <hyperlink ref="B387" r:id="rId457" xr:uid="{00000000-0004-0000-0000-0000CA010000}"/>
    <hyperlink ref="B388" r:id="rId458" xr:uid="{00000000-0004-0000-0000-0000CB010000}"/>
    <hyperlink ref="E388" r:id="rId459" xr:uid="{00000000-0004-0000-0000-0000CC010000}"/>
    <hyperlink ref="B389" r:id="rId460" xr:uid="{00000000-0004-0000-0000-0000CD010000}"/>
    <hyperlink ref="B390" r:id="rId461" xr:uid="{00000000-0004-0000-0000-0000CE010000}"/>
    <hyperlink ref="E390" r:id="rId462" xr:uid="{00000000-0004-0000-0000-0000CF010000}"/>
    <hyperlink ref="B391" r:id="rId463" xr:uid="{00000000-0004-0000-0000-0000D0010000}"/>
    <hyperlink ref="B392" r:id="rId464" xr:uid="{00000000-0004-0000-0000-0000D1010000}"/>
    <hyperlink ref="B393" r:id="rId465" xr:uid="{00000000-0004-0000-0000-0000D2010000}"/>
    <hyperlink ref="B394" r:id="rId466" xr:uid="{00000000-0004-0000-0000-0000D3010000}"/>
    <hyperlink ref="E394" r:id="rId467" xr:uid="{00000000-0004-0000-0000-0000D4010000}"/>
    <hyperlink ref="B395" r:id="rId468" xr:uid="{00000000-0004-0000-0000-0000D5010000}"/>
    <hyperlink ref="E395" r:id="rId469" xr:uid="{00000000-0004-0000-0000-0000D6010000}"/>
    <hyperlink ref="B396" r:id="rId470" xr:uid="{00000000-0004-0000-0000-0000D7010000}"/>
    <hyperlink ref="E396" r:id="rId471" xr:uid="{00000000-0004-0000-0000-0000D8010000}"/>
    <hyperlink ref="B397" r:id="rId472" xr:uid="{00000000-0004-0000-0000-0000D9010000}"/>
    <hyperlink ref="E397" r:id="rId473" xr:uid="{00000000-0004-0000-0000-0000DA010000}"/>
    <hyperlink ref="B398" r:id="rId474" xr:uid="{00000000-0004-0000-0000-0000DB010000}"/>
    <hyperlink ref="E398" r:id="rId475" xr:uid="{00000000-0004-0000-0000-0000DC010000}"/>
    <hyperlink ref="B399" r:id="rId476" xr:uid="{00000000-0004-0000-0000-0000DD010000}"/>
    <hyperlink ref="E399" r:id="rId477" xr:uid="{00000000-0004-0000-0000-0000DE010000}"/>
    <hyperlink ref="B400" r:id="rId478" xr:uid="{00000000-0004-0000-0000-0000DF010000}"/>
    <hyperlink ref="E400" r:id="rId479" xr:uid="{00000000-0004-0000-0000-0000E0010000}"/>
    <hyperlink ref="B401" r:id="rId480" xr:uid="{00000000-0004-0000-0000-0000E1010000}"/>
    <hyperlink ref="E401" r:id="rId481" xr:uid="{00000000-0004-0000-0000-0000E2010000}"/>
    <hyperlink ref="B402" r:id="rId482" xr:uid="{00000000-0004-0000-0000-0000E3010000}"/>
    <hyperlink ref="E402" r:id="rId483" xr:uid="{00000000-0004-0000-0000-0000E4010000}"/>
    <hyperlink ref="B403" r:id="rId484" xr:uid="{00000000-0004-0000-0000-0000E5010000}"/>
    <hyperlink ref="E403" r:id="rId485" xr:uid="{00000000-0004-0000-0000-0000E6010000}"/>
    <hyperlink ref="E404" r:id="rId486" xr:uid="{00000000-0004-0000-0000-0000E7010000}"/>
    <hyperlink ref="B404" r:id="rId487" xr:uid="{00000000-0004-0000-0000-0000E8010000}"/>
    <hyperlink ref="B405" r:id="rId488" xr:uid="{00000000-0004-0000-0000-0000E9010000}"/>
    <hyperlink ref="E405" r:id="rId489" xr:uid="{00000000-0004-0000-0000-0000EA010000}"/>
    <hyperlink ref="B407" r:id="rId490" xr:uid="{00000000-0004-0000-0000-0000EB010000}"/>
    <hyperlink ref="B408" r:id="rId491" xr:uid="{00000000-0004-0000-0000-0000EC010000}"/>
    <hyperlink ref="E408" r:id="rId492" xr:uid="{00000000-0004-0000-0000-0000ED010000}"/>
    <hyperlink ref="B409" r:id="rId493" xr:uid="{00000000-0004-0000-0000-0000EE010000}"/>
    <hyperlink ref="E409" r:id="rId494" xr:uid="{00000000-0004-0000-0000-0000EF010000}"/>
    <hyperlink ref="B410" r:id="rId495" xr:uid="{00000000-0004-0000-0000-0000F0010000}"/>
    <hyperlink ref="B411" r:id="rId496" xr:uid="{00000000-0004-0000-0000-0000F1010000}"/>
    <hyperlink ref="B412" r:id="rId497" xr:uid="{00000000-0004-0000-0000-0000F2010000}"/>
    <hyperlink ref="B413" r:id="rId498" xr:uid="{00000000-0004-0000-0000-0000F3010000}"/>
    <hyperlink ref="B414" r:id="rId499" xr:uid="{00000000-0004-0000-0000-0000F4010000}"/>
    <hyperlink ref="E412" r:id="rId500" xr:uid="{00000000-0004-0000-0000-0000F5010000}"/>
    <hyperlink ref="E413" r:id="rId501" xr:uid="{00000000-0004-0000-0000-0000F6010000}"/>
    <hyperlink ref="B415" r:id="rId502" xr:uid="{00000000-0004-0000-0000-0000F7010000}"/>
    <hyperlink ref="B416" r:id="rId503" xr:uid="{00000000-0004-0000-0000-0000F8010000}"/>
    <hyperlink ref="B417" r:id="rId504" xr:uid="{00000000-0004-0000-0000-0000F9010000}"/>
    <hyperlink ref="E416" r:id="rId505" xr:uid="{00000000-0004-0000-0000-0000FA010000}"/>
    <hyperlink ref="E415" r:id="rId506" xr:uid="{00000000-0004-0000-0000-0000FB010000}"/>
    <hyperlink ref="B418" r:id="rId507" xr:uid="{00000000-0004-0000-0000-0000FC010000}"/>
    <hyperlink ref="E418" r:id="rId508" xr:uid="{00000000-0004-0000-0000-0000FD010000}"/>
    <hyperlink ref="B419" r:id="rId509" xr:uid="{00000000-0004-0000-0000-0000FE010000}"/>
    <hyperlink ref="E419" r:id="rId510" xr:uid="{00000000-0004-0000-0000-0000FF010000}"/>
    <hyperlink ref="B420" r:id="rId511" xr:uid="{00000000-0004-0000-0000-000000020000}"/>
    <hyperlink ref="E420" r:id="rId512" xr:uid="{00000000-0004-0000-0000-000001020000}"/>
    <hyperlink ref="B421" r:id="rId513" xr:uid="{00000000-0004-0000-0000-000002020000}"/>
    <hyperlink ref="B422" r:id="rId514" xr:uid="{00000000-0004-0000-0000-000003020000}"/>
    <hyperlink ref="E422" r:id="rId515" xr:uid="{00000000-0004-0000-0000-000004020000}"/>
    <hyperlink ref="B423" r:id="rId516" xr:uid="{00000000-0004-0000-0000-000005020000}"/>
    <hyperlink ref="E423" r:id="rId517" xr:uid="{00000000-0004-0000-0000-000006020000}"/>
    <hyperlink ref="B424" r:id="rId518" xr:uid="{00000000-0004-0000-0000-000007020000}"/>
    <hyperlink ref="E424" r:id="rId519" xr:uid="{00000000-0004-0000-0000-000008020000}"/>
    <hyperlink ref="B425" r:id="rId520" xr:uid="{00000000-0004-0000-0000-000009020000}"/>
    <hyperlink ref="B426" r:id="rId521" xr:uid="{00000000-0004-0000-0000-00000A020000}"/>
    <hyperlink ref="B427" r:id="rId522" xr:uid="{00000000-0004-0000-0000-00000B020000}"/>
    <hyperlink ref="E427" r:id="rId523" xr:uid="{00000000-0004-0000-0000-00000C020000}"/>
    <hyperlink ref="B428" r:id="rId524" xr:uid="{00000000-0004-0000-0000-00000D020000}"/>
    <hyperlink ref="E428" r:id="rId525" xr:uid="{00000000-0004-0000-0000-00000E020000}"/>
    <hyperlink ref="E426" r:id="rId526" xr:uid="{00000000-0004-0000-0000-00000F020000}"/>
    <hyperlink ref="B429" r:id="rId527" xr:uid="{00000000-0004-0000-0000-000010020000}"/>
    <hyperlink ref="B430" r:id="rId528" xr:uid="{00000000-0004-0000-0000-000011020000}"/>
    <hyperlink ref="B431" r:id="rId529" xr:uid="{00000000-0004-0000-0000-000012020000}"/>
    <hyperlink ref="E431" r:id="rId530" xr:uid="{00000000-0004-0000-0000-000013020000}"/>
    <hyperlink ref="B432" r:id="rId531" xr:uid="{00000000-0004-0000-0000-000014020000}"/>
    <hyperlink ref="E432" r:id="rId532" xr:uid="{00000000-0004-0000-0000-000015020000}"/>
    <hyperlink ref="B433" r:id="rId533" xr:uid="{00000000-0004-0000-0000-000016020000}"/>
    <hyperlink ref="B434" r:id="rId534" xr:uid="{00000000-0004-0000-0000-000017020000}"/>
    <hyperlink ref="E434" r:id="rId535" xr:uid="{00000000-0004-0000-0000-000018020000}"/>
    <hyperlink ref="B435" r:id="rId536" xr:uid="{00000000-0004-0000-0000-000019020000}"/>
    <hyperlink ref="B436" r:id="rId537" xr:uid="{00000000-0004-0000-0000-00001A020000}"/>
    <hyperlink ref="E436" r:id="rId538" xr:uid="{00000000-0004-0000-0000-00001B020000}"/>
    <hyperlink ref="B437" r:id="rId539" xr:uid="{38C659B7-8358-4093-8358-00A3C6539A04}"/>
    <hyperlink ref="B438" r:id="rId540" xr:uid="{CC5D3817-E22F-4036-A567-DA6B7315CB9D}"/>
    <hyperlink ref="B439" r:id="rId541" xr:uid="{EA35C3E1-8901-4FB2-883F-6A71DE67D39C}"/>
    <hyperlink ref="B440" r:id="rId542" xr:uid="{8742BBB7-82EF-495C-8435-F04843695F67}"/>
    <hyperlink ref="B441" r:id="rId543" xr:uid="{C874C5B9-8ABA-4962-B5A1-70AD9A9157DE}"/>
    <hyperlink ref="B442" r:id="rId544" xr:uid="{80DF6D2D-31E9-409C-A587-96D4A79B140B}"/>
    <hyperlink ref="B443" r:id="rId545" xr:uid="{BF313B04-CC7A-4FB0-AADC-759889C71630}"/>
    <hyperlink ref="E443" r:id="rId546" display="https://www.microsave.net/author/msc/" xr:uid="{906B2B25-5174-4853-9681-20B926B68875}"/>
    <hyperlink ref="B444" r:id="rId547" xr:uid="{A415ECA2-4B9D-45AC-B06A-7EBE2C6D9005}"/>
    <hyperlink ref="B445" r:id="rId548" xr:uid="{1ABF9BB7-0B63-439F-BEE9-243E952E7685}"/>
    <hyperlink ref="B447" r:id="rId549" display="https://www.microsave.net/2026/04/01/resilient-farming-in-the-digital-age-overcoming-agtech-adoption-challenges-in-africa-and-asia/" xr:uid="{4F4C010E-E380-4370-A3E0-98256334B6C2}"/>
    <hyperlink ref="B448" r:id="rId550" display="https://www.microsave.net/2026/04/02/the-missing-link-for-agents-a-review-of-agent-grievance-resolution-systems-in-india/" xr:uid="{C01CE7F1-BC9E-4188-8E5C-E1589A5BAA22}"/>
  </hyperlinks>
  <pageMargins left="0.7" right="0.7" top="0.75" bottom="0.75" header="0" footer="0"/>
  <pageSetup orientation="portrait" r:id="rId551"/>
  <legacyDrawing r:id="rId55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1000"/>
  <sheetViews>
    <sheetView workbookViewId="0">
      <pane ySplit="1" topLeftCell="A20" activePane="bottomLeft" state="frozen"/>
      <selection pane="bottomLeft" activeCell="C26" sqref="C26"/>
    </sheetView>
  </sheetViews>
  <sheetFormatPr defaultColWidth="14.453125" defaultRowHeight="15" customHeight="1"/>
  <cols>
    <col min="1" max="1" width="9.08984375" style="52" customWidth="1"/>
    <col min="2" max="2" width="61.6328125" style="52" customWidth="1"/>
    <col min="3" max="3" width="24.08984375" style="52" customWidth="1"/>
    <col min="4" max="4" width="61.08984375" style="52" customWidth="1"/>
    <col min="5" max="5" width="46.90625" style="52" customWidth="1"/>
    <col min="6" max="17" width="9.08984375" style="52" hidden="1" customWidth="1"/>
    <col min="18" max="28" width="9.08984375" style="52" customWidth="1"/>
    <col min="29" max="16384" width="14.453125" style="52"/>
  </cols>
  <sheetData>
    <row r="1" spans="1:28" ht="33.75" customHeight="1">
      <c r="A1" s="53" t="s">
        <v>1190</v>
      </c>
      <c r="B1" s="54" t="s">
        <v>1</v>
      </c>
      <c r="C1" s="54" t="s">
        <v>2</v>
      </c>
      <c r="D1" s="53" t="s">
        <v>3</v>
      </c>
      <c r="E1" s="53" t="s">
        <v>4</v>
      </c>
      <c r="F1" s="53" t="s">
        <v>4536</v>
      </c>
      <c r="G1" s="53" t="s">
        <v>4537</v>
      </c>
      <c r="H1" s="53" t="s">
        <v>4538</v>
      </c>
      <c r="I1" s="53" t="s">
        <v>4538</v>
      </c>
      <c r="J1" s="53" t="s">
        <v>4538</v>
      </c>
      <c r="K1" s="53" t="s">
        <v>4539</v>
      </c>
      <c r="L1" s="53" t="s">
        <v>4540</v>
      </c>
      <c r="M1" s="53" t="s">
        <v>4541</v>
      </c>
      <c r="N1" s="74"/>
      <c r="O1" s="53" t="s">
        <v>4542</v>
      </c>
      <c r="P1" s="53" t="s">
        <v>4543</v>
      </c>
      <c r="Q1" s="77" t="s">
        <v>4544</v>
      </c>
      <c r="R1" s="78"/>
      <c r="S1" s="78"/>
      <c r="T1" s="78"/>
      <c r="U1" s="78"/>
      <c r="V1" s="78"/>
      <c r="W1" s="78"/>
      <c r="X1" s="78"/>
      <c r="Y1" s="78"/>
      <c r="Z1" s="78"/>
      <c r="AA1" s="78"/>
      <c r="AB1" s="78"/>
    </row>
    <row r="2" spans="1:28" ht="33.75" customHeight="1">
      <c r="A2" s="55">
        <v>1</v>
      </c>
      <c r="B2" s="56" t="s">
        <v>4545</v>
      </c>
      <c r="C2" s="57">
        <v>38356</v>
      </c>
      <c r="D2" s="58" t="s">
        <v>4546</v>
      </c>
      <c r="E2" s="58" t="s">
        <v>274</v>
      </c>
      <c r="F2" s="58" t="s">
        <v>4547</v>
      </c>
      <c r="G2" s="58"/>
      <c r="H2" s="58" t="s">
        <v>4548</v>
      </c>
      <c r="I2" s="58" t="s">
        <v>4549</v>
      </c>
      <c r="J2" s="58" t="s">
        <v>4550</v>
      </c>
      <c r="K2" s="58" t="s">
        <v>4551</v>
      </c>
      <c r="L2" s="58" t="s">
        <v>4552</v>
      </c>
      <c r="M2" s="58" t="s">
        <v>4553</v>
      </c>
      <c r="N2" s="75"/>
      <c r="O2" s="58" t="s">
        <v>4554</v>
      </c>
      <c r="P2" s="58" t="s">
        <v>4555</v>
      </c>
      <c r="Q2" s="68"/>
      <c r="R2" s="73"/>
      <c r="S2" s="73"/>
      <c r="T2" s="73"/>
      <c r="U2" s="73"/>
      <c r="V2" s="73"/>
      <c r="W2" s="73"/>
      <c r="X2" s="73"/>
      <c r="Y2" s="73"/>
      <c r="Z2" s="73"/>
      <c r="AA2" s="73"/>
      <c r="AB2" s="73"/>
    </row>
    <row r="3" spans="1:28" ht="33.75" customHeight="1">
      <c r="A3" s="55">
        <v>2</v>
      </c>
      <c r="B3" s="56" t="s">
        <v>4556</v>
      </c>
      <c r="C3" s="57">
        <v>38394</v>
      </c>
      <c r="D3" s="58" t="s">
        <v>4557</v>
      </c>
      <c r="E3" s="58" t="s">
        <v>274</v>
      </c>
      <c r="F3" s="58" t="s">
        <v>4547</v>
      </c>
      <c r="G3" s="58"/>
      <c r="H3" s="58" t="s">
        <v>4548</v>
      </c>
      <c r="I3" s="58" t="s">
        <v>4549</v>
      </c>
      <c r="J3" s="58" t="s">
        <v>4558</v>
      </c>
      <c r="K3" s="58" t="s">
        <v>4551</v>
      </c>
      <c r="L3" s="58" t="s">
        <v>4552</v>
      </c>
      <c r="M3" s="58" t="s">
        <v>4553</v>
      </c>
      <c r="N3" s="75"/>
      <c r="O3" s="58" t="s">
        <v>4559</v>
      </c>
      <c r="P3" s="58" t="s">
        <v>4560</v>
      </c>
      <c r="Q3" s="68"/>
      <c r="R3" s="73"/>
      <c r="S3" s="73"/>
      <c r="T3" s="73"/>
      <c r="U3" s="73"/>
      <c r="V3" s="73"/>
      <c r="W3" s="73"/>
      <c r="X3" s="73"/>
      <c r="Y3" s="73"/>
      <c r="Z3" s="73"/>
      <c r="AA3" s="73"/>
      <c r="AB3" s="73"/>
    </row>
    <row r="4" spans="1:28" ht="33.75" customHeight="1">
      <c r="A4" s="55">
        <v>3</v>
      </c>
      <c r="B4" s="56" t="s">
        <v>4561</v>
      </c>
      <c r="C4" s="57">
        <v>38417</v>
      </c>
      <c r="D4" s="58" t="s">
        <v>4562</v>
      </c>
      <c r="E4" s="58" t="s">
        <v>274</v>
      </c>
      <c r="F4" s="58" t="s">
        <v>4547</v>
      </c>
      <c r="G4" s="58"/>
      <c r="H4" s="58" t="s">
        <v>4548</v>
      </c>
      <c r="I4" s="58" t="s">
        <v>4549</v>
      </c>
      <c r="J4" s="58" t="s">
        <v>4563</v>
      </c>
      <c r="K4" s="58" t="s">
        <v>4551</v>
      </c>
      <c r="L4" s="58" t="s">
        <v>4552</v>
      </c>
      <c r="M4" s="58" t="s">
        <v>4553</v>
      </c>
      <c r="N4" s="75"/>
      <c r="O4" s="58" t="s">
        <v>4554</v>
      </c>
      <c r="P4" s="58" t="s">
        <v>4564</v>
      </c>
      <c r="Q4" s="68"/>
      <c r="R4" s="73"/>
      <c r="S4" s="73"/>
      <c r="T4" s="73"/>
      <c r="U4" s="73"/>
      <c r="V4" s="73"/>
      <c r="W4" s="73"/>
      <c r="X4" s="73"/>
      <c r="Y4" s="73"/>
      <c r="Z4" s="73"/>
      <c r="AA4" s="73"/>
      <c r="AB4" s="73"/>
    </row>
    <row r="5" spans="1:28" ht="33.75" customHeight="1">
      <c r="A5" s="55">
        <v>4</v>
      </c>
      <c r="B5" s="56" t="s">
        <v>4565</v>
      </c>
      <c r="C5" s="57">
        <v>38449</v>
      </c>
      <c r="D5" s="58" t="s">
        <v>4566</v>
      </c>
      <c r="E5" s="58" t="s">
        <v>4567</v>
      </c>
      <c r="F5" s="58" t="s">
        <v>4547</v>
      </c>
      <c r="G5" s="58"/>
      <c r="H5" s="58" t="s">
        <v>4548</v>
      </c>
      <c r="I5" s="58" t="s">
        <v>4549</v>
      </c>
      <c r="J5" s="58" t="s">
        <v>4550</v>
      </c>
      <c r="K5" s="58" t="s">
        <v>4551</v>
      </c>
      <c r="L5" s="58" t="s">
        <v>4552</v>
      </c>
      <c r="M5" s="58" t="s">
        <v>4553</v>
      </c>
      <c r="N5" s="75"/>
      <c r="O5" s="58" t="s">
        <v>4568</v>
      </c>
      <c r="P5" s="58" t="s">
        <v>4569</v>
      </c>
      <c r="Q5" s="68"/>
      <c r="R5" s="73"/>
      <c r="S5" s="73"/>
      <c r="T5" s="73"/>
      <c r="U5" s="73"/>
      <c r="V5" s="73"/>
      <c r="W5" s="73"/>
      <c r="X5" s="73"/>
      <c r="Y5" s="73"/>
      <c r="Z5" s="73"/>
      <c r="AA5" s="73"/>
      <c r="AB5" s="73"/>
    </row>
    <row r="6" spans="1:28" ht="33.75" customHeight="1">
      <c r="A6" s="55">
        <v>5</v>
      </c>
      <c r="B6" s="56" t="s">
        <v>4570</v>
      </c>
      <c r="C6" s="57">
        <v>38719</v>
      </c>
      <c r="D6" s="58" t="s">
        <v>4571</v>
      </c>
      <c r="E6" s="58" t="s">
        <v>4572</v>
      </c>
      <c r="F6" s="58" t="s">
        <v>4547</v>
      </c>
      <c r="G6" s="58"/>
      <c r="H6" s="58" t="s">
        <v>4548</v>
      </c>
      <c r="I6" s="58" t="s">
        <v>4549</v>
      </c>
      <c r="J6" s="58" t="s">
        <v>4550</v>
      </c>
      <c r="K6" s="58" t="s">
        <v>4551</v>
      </c>
      <c r="L6" s="58" t="s">
        <v>4552</v>
      </c>
      <c r="M6" s="58" t="s">
        <v>4553</v>
      </c>
      <c r="N6" s="75"/>
      <c r="O6" s="58" t="s">
        <v>4554</v>
      </c>
      <c r="P6" s="58" t="s">
        <v>4573</v>
      </c>
      <c r="Q6" s="68"/>
      <c r="R6" s="73"/>
      <c r="S6" s="73"/>
      <c r="T6" s="73"/>
      <c r="U6" s="73"/>
      <c r="V6" s="73"/>
      <c r="W6" s="73"/>
      <c r="X6" s="73"/>
      <c r="Y6" s="73"/>
      <c r="Z6" s="73"/>
      <c r="AA6" s="73"/>
      <c r="AB6" s="73"/>
    </row>
    <row r="7" spans="1:28" ht="33.75" customHeight="1">
      <c r="A7" s="55">
        <v>6</v>
      </c>
      <c r="B7" s="56" t="s">
        <v>4574</v>
      </c>
      <c r="C7" s="57">
        <v>38780</v>
      </c>
      <c r="D7" s="58" t="s">
        <v>4575</v>
      </c>
      <c r="E7" s="58" t="s">
        <v>274</v>
      </c>
      <c r="F7" s="58" t="s">
        <v>4547</v>
      </c>
      <c r="G7" s="58"/>
      <c r="H7" s="58" t="s">
        <v>4548</v>
      </c>
      <c r="I7" s="58" t="s">
        <v>4549</v>
      </c>
      <c r="J7" s="58" t="s">
        <v>4576</v>
      </c>
      <c r="K7" s="58" t="s">
        <v>4551</v>
      </c>
      <c r="L7" s="58" t="s">
        <v>4552</v>
      </c>
      <c r="M7" s="58" t="s">
        <v>4553</v>
      </c>
      <c r="N7" s="75"/>
      <c r="O7" s="58" t="s">
        <v>4577</v>
      </c>
      <c r="P7" s="58" t="s">
        <v>4578</v>
      </c>
      <c r="Q7" s="68"/>
      <c r="R7" s="73"/>
      <c r="S7" s="73"/>
      <c r="T7" s="73"/>
      <c r="U7" s="73"/>
      <c r="V7" s="73"/>
      <c r="W7" s="73"/>
      <c r="X7" s="73"/>
      <c r="Y7" s="73"/>
      <c r="Z7" s="73"/>
      <c r="AA7" s="73"/>
      <c r="AB7" s="73"/>
    </row>
    <row r="8" spans="1:28" ht="33.75" customHeight="1">
      <c r="A8" s="55">
        <v>7</v>
      </c>
      <c r="B8" s="56" t="s">
        <v>4579</v>
      </c>
      <c r="C8" s="57">
        <v>38810</v>
      </c>
      <c r="D8" s="58" t="s">
        <v>4580</v>
      </c>
      <c r="E8" s="58" t="s">
        <v>274</v>
      </c>
      <c r="F8" s="58" t="s">
        <v>4547</v>
      </c>
      <c r="G8" s="58"/>
      <c r="H8" s="58" t="s">
        <v>4549</v>
      </c>
      <c r="I8" s="58" t="s">
        <v>4576</v>
      </c>
      <c r="J8" s="58" t="s">
        <v>4550</v>
      </c>
      <c r="K8" s="58" t="s">
        <v>4551</v>
      </c>
      <c r="L8" s="58" t="s">
        <v>4552</v>
      </c>
      <c r="M8" s="58" t="s">
        <v>4553</v>
      </c>
      <c r="N8" s="75"/>
      <c r="O8" s="58" t="s">
        <v>4581</v>
      </c>
      <c r="P8" s="58" t="s">
        <v>4582</v>
      </c>
      <c r="Q8" s="68"/>
      <c r="R8" s="73"/>
      <c r="S8" s="73"/>
      <c r="T8" s="73"/>
      <c r="U8" s="73"/>
      <c r="V8" s="73"/>
      <c r="W8" s="73"/>
      <c r="X8" s="73"/>
      <c r="Y8" s="73"/>
      <c r="Z8" s="73"/>
      <c r="AA8" s="73"/>
      <c r="AB8" s="73"/>
    </row>
    <row r="9" spans="1:28" ht="33.75" customHeight="1">
      <c r="A9" s="55">
        <v>8</v>
      </c>
      <c r="B9" s="56" t="s">
        <v>4583</v>
      </c>
      <c r="C9" s="57">
        <v>38843</v>
      </c>
      <c r="D9" s="58" t="s">
        <v>4584</v>
      </c>
      <c r="E9" s="58" t="s">
        <v>4585</v>
      </c>
      <c r="F9" s="58" t="s">
        <v>4547</v>
      </c>
      <c r="G9" s="58"/>
      <c r="H9" s="58" t="s">
        <v>4548</v>
      </c>
      <c r="I9" s="58" t="s">
        <v>4549</v>
      </c>
      <c r="J9" s="58" t="s">
        <v>4550</v>
      </c>
      <c r="K9" s="58" t="s">
        <v>4551</v>
      </c>
      <c r="L9" s="58" t="s">
        <v>4552</v>
      </c>
      <c r="M9" s="58" t="s">
        <v>4553</v>
      </c>
      <c r="N9" s="75"/>
      <c r="O9" s="58" t="s">
        <v>4586</v>
      </c>
      <c r="P9" s="58" t="s">
        <v>4587</v>
      </c>
      <c r="Q9" s="68"/>
      <c r="R9" s="73"/>
      <c r="S9" s="73"/>
      <c r="T9" s="73"/>
      <c r="U9" s="73"/>
      <c r="V9" s="73"/>
      <c r="W9" s="73"/>
      <c r="X9" s="73"/>
      <c r="Y9" s="73"/>
      <c r="Z9" s="73"/>
      <c r="AA9" s="73"/>
      <c r="AB9" s="73"/>
    </row>
    <row r="10" spans="1:28" ht="33.75" customHeight="1">
      <c r="A10" s="55">
        <v>9</v>
      </c>
      <c r="B10" s="56" t="s">
        <v>4588</v>
      </c>
      <c r="C10" s="57">
        <v>38902</v>
      </c>
      <c r="D10" s="58" t="s">
        <v>4589</v>
      </c>
      <c r="E10" s="58" t="s">
        <v>4572</v>
      </c>
      <c r="F10" s="58" t="s">
        <v>4547</v>
      </c>
      <c r="G10" s="58"/>
      <c r="H10" s="58" t="s">
        <v>4548</v>
      </c>
      <c r="I10" s="58" t="s">
        <v>4549</v>
      </c>
      <c r="J10" s="58" t="s">
        <v>4590</v>
      </c>
      <c r="K10" s="58" t="s">
        <v>4551</v>
      </c>
      <c r="L10" s="58" t="s">
        <v>4552</v>
      </c>
      <c r="M10" s="58" t="s">
        <v>4553</v>
      </c>
      <c r="N10" s="75"/>
      <c r="O10" s="58" t="s">
        <v>4591</v>
      </c>
      <c r="P10" s="58" t="s">
        <v>4592</v>
      </c>
      <c r="Q10" s="68"/>
      <c r="R10" s="73"/>
      <c r="S10" s="73"/>
      <c r="T10" s="73"/>
      <c r="U10" s="73"/>
      <c r="V10" s="73"/>
      <c r="W10" s="73"/>
      <c r="X10" s="73"/>
      <c r="Y10" s="73"/>
      <c r="Z10" s="73"/>
      <c r="AA10" s="73"/>
      <c r="AB10" s="73"/>
    </row>
    <row r="11" spans="1:28" ht="33.75" customHeight="1">
      <c r="A11" s="55">
        <v>10</v>
      </c>
      <c r="B11" s="56" t="s">
        <v>4593</v>
      </c>
      <c r="C11" s="59">
        <v>40430</v>
      </c>
      <c r="D11" s="58" t="s">
        <v>4594</v>
      </c>
      <c r="E11" s="58" t="s">
        <v>4595</v>
      </c>
      <c r="F11" s="58" t="s">
        <v>4547</v>
      </c>
      <c r="G11" s="58" t="s">
        <v>4596</v>
      </c>
      <c r="H11" s="58" t="s">
        <v>4597</v>
      </c>
      <c r="I11" s="58" t="s">
        <v>4598</v>
      </c>
      <c r="J11" s="58" t="s">
        <v>4599</v>
      </c>
      <c r="K11" s="58" t="s">
        <v>4600</v>
      </c>
      <c r="L11" s="58" t="s">
        <v>4552</v>
      </c>
      <c r="M11" s="58" t="s">
        <v>4601</v>
      </c>
      <c r="N11" s="75"/>
      <c r="O11" s="58" t="s">
        <v>4602</v>
      </c>
      <c r="P11" s="58" t="s">
        <v>4603</v>
      </c>
      <c r="Q11" s="68"/>
      <c r="R11" s="73"/>
      <c r="S11" s="73"/>
      <c r="T11" s="73"/>
      <c r="U11" s="73"/>
      <c r="V11" s="73"/>
      <c r="W11" s="73"/>
      <c r="X11" s="73"/>
      <c r="Y11" s="73"/>
      <c r="Z11" s="73"/>
      <c r="AA11" s="73"/>
      <c r="AB11" s="73"/>
    </row>
    <row r="12" spans="1:28" ht="33.75" customHeight="1">
      <c r="A12" s="55">
        <v>11</v>
      </c>
      <c r="B12" s="56" t="s">
        <v>4604</v>
      </c>
      <c r="C12" s="59">
        <v>40430</v>
      </c>
      <c r="D12" s="58" t="s">
        <v>4605</v>
      </c>
      <c r="E12" s="58" t="s">
        <v>4595</v>
      </c>
      <c r="F12" s="58" t="s">
        <v>4547</v>
      </c>
      <c r="G12" s="58" t="s">
        <v>4596</v>
      </c>
      <c r="H12" s="58" t="s">
        <v>4597</v>
      </c>
      <c r="I12" s="58" t="s">
        <v>4598</v>
      </c>
      <c r="J12" s="58"/>
      <c r="K12" s="58" t="s">
        <v>4600</v>
      </c>
      <c r="L12" s="58" t="s">
        <v>4552</v>
      </c>
      <c r="M12" s="58" t="s">
        <v>4606</v>
      </c>
      <c r="N12" s="75"/>
      <c r="O12" s="58" t="s">
        <v>4607</v>
      </c>
      <c r="P12" s="58" t="s">
        <v>4608</v>
      </c>
      <c r="Q12" s="68"/>
      <c r="R12" s="73"/>
      <c r="S12" s="73"/>
      <c r="T12" s="73"/>
      <c r="U12" s="73"/>
      <c r="V12" s="73"/>
      <c r="W12" s="73"/>
      <c r="X12" s="73"/>
      <c r="Y12" s="73"/>
      <c r="Z12" s="73"/>
      <c r="AA12" s="73"/>
      <c r="AB12" s="73"/>
    </row>
    <row r="13" spans="1:28" ht="33.75" customHeight="1">
      <c r="A13" s="55">
        <v>12</v>
      </c>
      <c r="B13" s="56" t="s">
        <v>4609</v>
      </c>
      <c r="C13" s="59">
        <v>40430</v>
      </c>
      <c r="D13" s="58" t="s">
        <v>4610</v>
      </c>
      <c r="E13" s="58" t="s">
        <v>4595</v>
      </c>
      <c r="F13" s="58" t="s">
        <v>4547</v>
      </c>
      <c r="G13" s="58" t="s">
        <v>4596</v>
      </c>
      <c r="H13" s="58" t="s">
        <v>4597</v>
      </c>
      <c r="I13" s="58" t="s">
        <v>4598</v>
      </c>
      <c r="J13" s="58" t="s">
        <v>4599</v>
      </c>
      <c r="K13" s="58" t="s">
        <v>4600</v>
      </c>
      <c r="L13" s="58" t="s">
        <v>4552</v>
      </c>
      <c r="M13" s="58" t="s">
        <v>4611</v>
      </c>
      <c r="N13" s="75"/>
      <c r="O13" s="58" t="s">
        <v>4612</v>
      </c>
      <c r="P13" s="58" t="s">
        <v>4613</v>
      </c>
      <c r="Q13" s="68"/>
      <c r="R13" s="73"/>
      <c r="S13" s="73"/>
      <c r="T13" s="73"/>
      <c r="U13" s="73"/>
      <c r="V13" s="73"/>
      <c r="W13" s="73"/>
      <c r="X13" s="73"/>
      <c r="Y13" s="73"/>
      <c r="Z13" s="73"/>
      <c r="AA13" s="73"/>
      <c r="AB13" s="73"/>
    </row>
    <row r="14" spans="1:28" ht="33.75" customHeight="1">
      <c r="A14" s="55">
        <v>13</v>
      </c>
      <c r="B14" s="56" t="s">
        <v>4614</v>
      </c>
      <c r="C14" s="59">
        <v>41252</v>
      </c>
      <c r="D14" s="60" t="s">
        <v>4615</v>
      </c>
      <c r="E14" s="61" t="s">
        <v>4616</v>
      </c>
      <c r="F14" s="58" t="s">
        <v>4617</v>
      </c>
      <c r="G14" s="58" t="s">
        <v>4618</v>
      </c>
      <c r="H14" s="58" t="s">
        <v>4619</v>
      </c>
      <c r="I14" s="58" t="s">
        <v>4620</v>
      </c>
      <c r="J14" s="58" t="s">
        <v>4621</v>
      </c>
      <c r="K14" s="58" t="s">
        <v>4600</v>
      </c>
      <c r="L14" s="58" t="s">
        <v>4552</v>
      </c>
      <c r="M14" s="58"/>
      <c r="N14" s="75"/>
      <c r="O14" s="58" t="s">
        <v>4622</v>
      </c>
      <c r="P14" s="58" t="s">
        <v>4623</v>
      </c>
      <c r="Q14" s="68"/>
      <c r="R14" s="73"/>
      <c r="S14" s="73"/>
      <c r="T14" s="73"/>
      <c r="U14" s="73"/>
      <c r="V14" s="73"/>
      <c r="W14" s="73"/>
      <c r="X14" s="73"/>
      <c r="Y14" s="73"/>
      <c r="Z14" s="73"/>
      <c r="AA14" s="73"/>
      <c r="AB14" s="73"/>
    </row>
    <row r="15" spans="1:28" ht="33.75" customHeight="1">
      <c r="A15" s="55" t="s">
        <v>4624</v>
      </c>
      <c r="B15" s="56" t="s">
        <v>4625</v>
      </c>
      <c r="C15" s="59">
        <v>41321</v>
      </c>
      <c r="D15" s="396" t="s">
        <v>4626</v>
      </c>
      <c r="E15" s="58" t="s">
        <v>4627</v>
      </c>
      <c r="F15" s="396" t="s">
        <v>4617</v>
      </c>
      <c r="G15" s="396"/>
      <c r="H15" s="396" t="s">
        <v>4619</v>
      </c>
      <c r="I15" s="401"/>
      <c r="J15" s="402"/>
      <c r="K15" s="396" t="s">
        <v>4600</v>
      </c>
      <c r="L15" s="396" t="s">
        <v>4552</v>
      </c>
      <c r="M15" s="396" t="s">
        <v>4628</v>
      </c>
      <c r="N15" s="407"/>
      <c r="O15" s="396" t="s">
        <v>4629</v>
      </c>
      <c r="P15" s="396" t="s">
        <v>4630</v>
      </c>
      <c r="Q15" s="401"/>
      <c r="R15" s="399"/>
      <c r="S15" s="399"/>
      <c r="T15" s="399"/>
      <c r="U15" s="399"/>
      <c r="V15" s="399"/>
      <c r="W15" s="399"/>
      <c r="X15" s="399"/>
      <c r="Y15" s="400"/>
      <c r="Z15" s="400"/>
      <c r="AA15" s="400"/>
      <c r="AB15" s="400"/>
    </row>
    <row r="16" spans="1:28" ht="33.75" customHeight="1">
      <c r="A16" s="55" t="s">
        <v>4631</v>
      </c>
      <c r="B16" s="56" t="s">
        <v>4632</v>
      </c>
      <c r="C16" s="59">
        <v>41347</v>
      </c>
      <c r="D16" s="397"/>
      <c r="E16" s="58" t="s">
        <v>4633</v>
      </c>
      <c r="F16" s="397"/>
      <c r="G16" s="397"/>
      <c r="H16" s="397"/>
      <c r="I16" s="403"/>
      <c r="J16" s="404"/>
      <c r="K16" s="397"/>
      <c r="L16" s="397"/>
      <c r="M16" s="397"/>
      <c r="N16" s="404"/>
      <c r="O16" s="397"/>
      <c r="P16" s="397"/>
      <c r="Q16" s="403"/>
      <c r="R16" s="400"/>
      <c r="S16" s="400"/>
      <c r="T16" s="400"/>
      <c r="U16" s="400"/>
      <c r="V16" s="400"/>
      <c r="W16" s="400"/>
      <c r="X16" s="400"/>
      <c r="Y16" s="400"/>
      <c r="Z16" s="400"/>
      <c r="AA16" s="400"/>
      <c r="AB16" s="400"/>
    </row>
    <row r="17" spans="1:28" ht="33.75" customHeight="1">
      <c r="A17" s="55" t="s">
        <v>4634</v>
      </c>
      <c r="B17" s="56" t="s">
        <v>4635</v>
      </c>
      <c r="C17" s="59">
        <v>41347</v>
      </c>
      <c r="D17" s="398"/>
      <c r="E17" s="58" t="s">
        <v>4627</v>
      </c>
      <c r="F17" s="398"/>
      <c r="G17" s="398"/>
      <c r="H17" s="398"/>
      <c r="I17" s="405"/>
      <c r="J17" s="406"/>
      <c r="K17" s="398"/>
      <c r="L17" s="398"/>
      <c r="M17" s="398"/>
      <c r="N17" s="406"/>
      <c r="O17" s="398"/>
      <c r="P17" s="398"/>
      <c r="Q17" s="405"/>
      <c r="R17" s="400"/>
      <c r="S17" s="400"/>
      <c r="T17" s="400"/>
      <c r="U17" s="400"/>
      <c r="V17" s="400"/>
      <c r="W17" s="400"/>
      <c r="X17" s="400"/>
      <c r="Y17" s="400"/>
      <c r="Z17" s="400"/>
      <c r="AA17" s="400"/>
      <c r="AB17" s="400"/>
    </row>
    <row r="18" spans="1:28" ht="33.75" customHeight="1">
      <c r="A18" s="55">
        <v>15</v>
      </c>
      <c r="B18" s="56" t="s">
        <v>4636</v>
      </c>
      <c r="C18" s="63">
        <v>42241</v>
      </c>
      <c r="D18" s="58" t="s">
        <v>4637</v>
      </c>
      <c r="E18" s="60" t="s">
        <v>4638</v>
      </c>
      <c r="F18" s="58"/>
      <c r="G18" s="58"/>
      <c r="H18" s="58"/>
      <c r="I18" s="58"/>
      <c r="J18" s="58"/>
      <c r="K18" s="58"/>
      <c r="L18" s="58"/>
      <c r="M18" s="58"/>
      <c r="N18" s="73"/>
      <c r="O18" s="73"/>
      <c r="P18" s="73"/>
      <c r="Q18" s="73"/>
      <c r="R18" s="73"/>
      <c r="S18" s="73"/>
      <c r="T18" s="73"/>
      <c r="U18" s="73"/>
      <c r="V18" s="73"/>
      <c r="W18" s="73"/>
      <c r="X18" s="73"/>
      <c r="Y18" s="73"/>
      <c r="Z18" s="73"/>
      <c r="AA18" s="73"/>
      <c r="AB18" s="73"/>
    </row>
    <row r="19" spans="1:28" ht="33.75" customHeight="1">
      <c r="A19" s="55">
        <v>16</v>
      </c>
      <c r="B19" s="64" t="s">
        <v>4639</v>
      </c>
      <c r="C19" s="63">
        <v>42955</v>
      </c>
      <c r="D19" s="58" t="s">
        <v>4640</v>
      </c>
      <c r="E19" s="58" t="s">
        <v>4641</v>
      </c>
      <c r="F19" s="51"/>
      <c r="G19" s="51"/>
      <c r="H19" s="51"/>
      <c r="I19" s="51"/>
      <c r="J19" s="51"/>
      <c r="K19" s="51"/>
      <c r="L19" s="51"/>
      <c r="M19" s="51"/>
      <c r="N19" s="51"/>
      <c r="O19" s="51"/>
      <c r="P19" s="51"/>
      <c r="Q19" s="51"/>
      <c r="R19" s="51"/>
      <c r="S19" s="51"/>
      <c r="T19" s="51"/>
      <c r="U19" s="51"/>
      <c r="V19" s="51"/>
      <c r="W19" s="51"/>
      <c r="X19" s="51"/>
      <c r="Y19" s="51"/>
      <c r="Z19" s="51"/>
      <c r="AA19" s="51"/>
      <c r="AB19" s="51"/>
    </row>
    <row r="20" spans="1:28" ht="33.75" customHeight="1">
      <c r="A20" s="60">
        <v>17</v>
      </c>
      <c r="B20" s="65" t="s">
        <v>4642</v>
      </c>
      <c r="C20" s="66">
        <v>44538</v>
      </c>
      <c r="D20" s="58" t="s">
        <v>4643</v>
      </c>
      <c r="E20" s="67" t="s">
        <v>4644</v>
      </c>
      <c r="F20" s="51"/>
      <c r="G20" s="51"/>
      <c r="H20" s="51"/>
      <c r="I20" s="51"/>
      <c r="J20" s="51"/>
      <c r="K20" s="51"/>
      <c r="L20" s="51"/>
      <c r="M20" s="51"/>
      <c r="N20" s="51"/>
      <c r="O20" s="51"/>
      <c r="P20" s="51"/>
      <c r="Q20" s="51"/>
      <c r="R20" s="51"/>
      <c r="S20" s="51"/>
      <c r="T20" s="51"/>
      <c r="U20" s="51"/>
      <c r="V20" s="51"/>
      <c r="W20" s="51"/>
      <c r="X20" s="51"/>
      <c r="Y20" s="51"/>
      <c r="Z20" s="51"/>
      <c r="AA20" s="51"/>
      <c r="AB20" s="51"/>
    </row>
    <row r="21" spans="1:28" s="51" customFormat="1" ht="33.75" customHeight="1">
      <c r="A21" s="55">
        <v>18</v>
      </c>
      <c r="B21" s="65" t="s">
        <v>4645</v>
      </c>
      <c r="C21" s="66">
        <v>44670</v>
      </c>
      <c r="D21" s="58" t="s">
        <v>4646</v>
      </c>
      <c r="E21" s="62" t="s">
        <v>4647</v>
      </c>
    </row>
    <row r="22" spans="1:28" s="51" customFormat="1" ht="33.75" customHeight="1">
      <c r="A22" s="55">
        <v>19</v>
      </c>
      <c r="B22" s="65" t="s">
        <v>4648</v>
      </c>
      <c r="C22" s="66">
        <v>44846</v>
      </c>
      <c r="D22" s="68" t="s">
        <v>4649</v>
      </c>
      <c r="E22" s="69" t="s">
        <v>4650</v>
      </c>
    </row>
    <row r="23" spans="1:28" s="51" customFormat="1" ht="33.75" customHeight="1">
      <c r="A23" s="55">
        <v>20</v>
      </c>
      <c r="B23" s="307" t="s">
        <v>4651</v>
      </c>
      <c r="C23" s="66">
        <v>45252</v>
      </c>
      <c r="D23" s="58" t="s">
        <v>4652</v>
      </c>
      <c r="E23" s="70" t="s">
        <v>4653</v>
      </c>
    </row>
    <row r="24" spans="1:28" ht="33.75" customHeight="1">
      <c r="A24" s="55">
        <v>21</v>
      </c>
      <c r="B24" s="363" t="s">
        <v>1106</v>
      </c>
      <c r="C24" s="341" t="s">
        <v>5226</v>
      </c>
      <c r="D24" s="8" t="s">
        <v>1107</v>
      </c>
      <c r="E24" s="8" t="s">
        <v>5227</v>
      </c>
      <c r="F24" s="51"/>
      <c r="G24" s="51"/>
      <c r="H24" s="51"/>
      <c r="I24" s="51"/>
      <c r="J24" s="51"/>
      <c r="K24" s="51"/>
      <c r="L24" s="51"/>
      <c r="M24" s="51"/>
      <c r="N24" s="51"/>
      <c r="O24" s="51"/>
      <c r="P24" s="51"/>
      <c r="Q24" s="51"/>
      <c r="R24" s="51"/>
      <c r="S24" s="51"/>
      <c r="T24" s="51"/>
      <c r="U24" s="51"/>
      <c r="V24" s="51"/>
      <c r="W24" s="51"/>
      <c r="X24" s="51"/>
      <c r="Y24" s="51"/>
      <c r="Z24" s="51"/>
      <c r="AA24" s="51"/>
      <c r="AB24" s="51"/>
    </row>
    <row r="25" spans="1:28" ht="33.75" customHeight="1">
      <c r="A25" s="55">
        <v>22</v>
      </c>
      <c r="B25" s="363" t="s">
        <v>5228</v>
      </c>
      <c r="C25" s="8" t="s">
        <v>5229</v>
      </c>
      <c r="D25" s="8" t="s">
        <v>5230</v>
      </c>
      <c r="E25" s="8" t="s">
        <v>5231</v>
      </c>
      <c r="F25" s="51"/>
      <c r="G25" s="51"/>
      <c r="H25" s="51"/>
      <c r="I25" s="51"/>
      <c r="J25" s="51"/>
      <c r="K25" s="51"/>
      <c r="L25" s="51"/>
      <c r="M25" s="51"/>
      <c r="N25" s="51"/>
      <c r="O25" s="51"/>
      <c r="P25" s="51"/>
      <c r="Q25" s="51"/>
      <c r="R25" s="51"/>
      <c r="S25" s="51"/>
      <c r="T25" s="51"/>
      <c r="U25" s="51"/>
      <c r="V25" s="51"/>
      <c r="W25" s="51"/>
      <c r="X25" s="51"/>
      <c r="Y25" s="51"/>
      <c r="Z25" s="51"/>
      <c r="AA25" s="51"/>
      <c r="AB25" s="51"/>
    </row>
    <row r="26" spans="1:28" ht="33.75" customHeight="1">
      <c r="A26" s="51"/>
      <c r="B26" s="11"/>
      <c r="C26" s="51"/>
      <c r="D26" s="51"/>
      <c r="E26" s="73"/>
      <c r="F26" s="51"/>
      <c r="G26" s="51"/>
      <c r="H26" s="51"/>
      <c r="I26" s="51"/>
      <c r="J26" s="51"/>
      <c r="K26" s="51"/>
      <c r="L26" s="51"/>
      <c r="M26" s="51"/>
      <c r="N26" s="51"/>
      <c r="O26" s="51"/>
      <c r="P26" s="51"/>
      <c r="Q26" s="51"/>
      <c r="R26" s="51"/>
      <c r="S26" s="51"/>
      <c r="T26" s="51"/>
      <c r="U26" s="51"/>
      <c r="V26" s="51"/>
      <c r="W26" s="51"/>
      <c r="X26" s="51"/>
      <c r="Y26" s="51"/>
      <c r="Z26" s="51"/>
      <c r="AA26" s="51"/>
      <c r="AB26" s="51"/>
    </row>
    <row r="27" spans="1:28" ht="33.75" customHeight="1">
      <c r="A27" s="51"/>
      <c r="B27" s="72"/>
      <c r="C27" s="51"/>
      <c r="D27" s="51"/>
      <c r="E27" s="73"/>
      <c r="F27" s="51"/>
      <c r="G27" s="51"/>
      <c r="H27" s="51"/>
      <c r="I27" s="51"/>
      <c r="J27" s="51"/>
      <c r="K27" s="51"/>
      <c r="L27" s="51"/>
      <c r="M27" s="51"/>
      <c r="N27" s="51"/>
      <c r="O27" s="51"/>
      <c r="P27" s="51"/>
      <c r="Q27" s="51"/>
      <c r="R27" s="51"/>
      <c r="S27" s="51"/>
      <c r="T27" s="51"/>
      <c r="U27" s="51"/>
      <c r="V27" s="51"/>
      <c r="W27" s="51"/>
      <c r="X27" s="51"/>
      <c r="Y27" s="51"/>
      <c r="Z27" s="51"/>
      <c r="AA27" s="51"/>
      <c r="AB27" s="51"/>
    </row>
    <row r="28" spans="1:28" ht="33.75" customHeight="1">
      <c r="A28" s="51"/>
      <c r="B28" s="72"/>
      <c r="C28" s="51"/>
      <c r="D28" s="51"/>
      <c r="E28" s="73"/>
      <c r="F28" s="51"/>
      <c r="G28" s="51"/>
      <c r="H28" s="51"/>
      <c r="I28" s="51"/>
      <c r="J28" s="51"/>
      <c r="K28" s="51"/>
      <c r="L28" s="51"/>
      <c r="M28" s="51"/>
      <c r="N28" s="51"/>
      <c r="O28" s="51"/>
      <c r="P28" s="51"/>
      <c r="Q28" s="51"/>
      <c r="R28" s="51"/>
      <c r="S28" s="51"/>
      <c r="T28" s="51"/>
      <c r="U28" s="51"/>
      <c r="V28" s="51"/>
      <c r="W28" s="51"/>
      <c r="X28" s="51"/>
      <c r="Y28" s="51"/>
      <c r="Z28" s="51"/>
      <c r="AA28" s="51"/>
      <c r="AB28" s="51"/>
    </row>
    <row r="29" spans="1:28" ht="33.75" customHeight="1">
      <c r="A29" s="51"/>
      <c r="B29" s="72"/>
      <c r="C29" s="51"/>
      <c r="D29" s="51"/>
      <c r="E29" s="73"/>
      <c r="F29" s="51"/>
      <c r="G29" s="51"/>
      <c r="H29" s="51"/>
      <c r="I29" s="51"/>
      <c r="J29" s="51"/>
      <c r="K29" s="51"/>
      <c r="L29" s="51"/>
      <c r="M29" s="51"/>
      <c r="N29" s="51"/>
      <c r="O29" s="51"/>
      <c r="P29" s="51"/>
      <c r="Q29" s="51"/>
      <c r="R29" s="51"/>
      <c r="S29" s="51"/>
      <c r="T29" s="51"/>
      <c r="U29" s="51"/>
      <c r="V29" s="51"/>
      <c r="W29" s="51"/>
      <c r="X29" s="51"/>
      <c r="Y29" s="51"/>
      <c r="Z29" s="51"/>
      <c r="AA29" s="51"/>
      <c r="AB29" s="51"/>
    </row>
    <row r="30" spans="1:28" ht="33.75" customHeight="1">
      <c r="A30" s="51"/>
      <c r="B30" s="72"/>
      <c r="C30" s="51"/>
      <c r="D30" s="51"/>
      <c r="E30" s="73"/>
      <c r="F30" s="51"/>
      <c r="G30" s="51"/>
      <c r="H30" s="51"/>
      <c r="I30" s="51"/>
      <c r="J30" s="51"/>
      <c r="K30" s="51"/>
      <c r="L30" s="51"/>
      <c r="M30" s="51"/>
      <c r="N30" s="51"/>
      <c r="O30" s="51"/>
      <c r="P30" s="51"/>
      <c r="Q30" s="51"/>
      <c r="R30" s="51"/>
      <c r="S30" s="51"/>
      <c r="T30" s="51"/>
      <c r="U30" s="51"/>
      <c r="V30" s="51"/>
      <c r="W30" s="51"/>
      <c r="X30" s="51"/>
      <c r="Y30" s="51"/>
      <c r="Z30" s="51"/>
      <c r="AA30" s="51"/>
      <c r="AB30" s="51"/>
    </row>
    <row r="31" spans="1:28" ht="33.75" customHeight="1">
      <c r="A31" s="51"/>
      <c r="B31" s="72"/>
      <c r="C31" s="51"/>
      <c r="D31" s="51"/>
      <c r="E31" s="73"/>
      <c r="F31" s="51"/>
      <c r="G31" s="51"/>
      <c r="H31" s="51"/>
      <c r="I31" s="51"/>
      <c r="J31" s="51"/>
      <c r="K31" s="51"/>
      <c r="L31" s="51"/>
      <c r="M31" s="51"/>
      <c r="N31" s="51"/>
      <c r="O31" s="51"/>
      <c r="P31" s="51"/>
      <c r="Q31" s="51"/>
      <c r="R31" s="51"/>
      <c r="S31" s="51"/>
      <c r="T31" s="51"/>
      <c r="U31" s="51"/>
      <c r="V31" s="51"/>
      <c r="W31" s="51"/>
      <c r="X31" s="51"/>
      <c r="Y31" s="51"/>
      <c r="Z31" s="51"/>
      <c r="AA31" s="51"/>
      <c r="AB31" s="51"/>
    </row>
    <row r="32" spans="1:28" ht="33.75" customHeight="1">
      <c r="A32" s="51"/>
      <c r="B32" s="72"/>
      <c r="C32" s="51"/>
      <c r="D32" s="51"/>
      <c r="E32" s="73"/>
      <c r="F32" s="51"/>
      <c r="G32" s="51"/>
      <c r="H32" s="51"/>
      <c r="I32" s="51"/>
      <c r="J32" s="51"/>
      <c r="K32" s="51"/>
      <c r="L32" s="51"/>
      <c r="M32" s="51"/>
      <c r="N32" s="51"/>
      <c r="O32" s="51"/>
      <c r="P32" s="51"/>
      <c r="Q32" s="51"/>
      <c r="R32" s="51"/>
      <c r="S32" s="51"/>
      <c r="T32" s="51"/>
      <c r="U32" s="51"/>
      <c r="V32" s="51"/>
      <c r="W32" s="51"/>
      <c r="X32" s="51"/>
      <c r="Y32" s="51"/>
      <c r="Z32" s="51"/>
      <c r="AA32" s="51"/>
      <c r="AB32" s="51"/>
    </row>
    <row r="33" spans="1:28" ht="33.75" customHeight="1">
      <c r="A33" s="51"/>
      <c r="B33" s="72"/>
      <c r="C33" s="51"/>
      <c r="D33" s="51"/>
      <c r="E33" s="73"/>
      <c r="F33" s="51"/>
      <c r="G33" s="51"/>
      <c r="H33" s="51"/>
      <c r="I33" s="51"/>
      <c r="J33" s="51"/>
      <c r="K33" s="51"/>
      <c r="L33" s="51"/>
      <c r="M33" s="51"/>
      <c r="N33" s="51"/>
      <c r="O33" s="51"/>
      <c r="P33" s="51"/>
      <c r="Q33" s="51"/>
      <c r="R33" s="51"/>
      <c r="S33" s="51"/>
      <c r="T33" s="51"/>
      <c r="U33" s="51"/>
      <c r="V33" s="51"/>
      <c r="W33" s="51"/>
      <c r="X33" s="51"/>
      <c r="Y33" s="51"/>
      <c r="Z33" s="51"/>
      <c r="AA33" s="51"/>
      <c r="AB33" s="51"/>
    </row>
    <row r="34" spans="1:28" ht="33.75" customHeight="1">
      <c r="A34" s="51"/>
      <c r="B34" s="72"/>
      <c r="C34" s="51"/>
      <c r="D34" s="51"/>
      <c r="E34" s="73"/>
      <c r="F34" s="51"/>
      <c r="G34" s="51"/>
      <c r="H34" s="51"/>
      <c r="I34" s="51"/>
      <c r="J34" s="51"/>
      <c r="K34" s="51"/>
      <c r="L34" s="51"/>
      <c r="M34" s="51"/>
      <c r="N34" s="51"/>
      <c r="O34" s="51"/>
      <c r="P34" s="51"/>
      <c r="Q34" s="51"/>
      <c r="R34" s="51"/>
      <c r="S34" s="51"/>
      <c r="T34" s="51"/>
      <c r="U34" s="51"/>
      <c r="V34" s="51"/>
      <c r="W34" s="51"/>
      <c r="X34" s="51"/>
      <c r="Y34" s="51"/>
      <c r="Z34" s="51"/>
      <c r="AA34" s="51"/>
      <c r="AB34" s="51"/>
    </row>
    <row r="35" spans="1:28" ht="33.75" customHeight="1">
      <c r="A35" s="51"/>
      <c r="B35" s="72"/>
      <c r="C35" s="51"/>
      <c r="D35" s="51"/>
      <c r="E35" s="73"/>
      <c r="F35" s="51"/>
      <c r="G35" s="51"/>
      <c r="H35" s="51"/>
      <c r="I35" s="51"/>
      <c r="J35" s="51"/>
      <c r="K35" s="51"/>
      <c r="L35" s="51"/>
      <c r="M35" s="51"/>
      <c r="N35" s="51"/>
      <c r="O35" s="51"/>
      <c r="P35" s="51"/>
      <c r="Q35" s="51"/>
      <c r="R35" s="51"/>
      <c r="S35" s="51"/>
      <c r="T35" s="51"/>
      <c r="U35" s="51"/>
      <c r="V35" s="51"/>
      <c r="W35" s="51"/>
      <c r="X35" s="51"/>
      <c r="Y35" s="51"/>
      <c r="Z35" s="51"/>
      <c r="AA35" s="51"/>
      <c r="AB35" s="51"/>
    </row>
    <row r="36" spans="1:28" ht="33.75" customHeight="1">
      <c r="A36" s="51"/>
      <c r="B36" s="72"/>
      <c r="C36" s="51"/>
      <c r="D36" s="51"/>
      <c r="E36" s="73"/>
      <c r="F36" s="51"/>
      <c r="G36" s="51"/>
      <c r="H36" s="51"/>
      <c r="I36" s="51"/>
      <c r="J36" s="51"/>
      <c r="K36" s="51"/>
      <c r="L36" s="51"/>
      <c r="M36" s="51"/>
      <c r="N36" s="51"/>
      <c r="O36" s="51"/>
      <c r="P36" s="51"/>
      <c r="Q36" s="51"/>
      <c r="R36" s="51"/>
      <c r="S36" s="51"/>
      <c r="T36" s="51"/>
      <c r="U36" s="51"/>
      <c r="V36" s="51"/>
      <c r="W36" s="51"/>
      <c r="X36" s="51"/>
      <c r="Y36" s="51"/>
      <c r="Z36" s="51"/>
      <c r="AA36" s="51"/>
      <c r="AB36" s="51"/>
    </row>
    <row r="37" spans="1:28" ht="33.75" customHeight="1">
      <c r="A37" s="51"/>
      <c r="B37" s="72"/>
      <c r="C37" s="51"/>
      <c r="D37" s="51"/>
      <c r="E37" s="73"/>
      <c r="F37" s="51"/>
      <c r="G37" s="51"/>
      <c r="H37" s="51"/>
      <c r="I37" s="51"/>
      <c r="J37" s="51"/>
      <c r="K37" s="51"/>
      <c r="L37" s="51"/>
      <c r="M37" s="51"/>
      <c r="N37" s="51"/>
      <c r="O37" s="51"/>
      <c r="P37" s="51"/>
      <c r="Q37" s="51"/>
      <c r="R37" s="51"/>
      <c r="S37" s="51"/>
      <c r="T37" s="51"/>
      <c r="U37" s="51"/>
      <c r="V37" s="51"/>
      <c r="W37" s="51"/>
      <c r="X37" s="51"/>
      <c r="Y37" s="51"/>
      <c r="Z37" s="51"/>
      <c r="AA37" s="51"/>
      <c r="AB37" s="51"/>
    </row>
    <row r="38" spans="1:28" ht="33.75" customHeight="1">
      <c r="A38" s="51"/>
      <c r="B38" s="72"/>
      <c r="C38" s="51"/>
      <c r="D38" s="51"/>
      <c r="E38" s="73"/>
      <c r="F38" s="51"/>
      <c r="G38" s="51"/>
      <c r="H38" s="51"/>
      <c r="I38" s="51"/>
      <c r="J38" s="51"/>
      <c r="K38" s="51"/>
      <c r="L38" s="51"/>
      <c r="M38" s="51"/>
      <c r="N38" s="51"/>
      <c r="O38" s="51"/>
      <c r="P38" s="51"/>
      <c r="Q38" s="51"/>
      <c r="R38" s="51"/>
      <c r="S38" s="51"/>
      <c r="T38" s="51"/>
      <c r="U38" s="51"/>
      <c r="V38" s="51"/>
      <c r="W38" s="51"/>
      <c r="X38" s="51"/>
      <c r="Y38" s="51"/>
      <c r="Z38" s="51"/>
      <c r="AA38" s="51"/>
      <c r="AB38" s="51"/>
    </row>
    <row r="39" spans="1:28" ht="33.75" customHeight="1">
      <c r="A39" s="51"/>
      <c r="B39" s="72"/>
      <c r="C39" s="51"/>
      <c r="D39" s="51"/>
      <c r="E39" s="73"/>
      <c r="F39" s="51"/>
      <c r="G39" s="51"/>
      <c r="H39" s="51"/>
      <c r="I39" s="51"/>
      <c r="J39" s="51"/>
      <c r="K39" s="51"/>
      <c r="L39" s="51"/>
      <c r="M39" s="51"/>
      <c r="N39" s="51"/>
      <c r="O39" s="51"/>
      <c r="P39" s="51"/>
      <c r="Q39" s="51"/>
      <c r="R39" s="51"/>
      <c r="S39" s="51"/>
      <c r="T39" s="51"/>
      <c r="U39" s="51"/>
      <c r="V39" s="51"/>
      <c r="W39" s="51"/>
      <c r="X39" s="51"/>
      <c r="Y39" s="51"/>
      <c r="Z39" s="51"/>
      <c r="AA39" s="51"/>
      <c r="AB39" s="51"/>
    </row>
    <row r="40" spans="1:28" ht="33.75" customHeight="1">
      <c r="A40" s="51"/>
      <c r="B40" s="72"/>
      <c r="C40" s="51"/>
      <c r="D40" s="51"/>
      <c r="E40" s="73"/>
      <c r="F40" s="51"/>
      <c r="G40" s="51"/>
      <c r="H40" s="51"/>
      <c r="I40" s="51"/>
      <c r="J40" s="51"/>
      <c r="K40" s="51"/>
      <c r="L40" s="51"/>
      <c r="M40" s="51"/>
      <c r="N40" s="51"/>
      <c r="O40" s="51"/>
      <c r="P40" s="51"/>
      <c r="Q40" s="51"/>
      <c r="R40" s="51"/>
      <c r="S40" s="51"/>
      <c r="T40" s="51"/>
      <c r="U40" s="51"/>
      <c r="V40" s="51"/>
      <c r="W40" s="51"/>
      <c r="X40" s="51"/>
      <c r="Y40" s="51"/>
      <c r="Z40" s="51"/>
      <c r="AA40" s="51"/>
      <c r="AB40" s="51"/>
    </row>
    <row r="41" spans="1:28" ht="33.75" customHeight="1">
      <c r="A41" s="51"/>
      <c r="B41" s="72"/>
      <c r="C41" s="51"/>
      <c r="D41" s="51"/>
      <c r="E41" s="73"/>
      <c r="F41" s="51"/>
      <c r="G41" s="51"/>
      <c r="H41" s="51"/>
      <c r="I41" s="51"/>
      <c r="J41" s="51"/>
      <c r="K41" s="51"/>
      <c r="L41" s="51"/>
      <c r="M41" s="51"/>
      <c r="N41" s="51"/>
      <c r="O41" s="51"/>
      <c r="P41" s="51"/>
      <c r="Q41" s="51"/>
      <c r="R41" s="51"/>
      <c r="S41" s="51"/>
      <c r="T41" s="51"/>
      <c r="U41" s="51"/>
      <c r="V41" s="51"/>
      <c r="W41" s="51"/>
      <c r="X41" s="51"/>
      <c r="Y41" s="51"/>
      <c r="Z41" s="51"/>
      <c r="AA41" s="51"/>
      <c r="AB41" s="51"/>
    </row>
    <row r="42" spans="1:28" ht="33.75" customHeight="1">
      <c r="A42" s="51"/>
      <c r="B42" s="72"/>
      <c r="C42" s="51"/>
      <c r="D42" s="51"/>
      <c r="E42" s="73"/>
      <c r="F42" s="51"/>
      <c r="G42" s="51"/>
      <c r="H42" s="51"/>
      <c r="I42" s="51"/>
      <c r="J42" s="51"/>
      <c r="K42" s="51"/>
      <c r="L42" s="51"/>
      <c r="M42" s="51"/>
      <c r="N42" s="51"/>
      <c r="O42" s="51"/>
      <c r="P42" s="51"/>
      <c r="Q42" s="51"/>
      <c r="R42" s="51"/>
      <c r="S42" s="51"/>
      <c r="T42" s="51"/>
      <c r="U42" s="51"/>
      <c r="V42" s="51"/>
      <c r="W42" s="51"/>
      <c r="X42" s="51"/>
      <c r="Y42" s="51"/>
      <c r="Z42" s="51"/>
      <c r="AA42" s="51"/>
      <c r="AB42" s="51"/>
    </row>
    <row r="43" spans="1:28" ht="33.75" customHeight="1">
      <c r="A43" s="51"/>
      <c r="B43" s="72"/>
      <c r="C43" s="51"/>
      <c r="D43" s="51"/>
      <c r="E43" s="73"/>
      <c r="F43" s="51"/>
      <c r="G43" s="51"/>
      <c r="H43" s="51"/>
      <c r="I43" s="51"/>
      <c r="J43" s="51"/>
      <c r="K43" s="51"/>
      <c r="L43" s="51"/>
      <c r="M43" s="51"/>
      <c r="N43" s="51"/>
      <c r="O43" s="51"/>
      <c r="P43" s="51"/>
      <c r="Q43" s="51"/>
      <c r="R43" s="51"/>
      <c r="S43" s="51"/>
      <c r="T43" s="51"/>
      <c r="U43" s="51"/>
      <c r="V43" s="51"/>
      <c r="W43" s="51"/>
      <c r="X43" s="51"/>
      <c r="Y43" s="51"/>
      <c r="Z43" s="51"/>
      <c r="AA43" s="51"/>
      <c r="AB43" s="51"/>
    </row>
    <row r="44" spans="1:28" ht="33.75" customHeight="1">
      <c r="A44" s="51"/>
      <c r="B44" s="72"/>
      <c r="C44" s="51"/>
      <c r="D44" s="51"/>
      <c r="E44" s="73"/>
      <c r="F44" s="51"/>
      <c r="G44" s="51"/>
      <c r="H44" s="51"/>
      <c r="I44" s="51"/>
      <c r="J44" s="51"/>
      <c r="K44" s="51"/>
      <c r="L44" s="51"/>
      <c r="M44" s="51"/>
      <c r="N44" s="51"/>
      <c r="O44" s="51"/>
      <c r="P44" s="51"/>
      <c r="Q44" s="51"/>
      <c r="R44" s="51"/>
      <c r="S44" s="51"/>
      <c r="T44" s="51"/>
      <c r="U44" s="51"/>
      <c r="V44" s="51"/>
      <c r="W44" s="51"/>
      <c r="X44" s="51"/>
      <c r="Y44" s="51"/>
      <c r="Z44" s="51"/>
      <c r="AA44" s="51"/>
      <c r="AB44" s="51"/>
    </row>
    <row r="45" spans="1:28" ht="33.75" customHeight="1">
      <c r="A45" s="51"/>
      <c r="B45" s="72"/>
      <c r="C45" s="51"/>
      <c r="D45" s="51"/>
      <c r="E45" s="73"/>
      <c r="F45" s="51"/>
      <c r="G45" s="51"/>
      <c r="H45" s="51"/>
      <c r="I45" s="51"/>
      <c r="J45" s="51"/>
      <c r="K45" s="51"/>
      <c r="L45" s="51"/>
      <c r="M45" s="51"/>
      <c r="N45" s="51"/>
      <c r="O45" s="51"/>
      <c r="P45" s="51"/>
      <c r="Q45" s="51"/>
      <c r="R45" s="51"/>
      <c r="S45" s="51"/>
      <c r="T45" s="51"/>
      <c r="U45" s="51"/>
      <c r="V45" s="51"/>
      <c r="W45" s="51"/>
      <c r="X45" s="51"/>
      <c r="Y45" s="51"/>
      <c r="Z45" s="51"/>
      <c r="AA45" s="51"/>
      <c r="AB45" s="51"/>
    </row>
    <row r="46" spans="1:28" ht="33.75" customHeight="1">
      <c r="A46" s="51"/>
      <c r="B46" s="72"/>
      <c r="C46" s="51"/>
      <c r="D46" s="51"/>
      <c r="E46" s="73"/>
      <c r="F46" s="51"/>
      <c r="G46" s="51"/>
      <c r="H46" s="51"/>
      <c r="I46" s="51"/>
      <c r="J46" s="51"/>
      <c r="K46" s="51"/>
      <c r="L46" s="51"/>
      <c r="M46" s="51"/>
      <c r="N46" s="51"/>
      <c r="O46" s="51"/>
      <c r="P46" s="51"/>
      <c r="Q46" s="51"/>
      <c r="R46" s="51"/>
      <c r="S46" s="51"/>
      <c r="T46" s="51"/>
      <c r="U46" s="51"/>
      <c r="V46" s="51"/>
      <c r="W46" s="51"/>
      <c r="X46" s="51"/>
      <c r="Y46" s="51"/>
      <c r="Z46" s="51"/>
      <c r="AA46" s="51"/>
      <c r="AB46" s="51"/>
    </row>
    <row r="47" spans="1:28" ht="33.75" customHeight="1">
      <c r="A47" s="51"/>
      <c r="B47" s="72"/>
      <c r="C47" s="51"/>
      <c r="D47" s="51"/>
      <c r="E47" s="73"/>
      <c r="F47" s="51"/>
      <c r="G47" s="51"/>
      <c r="H47" s="51"/>
      <c r="I47" s="51"/>
      <c r="J47" s="51"/>
      <c r="K47" s="51"/>
      <c r="L47" s="51"/>
      <c r="M47" s="51"/>
      <c r="N47" s="51"/>
      <c r="O47" s="51"/>
      <c r="P47" s="51"/>
      <c r="Q47" s="51"/>
      <c r="R47" s="51"/>
      <c r="S47" s="51"/>
      <c r="T47" s="51"/>
      <c r="U47" s="51"/>
      <c r="V47" s="51"/>
      <c r="W47" s="51"/>
      <c r="X47" s="51"/>
      <c r="Y47" s="51"/>
      <c r="Z47" s="51"/>
      <c r="AA47" s="51"/>
      <c r="AB47" s="51"/>
    </row>
    <row r="48" spans="1:28" ht="33.75" customHeight="1">
      <c r="A48" s="51"/>
      <c r="B48" s="72"/>
      <c r="C48" s="51"/>
      <c r="D48" s="51"/>
      <c r="E48" s="73"/>
      <c r="F48" s="51"/>
      <c r="G48" s="51"/>
      <c r="H48" s="51"/>
      <c r="I48" s="51"/>
      <c r="J48" s="51"/>
      <c r="K48" s="51"/>
      <c r="L48" s="51"/>
      <c r="M48" s="51"/>
      <c r="N48" s="51"/>
      <c r="O48" s="51"/>
      <c r="P48" s="51"/>
      <c r="Q48" s="51"/>
      <c r="R48" s="51"/>
      <c r="S48" s="51"/>
      <c r="T48" s="51"/>
      <c r="U48" s="51"/>
      <c r="V48" s="51"/>
      <c r="W48" s="51"/>
      <c r="X48" s="51"/>
      <c r="Y48" s="51"/>
      <c r="Z48" s="51"/>
      <c r="AA48" s="51"/>
      <c r="AB48" s="51"/>
    </row>
    <row r="49" spans="1:28" ht="33.75" customHeight="1">
      <c r="A49" s="51"/>
      <c r="B49" s="72"/>
      <c r="C49" s="51"/>
      <c r="D49" s="51"/>
      <c r="E49" s="73"/>
      <c r="F49" s="51"/>
      <c r="G49" s="51"/>
      <c r="H49" s="51"/>
      <c r="I49" s="51"/>
      <c r="J49" s="51"/>
      <c r="K49" s="51"/>
      <c r="L49" s="51"/>
      <c r="M49" s="51"/>
      <c r="N49" s="51"/>
      <c r="O49" s="51"/>
      <c r="P49" s="51"/>
      <c r="Q49" s="51"/>
      <c r="R49" s="51"/>
      <c r="S49" s="51"/>
      <c r="T49" s="51"/>
      <c r="U49" s="51"/>
      <c r="V49" s="51"/>
      <c r="W49" s="51"/>
      <c r="X49" s="51"/>
      <c r="Y49" s="51"/>
      <c r="Z49" s="51"/>
      <c r="AA49" s="51"/>
      <c r="AB49" s="51"/>
    </row>
    <row r="50" spans="1:28" ht="33.75" customHeight="1">
      <c r="A50" s="51"/>
      <c r="B50" s="72"/>
      <c r="C50" s="51"/>
      <c r="D50" s="51"/>
      <c r="E50" s="73"/>
      <c r="F50" s="51"/>
      <c r="G50" s="51"/>
      <c r="H50" s="51"/>
      <c r="I50" s="51"/>
      <c r="J50" s="51"/>
      <c r="K50" s="51"/>
      <c r="L50" s="51"/>
      <c r="M50" s="51"/>
      <c r="N50" s="51"/>
      <c r="O50" s="51"/>
      <c r="P50" s="51"/>
      <c r="Q50" s="51"/>
      <c r="R50" s="51"/>
      <c r="S50" s="51"/>
      <c r="T50" s="51"/>
      <c r="U50" s="51"/>
      <c r="V50" s="51"/>
      <c r="W50" s="51"/>
      <c r="X50" s="51"/>
      <c r="Y50" s="51"/>
      <c r="Z50" s="51"/>
      <c r="AA50" s="51"/>
      <c r="AB50" s="51"/>
    </row>
    <row r="51" spans="1:28" ht="33.75" customHeight="1">
      <c r="A51" s="51"/>
      <c r="B51" s="72"/>
      <c r="C51" s="51"/>
      <c r="D51" s="51"/>
      <c r="E51" s="73"/>
      <c r="F51" s="51"/>
      <c r="G51" s="51"/>
      <c r="H51" s="51"/>
      <c r="I51" s="51"/>
      <c r="J51" s="51"/>
      <c r="K51" s="51"/>
      <c r="L51" s="51"/>
      <c r="M51" s="51"/>
      <c r="N51" s="51"/>
      <c r="O51" s="51"/>
      <c r="P51" s="51"/>
      <c r="Q51" s="51"/>
      <c r="R51" s="51"/>
      <c r="S51" s="51"/>
      <c r="T51" s="51"/>
      <c r="U51" s="51"/>
      <c r="V51" s="51"/>
      <c r="W51" s="51"/>
      <c r="X51" s="51"/>
      <c r="Y51" s="51"/>
      <c r="Z51" s="51"/>
      <c r="AA51" s="51"/>
      <c r="AB51" s="51"/>
    </row>
    <row r="52" spans="1:28" ht="33.75" customHeight="1">
      <c r="A52" s="51"/>
      <c r="B52" s="72"/>
      <c r="C52" s="51"/>
      <c r="D52" s="51"/>
      <c r="E52" s="73"/>
      <c r="F52" s="51"/>
      <c r="G52" s="51"/>
      <c r="H52" s="51"/>
      <c r="I52" s="51"/>
      <c r="J52" s="51"/>
      <c r="K52" s="51"/>
      <c r="L52" s="51"/>
      <c r="M52" s="51"/>
      <c r="N52" s="51"/>
      <c r="O52" s="51"/>
      <c r="P52" s="51"/>
      <c r="Q52" s="51"/>
      <c r="R52" s="51"/>
      <c r="S52" s="51"/>
      <c r="T52" s="51"/>
      <c r="U52" s="51"/>
      <c r="V52" s="51"/>
      <c r="W52" s="51"/>
      <c r="X52" s="51"/>
      <c r="Y52" s="51"/>
      <c r="Z52" s="51"/>
      <c r="AA52" s="51"/>
      <c r="AB52" s="51"/>
    </row>
    <row r="53" spans="1:28" ht="33.75" customHeight="1">
      <c r="A53" s="51"/>
      <c r="B53" s="72"/>
      <c r="C53" s="51"/>
      <c r="D53" s="51"/>
      <c r="E53" s="73"/>
      <c r="F53" s="51"/>
      <c r="G53" s="51"/>
      <c r="H53" s="51"/>
      <c r="I53" s="51"/>
      <c r="J53" s="51"/>
      <c r="K53" s="51"/>
      <c r="L53" s="51"/>
      <c r="M53" s="51"/>
      <c r="N53" s="51"/>
      <c r="O53" s="51"/>
      <c r="P53" s="51"/>
      <c r="Q53" s="51"/>
      <c r="R53" s="51"/>
      <c r="S53" s="51"/>
      <c r="T53" s="51"/>
      <c r="U53" s="51"/>
      <c r="V53" s="51"/>
      <c r="W53" s="51"/>
      <c r="X53" s="51"/>
      <c r="Y53" s="51"/>
      <c r="Z53" s="51"/>
      <c r="AA53" s="51"/>
      <c r="AB53" s="51"/>
    </row>
    <row r="54" spans="1:28" ht="33.75" customHeight="1">
      <c r="A54" s="51"/>
      <c r="B54" s="72"/>
      <c r="C54" s="51"/>
      <c r="D54" s="51"/>
      <c r="E54" s="73"/>
      <c r="F54" s="51"/>
      <c r="G54" s="51"/>
      <c r="H54" s="51"/>
      <c r="I54" s="51"/>
      <c r="J54" s="51"/>
      <c r="K54" s="51"/>
      <c r="L54" s="51"/>
      <c r="M54" s="51"/>
      <c r="N54" s="51"/>
      <c r="O54" s="51"/>
      <c r="P54" s="51"/>
      <c r="Q54" s="51"/>
      <c r="R54" s="51"/>
      <c r="S54" s="51"/>
      <c r="T54" s="51"/>
      <c r="U54" s="51"/>
      <c r="V54" s="51"/>
      <c r="W54" s="51"/>
      <c r="X54" s="51"/>
      <c r="Y54" s="51"/>
      <c r="Z54" s="51"/>
      <c r="AA54" s="51"/>
      <c r="AB54" s="51"/>
    </row>
    <row r="55" spans="1:28" ht="33.75" customHeight="1">
      <c r="A55" s="51"/>
      <c r="B55" s="72"/>
      <c r="C55" s="51"/>
      <c r="D55" s="51"/>
      <c r="E55" s="73"/>
      <c r="F55" s="51"/>
      <c r="G55" s="51"/>
      <c r="H55" s="51"/>
      <c r="I55" s="51"/>
      <c r="J55" s="51"/>
      <c r="K55" s="51"/>
      <c r="L55" s="51"/>
      <c r="M55" s="51"/>
      <c r="N55" s="51"/>
      <c r="O55" s="51"/>
      <c r="P55" s="51"/>
      <c r="Q55" s="51"/>
      <c r="R55" s="51"/>
      <c r="S55" s="51"/>
      <c r="T55" s="51"/>
      <c r="U55" s="51"/>
      <c r="V55" s="51"/>
      <c r="W55" s="51"/>
      <c r="X55" s="51"/>
      <c r="Y55" s="51"/>
      <c r="Z55" s="51"/>
      <c r="AA55" s="51"/>
      <c r="AB55" s="51"/>
    </row>
    <row r="56" spans="1:28" ht="33.75" customHeight="1">
      <c r="A56" s="51"/>
      <c r="B56" s="72"/>
      <c r="C56" s="51"/>
      <c r="D56" s="51"/>
      <c r="E56" s="73"/>
      <c r="F56" s="51"/>
      <c r="G56" s="51"/>
      <c r="H56" s="51"/>
      <c r="I56" s="51"/>
      <c r="J56" s="51"/>
      <c r="K56" s="51"/>
      <c r="L56" s="51"/>
      <c r="M56" s="51"/>
      <c r="N56" s="51"/>
      <c r="O56" s="51"/>
      <c r="P56" s="51"/>
      <c r="Q56" s="51"/>
      <c r="R56" s="51"/>
      <c r="S56" s="51"/>
      <c r="T56" s="51"/>
      <c r="U56" s="51"/>
      <c r="V56" s="51"/>
      <c r="W56" s="51"/>
      <c r="X56" s="51"/>
      <c r="Y56" s="51"/>
      <c r="Z56" s="51"/>
      <c r="AA56" s="51"/>
      <c r="AB56" s="51"/>
    </row>
    <row r="57" spans="1:28" ht="33.75" customHeight="1">
      <c r="A57" s="51"/>
      <c r="B57" s="72"/>
      <c r="C57" s="51"/>
      <c r="D57" s="51"/>
      <c r="E57" s="73"/>
      <c r="F57" s="51"/>
      <c r="G57" s="51"/>
      <c r="H57" s="51"/>
      <c r="I57" s="51"/>
      <c r="J57" s="51"/>
      <c r="K57" s="51"/>
      <c r="L57" s="51"/>
      <c r="M57" s="51"/>
      <c r="N57" s="51"/>
      <c r="O57" s="51"/>
      <c r="P57" s="51"/>
      <c r="Q57" s="51"/>
      <c r="R57" s="51"/>
      <c r="S57" s="51"/>
      <c r="T57" s="51"/>
      <c r="U57" s="51"/>
      <c r="V57" s="51"/>
      <c r="W57" s="51"/>
      <c r="X57" s="51"/>
      <c r="Y57" s="51"/>
      <c r="Z57" s="51"/>
      <c r="AA57" s="51"/>
      <c r="AB57" s="51"/>
    </row>
    <row r="58" spans="1:28" ht="33.75" customHeight="1">
      <c r="A58" s="51"/>
      <c r="B58" s="72"/>
      <c r="C58" s="51"/>
      <c r="D58" s="51"/>
      <c r="E58" s="73"/>
      <c r="F58" s="51"/>
      <c r="G58" s="51"/>
      <c r="H58" s="51"/>
      <c r="I58" s="51"/>
      <c r="J58" s="51"/>
      <c r="K58" s="51"/>
      <c r="L58" s="51"/>
      <c r="M58" s="51"/>
      <c r="N58" s="51"/>
      <c r="O58" s="51"/>
      <c r="P58" s="51"/>
      <c r="Q58" s="51"/>
      <c r="R58" s="51"/>
      <c r="S58" s="51"/>
      <c r="T58" s="51"/>
      <c r="U58" s="51"/>
      <c r="V58" s="51"/>
      <c r="W58" s="51"/>
      <c r="X58" s="51"/>
      <c r="Y58" s="51"/>
      <c r="Z58" s="51"/>
      <c r="AA58" s="51"/>
      <c r="AB58" s="51"/>
    </row>
    <row r="59" spans="1:28" ht="33.75" customHeight="1">
      <c r="A59" s="51"/>
      <c r="B59" s="72"/>
      <c r="C59" s="51"/>
      <c r="D59" s="51"/>
      <c r="E59" s="73"/>
      <c r="F59" s="51"/>
      <c r="G59" s="51"/>
      <c r="H59" s="51"/>
      <c r="I59" s="51"/>
      <c r="J59" s="51"/>
      <c r="K59" s="51"/>
      <c r="L59" s="51"/>
      <c r="M59" s="51"/>
      <c r="N59" s="51"/>
      <c r="O59" s="51"/>
      <c r="P59" s="51"/>
      <c r="Q59" s="51"/>
      <c r="R59" s="51"/>
      <c r="S59" s="51"/>
      <c r="T59" s="51"/>
      <c r="U59" s="51"/>
      <c r="V59" s="51"/>
      <c r="W59" s="51"/>
      <c r="X59" s="51"/>
      <c r="Y59" s="51"/>
      <c r="Z59" s="51"/>
      <c r="AA59" s="51"/>
      <c r="AB59" s="51"/>
    </row>
    <row r="60" spans="1:28" ht="33.75" customHeight="1">
      <c r="A60" s="51"/>
      <c r="B60" s="72"/>
      <c r="C60" s="51"/>
      <c r="D60" s="51"/>
      <c r="E60" s="73"/>
      <c r="F60" s="51"/>
      <c r="G60" s="51"/>
      <c r="H60" s="51"/>
      <c r="I60" s="51"/>
      <c r="J60" s="51"/>
      <c r="K60" s="51"/>
      <c r="L60" s="51"/>
      <c r="M60" s="51"/>
      <c r="N60" s="51"/>
      <c r="O60" s="51"/>
      <c r="P60" s="51"/>
      <c r="Q60" s="51"/>
      <c r="R60" s="51"/>
      <c r="S60" s="51"/>
      <c r="T60" s="51"/>
      <c r="U60" s="51"/>
      <c r="V60" s="51"/>
      <c r="W60" s="51"/>
      <c r="X60" s="51"/>
      <c r="Y60" s="51"/>
      <c r="Z60" s="51"/>
      <c r="AA60" s="51"/>
      <c r="AB60" s="51"/>
    </row>
    <row r="61" spans="1:28" ht="33.75" customHeight="1">
      <c r="A61" s="51"/>
      <c r="B61" s="72"/>
      <c r="C61" s="51"/>
      <c r="D61" s="51"/>
      <c r="E61" s="73"/>
      <c r="F61" s="51"/>
      <c r="G61" s="51"/>
      <c r="H61" s="51"/>
      <c r="I61" s="51"/>
      <c r="J61" s="51"/>
      <c r="K61" s="51"/>
      <c r="L61" s="51"/>
      <c r="M61" s="51"/>
      <c r="N61" s="51"/>
      <c r="O61" s="51"/>
      <c r="P61" s="51"/>
      <c r="Q61" s="51"/>
      <c r="R61" s="51"/>
      <c r="S61" s="51"/>
      <c r="T61" s="51"/>
      <c r="U61" s="51"/>
      <c r="V61" s="51"/>
      <c r="W61" s="51"/>
      <c r="X61" s="51"/>
      <c r="Y61" s="51"/>
      <c r="Z61" s="51"/>
      <c r="AA61" s="51"/>
      <c r="AB61" s="51"/>
    </row>
    <row r="62" spans="1:28" ht="33.75" customHeight="1">
      <c r="A62" s="51"/>
      <c r="B62" s="72"/>
      <c r="C62" s="51"/>
      <c r="D62" s="51"/>
      <c r="E62" s="73"/>
      <c r="F62" s="51"/>
      <c r="G62" s="51"/>
      <c r="H62" s="51"/>
      <c r="I62" s="51"/>
      <c r="J62" s="51"/>
      <c r="K62" s="51"/>
      <c r="L62" s="51"/>
      <c r="M62" s="51"/>
      <c r="N62" s="51"/>
      <c r="O62" s="51"/>
      <c r="P62" s="51"/>
      <c r="Q62" s="51"/>
      <c r="R62" s="51"/>
      <c r="S62" s="51"/>
      <c r="T62" s="51"/>
      <c r="U62" s="51"/>
      <c r="V62" s="51"/>
      <c r="W62" s="51"/>
      <c r="X62" s="51"/>
      <c r="Y62" s="51"/>
      <c r="Z62" s="51"/>
      <c r="AA62" s="51"/>
      <c r="AB62" s="51"/>
    </row>
    <row r="63" spans="1:28" ht="33.75" customHeight="1">
      <c r="A63" s="51"/>
      <c r="B63" s="72"/>
      <c r="C63" s="51"/>
      <c r="D63" s="51"/>
      <c r="E63" s="73"/>
      <c r="F63" s="51"/>
      <c r="G63" s="51"/>
      <c r="H63" s="51"/>
      <c r="I63" s="51"/>
      <c r="J63" s="51"/>
      <c r="K63" s="51"/>
      <c r="L63" s="51"/>
      <c r="M63" s="51"/>
      <c r="N63" s="51"/>
      <c r="O63" s="51"/>
      <c r="P63" s="51"/>
      <c r="Q63" s="51"/>
      <c r="R63" s="51"/>
      <c r="S63" s="51"/>
      <c r="T63" s="51"/>
      <c r="U63" s="51"/>
      <c r="V63" s="51"/>
      <c r="W63" s="51"/>
      <c r="X63" s="51"/>
      <c r="Y63" s="51"/>
      <c r="Z63" s="51"/>
      <c r="AA63" s="51"/>
      <c r="AB63" s="51"/>
    </row>
    <row r="64" spans="1:28" ht="33.75" customHeight="1">
      <c r="A64" s="51"/>
      <c r="B64" s="72"/>
      <c r="C64" s="51"/>
      <c r="D64" s="51"/>
      <c r="E64" s="73"/>
      <c r="F64" s="51"/>
      <c r="G64" s="51"/>
      <c r="H64" s="51"/>
      <c r="I64" s="51"/>
      <c r="J64" s="51"/>
      <c r="K64" s="51"/>
      <c r="L64" s="51"/>
      <c r="M64" s="51"/>
      <c r="N64" s="51"/>
      <c r="O64" s="51"/>
      <c r="P64" s="51"/>
      <c r="Q64" s="51"/>
      <c r="R64" s="51"/>
      <c r="S64" s="51"/>
      <c r="T64" s="51"/>
      <c r="U64" s="51"/>
      <c r="V64" s="51"/>
      <c r="W64" s="51"/>
      <c r="X64" s="51"/>
      <c r="Y64" s="51"/>
      <c r="Z64" s="51"/>
      <c r="AA64" s="51"/>
      <c r="AB64" s="51"/>
    </row>
    <row r="65" spans="1:28" ht="33.75" customHeight="1">
      <c r="A65" s="51"/>
      <c r="B65" s="72"/>
      <c r="C65" s="51"/>
      <c r="D65" s="51"/>
      <c r="E65" s="73"/>
      <c r="F65" s="51"/>
      <c r="G65" s="51"/>
      <c r="H65" s="51"/>
      <c r="I65" s="51"/>
      <c r="J65" s="51"/>
      <c r="K65" s="51"/>
      <c r="L65" s="51"/>
      <c r="M65" s="51"/>
      <c r="N65" s="51"/>
      <c r="O65" s="51"/>
      <c r="P65" s="51"/>
      <c r="Q65" s="51"/>
      <c r="R65" s="51"/>
      <c r="S65" s="51"/>
      <c r="T65" s="51"/>
      <c r="U65" s="51"/>
      <c r="V65" s="51"/>
      <c r="W65" s="51"/>
      <c r="X65" s="51"/>
      <c r="Y65" s="51"/>
      <c r="Z65" s="51"/>
      <c r="AA65" s="51"/>
      <c r="AB65" s="51"/>
    </row>
    <row r="66" spans="1:28" ht="33.75" customHeight="1">
      <c r="A66" s="51"/>
      <c r="B66" s="72"/>
      <c r="C66" s="51"/>
      <c r="D66" s="51"/>
      <c r="E66" s="73"/>
      <c r="F66" s="51"/>
      <c r="G66" s="51"/>
      <c r="H66" s="51"/>
      <c r="I66" s="51"/>
      <c r="J66" s="51"/>
      <c r="K66" s="51"/>
      <c r="L66" s="51"/>
      <c r="M66" s="51"/>
      <c r="N66" s="51"/>
      <c r="O66" s="51"/>
      <c r="P66" s="51"/>
      <c r="Q66" s="51"/>
      <c r="R66" s="51"/>
      <c r="S66" s="51"/>
      <c r="T66" s="51"/>
      <c r="U66" s="51"/>
      <c r="V66" s="51"/>
      <c r="W66" s="51"/>
      <c r="X66" s="51"/>
      <c r="Y66" s="51"/>
      <c r="Z66" s="51"/>
      <c r="AA66" s="51"/>
      <c r="AB66" s="51"/>
    </row>
    <row r="67" spans="1:28" ht="33.75" customHeight="1">
      <c r="A67" s="51"/>
      <c r="B67" s="72"/>
      <c r="C67" s="51"/>
      <c r="D67" s="51"/>
      <c r="E67" s="73"/>
      <c r="F67" s="51"/>
      <c r="G67" s="51"/>
      <c r="H67" s="51"/>
      <c r="I67" s="51"/>
      <c r="J67" s="51"/>
      <c r="K67" s="51"/>
      <c r="L67" s="51"/>
      <c r="M67" s="51"/>
      <c r="N67" s="51"/>
      <c r="O67" s="51"/>
      <c r="P67" s="51"/>
      <c r="Q67" s="51"/>
      <c r="R67" s="51"/>
      <c r="S67" s="51"/>
      <c r="T67" s="51"/>
      <c r="U67" s="51"/>
      <c r="V67" s="51"/>
      <c r="W67" s="51"/>
      <c r="X67" s="51"/>
      <c r="Y67" s="51"/>
      <c r="Z67" s="51"/>
      <c r="AA67" s="51"/>
      <c r="AB67" s="51"/>
    </row>
    <row r="68" spans="1:28" ht="33.75" customHeight="1">
      <c r="A68" s="51"/>
      <c r="B68" s="72"/>
      <c r="C68" s="51"/>
      <c r="D68" s="51"/>
      <c r="E68" s="73"/>
      <c r="F68" s="51"/>
      <c r="G68" s="51"/>
      <c r="H68" s="51"/>
      <c r="I68" s="51"/>
      <c r="J68" s="51"/>
      <c r="K68" s="51"/>
      <c r="L68" s="51"/>
      <c r="M68" s="51"/>
      <c r="N68" s="51"/>
      <c r="O68" s="51"/>
      <c r="P68" s="51"/>
      <c r="Q68" s="51"/>
      <c r="R68" s="51"/>
      <c r="S68" s="51"/>
      <c r="T68" s="51"/>
      <c r="U68" s="51"/>
      <c r="V68" s="51"/>
      <c r="W68" s="51"/>
      <c r="X68" s="51"/>
      <c r="Y68" s="51"/>
      <c r="Z68" s="51"/>
      <c r="AA68" s="51"/>
      <c r="AB68" s="51"/>
    </row>
    <row r="69" spans="1:28" ht="33.75" customHeight="1">
      <c r="A69" s="51"/>
      <c r="B69" s="72"/>
      <c r="C69" s="51"/>
      <c r="D69" s="51"/>
      <c r="E69" s="73"/>
      <c r="F69" s="51"/>
      <c r="G69" s="51"/>
      <c r="H69" s="51"/>
      <c r="I69" s="51"/>
      <c r="J69" s="51"/>
      <c r="K69" s="51"/>
      <c r="L69" s="51"/>
      <c r="M69" s="51"/>
      <c r="N69" s="51"/>
      <c r="O69" s="51"/>
      <c r="P69" s="51"/>
      <c r="Q69" s="51"/>
      <c r="R69" s="51"/>
      <c r="S69" s="51"/>
      <c r="T69" s="51"/>
      <c r="U69" s="51"/>
      <c r="V69" s="51"/>
      <c r="W69" s="51"/>
      <c r="X69" s="51"/>
      <c r="Y69" s="51"/>
      <c r="Z69" s="51"/>
      <c r="AA69" s="51"/>
      <c r="AB69" s="51"/>
    </row>
    <row r="70" spans="1:28" ht="33.75" customHeight="1">
      <c r="A70" s="51"/>
      <c r="B70" s="72"/>
      <c r="C70" s="51"/>
      <c r="D70" s="51"/>
      <c r="E70" s="73"/>
      <c r="F70" s="51"/>
      <c r="G70" s="51"/>
      <c r="H70" s="51"/>
      <c r="I70" s="51"/>
      <c r="J70" s="51"/>
      <c r="K70" s="51"/>
      <c r="L70" s="51"/>
      <c r="M70" s="51"/>
      <c r="N70" s="51"/>
      <c r="O70" s="51"/>
      <c r="P70" s="51"/>
      <c r="Q70" s="51"/>
      <c r="R70" s="51"/>
      <c r="S70" s="51"/>
      <c r="T70" s="51"/>
      <c r="U70" s="51"/>
      <c r="V70" s="51"/>
      <c r="W70" s="51"/>
      <c r="X70" s="51"/>
      <c r="Y70" s="51"/>
      <c r="Z70" s="51"/>
      <c r="AA70" s="51"/>
      <c r="AB70" s="51"/>
    </row>
    <row r="71" spans="1:28" ht="33.75" customHeight="1">
      <c r="A71" s="51"/>
      <c r="B71" s="72"/>
      <c r="C71" s="51"/>
      <c r="D71" s="51"/>
      <c r="E71" s="73"/>
      <c r="F71" s="51"/>
      <c r="G71" s="51"/>
      <c r="H71" s="51"/>
      <c r="I71" s="51"/>
      <c r="J71" s="51"/>
      <c r="K71" s="51"/>
      <c r="L71" s="51"/>
      <c r="M71" s="51"/>
      <c r="N71" s="51"/>
      <c r="O71" s="51"/>
      <c r="P71" s="51"/>
      <c r="Q71" s="51"/>
      <c r="R71" s="51"/>
      <c r="S71" s="51"/>
      <c r="T71" s="51"/>
      <c r="U71" s="51"/>
      <c r="V71" s="51"/>
      <c r="W71" s="51"/>
      <c r="X71" s="51"/>
      <c r="Y71" s="51"/>
      <c r="Z71" s="51"/>
      <c r="AA71" s="51"/>
      <c r="AB71" s="51"/>
    </row>
    <row r="72" spans="1:28" ht="33.75" customHeight="1">
      <c r="A72" s="51"/>
      <c r="B72" s="72"/>
      <c r="C72" s="51"/>
      <c r="D72" s="51"/>
      <c r="E72" s="73"/>
      <c r="F72" s="51"/>
      <c r="G72" s="51"/>
      <c r="H72" s="51"/>
      <c r="I72" s="51"/>
      <c r="J72" s="51"/>
      <c r="K72" s="51"/>
      <c r="L72" s="51"/>
      <c r="M72" s="51"/>
      <c r="N72" s="51"/>
      <c r="O72" s="51"/>
      <c r="P72" s="51"/>
      <c r="Q72" s="51"/>
      <c r="R72" s="51"/>
      <c r="S72" s="51"/>
      <c r="T72" s="51"/>
      <c r="U72" s="51"/>
      <c r="V72" s="51"/>
      <c r="W72" s="51"/>
      <c r="X72" s="51"/>
      <c r="Y72" s="51"/>
      <c r="Z72" s="51"/>
      <c r="AA72" s="51"/>
      <c r="AB72" s="51"/>
    </row>
    <row r="73" spans="1:28" ht="33.75" customHeight="1">
      <c r="A73" s="51"/>
      <c r="B73" s="72"/>
      <c r="C73" s="51"/>
      <c r="D73" s="51"/>
      <c r="E73" s="73"/>
      <c r="F73" s="51"/>
      <c r="G73" s="51"/>
      <c r="H73" s="51"/>
      <c r="I73" s="51"/>
      <c r="J73" s="51"/>
      <c r="K73" s="51"/>
      <c r="L73" s="51"/>
      <c r="M73" s="51"/>
      <c r="N73" s="51"/>
      <c r="O73" s="51"/>
      <c r="P73" s="51"/>
      <c r="Q73" s="51"/>
      <c r="R73" s="51"/>
      <c r="S73" s="51"/>
      <c r="T73" s="51"/>
      <c r="U73" s="51"/>
      <c r="V73" s="51"/>
      <c r="W73" s="51"/>
      <c r="X73" s="51"/>
      <c r="Y73" s="51"/>
      <c r="Z73" s="51"/>
      <c r="AA73" s="51"/>
      <c r="AB73" s="51"/>
    </row>
    <row r="74" spans="1:28" ht="33.75" customHeight="1">
      <c r="A74" s="51"/>
      <c r="B74" s="72"/>
      <c r="C74" s="51"/>
      <c r="D74" s="51"/>
      <c r="E74" s="73"/>
      <c r="F74" s="51"/>
      <c r="G74" s="51"/>
      <c r="H74" s="51"/>
      <c r="I74" s="51"/>
      <c r="J74" s="51"/>
      <c r="K74" s="51"/>
      <c r="L74" s="51"/>
      <c r="M74" s="51"/>
      <c r="N74" s="51"/>
      <c r="O74" s="51"/>
      <c r="P74" s="51"/>
      <c r="Q74" s="51"/>
      <c r="R74" s="51"/>
      <c r="S74" s="51"/>
      <c r="T74" s="51"/>
      <c r="U74" s="51"/>
      <c r="V74" s="51"/>
      <c r="W74" s="51"/>
      <c r="X74" s="51"/>
      <c r="Y74" s="51"/>
      <c r="Z74" s="51"/>
      <c r="AA74" s="51"/>
      <c r="AB74" s="51"/>
    </row>
    <row r="75" spans="1:28" ht="33.75" customHeight="1">
      <c r="A75" s="51"/>
      <c r="B75" s="72"/>
      <c r="C75" s="51"/>
      <c r="D75" s="51"/>
      <c r="E75" s="73"/>
      <c r="F75" s="51"/>
      <c r="G75" s="51"/>
      <c r="H75" s="51"/>
      <c r="I75" s="51"/>
      <c r="J75" s="51"/>
      <c r="K75" s="51"/>
      <c r="L75" s="51"/>
      <c r="M75" s="51"/>
      <c r="N75" s="51"/>
      <c r="O75" s="51"/>
      <c r="P75" s="51"/>
      <c r="Q75" s="51"/>
      <c r="R75" s="51"/>
      <c r="S75" s="51"/>
      <c r="T75" s="51"/>
      <c r="U75" s="51"/>
      <c r="V75" s="51"/>
      <c r="W75" s="51"/>
      <c r="X75" s="51"/>
      <c r="Y75" s="51"/>
      <c r="Z75" s="51"/>
      <c r="AA75" s="51"/>
      <c r="AB75" s="51"/>
    </row>
    <row r="76" spans="1:28" ht="33.75" customHeight="1">
      <c r="A76" s="51"/>
      <c r="B76" s="72"/>
      <c r="C76" s="51"/>
      <c r="D76" s="51"/>
      <c r="E76" s="73"/>
      <c r="F76" s="51"/>
      <c r="G76" s="51"/>
      <c r="H76" s="51"/>
      <c r="I76" s="51"/>
      <c r="J76" s="51"/>
      <c r="K76" s="51"/>
      <c r="L76" s="51"/>
      <c r="M76" s="51"/>
      <c r="N76" s="51"/>
      <c r="O76" s="51"/>
      <c r="P76" s="51"/>
      <c r="Q76" s="51"/>
      <c r="R76" s="51"/>
      <c r="S76" s="51"/>
      <c r="T76" s="51"/>
      <c r="U76" s="51"/>
      <c r="V76" s="51"/>
      <c r="W76" s="51"/>
      <c r="X76" s="51"/>
      <c r="Y76" s="51"/>
      <c r="Z76" s="51"/>
      <c r="AA76" s="51"/>
      <c r="AB76" s="51"/>
    </row>
    <row r="77" spans="1:28" ht="33.75" customHeight="1">
      <c r="A77" s="51"/>
      <c r="B77" s="72"/>
      <c r="C77" s="51"/>
      <c r="D77" s="51"/>
      <c r="E77" s="73"/>
      <c r="F77" s="51"/>
      <c r="G77" s="51"/>
      <c r="H77" s="51"/>
      <c r="I77" s="51"/>
      <c r="J77" s="51"/>
      <c r="K77" s="51"/>
      <c r="L77" s="51"/>
      <c r="M77" s="51"/>
      <c r="N77" s="51"/>
      <c r="O77" s="51"/>
      <c r="P77" s="51"/>
      <c r="Q77" s="51"/>
      <c r="R77" s="51"/>
      <c r="S77" s="51"/>
      <c r="T77" s="51"/>
      <c r="U77" s="51"/>
      <c r="V77" s="51"/>
      <c r="W77" s="51"/>
      <c r="X77" s="51"/>
      <c r="Y77" s="51"/>
      <c r="Z77" s="51"/>
      <c r="AA77" s="51"/>
      <c r="AB77" s="51"/>
    </row>
    <row r="78" spans="1:28" ht="33.75" customHeight="1">
      <c r="A78" s="51"/>
      <c r="B78" s="72"/>
      <c r="C78" s="51"/>
      <c r="D78" s="51"/>
      <c r="E78" s="73"/>
      <c r="F78" s="51"/>
      <c r="G78" s="51"/>
      <c r="H78" s="51"/>
      <c r="I78" s="51"/>
      <c r="J78" s="51"/>
      <c r="K78" s="51"/>
      <c r="L78" s="51"/>
      <c r="M78" s="51"/>
      <c r="N78" s="51"/>
      <c r="O78" s="51"/>
      <c r="P78" s="51"/>
      <c r="Q78" s="51"/>
      <c r="R78" s="51"/>
      <c r="S78" s="51"/>
      <c r="T78" s="51"/>
      <c r="U78" s="51"/>
      <c r="V78" s="51"/>
      <c r="W78" s="51"/>
      <c r="X78" s="51"/>
      <c r="Y78" s="51"/>
      <c r="Z78" s="51"/>
      <c r="AA78" s="51"/>
      <c r="AB78" s="51"/>
    </row>
    <row r="79" spans="1:28" ht="33.75" customHeight="1">
      <c r="A79" s="51"/>
      <c r="B79" s="72"/>
      <c r="C79" s="51"/>
      <c r="D79" s="51"/>
      <c r="E79" s="73"/>
      <c r="F79" s="51"/>
      <c r="G79" s="51"/>
      <c r="H79" s="51"/>
      <c r="I79" s="51"/>
      <c r="J79" s="51"/>
      <c r="K79" s="51"/>
      <c r="L79" s="51"/>
      <c r="M79" s="51"/>
      <c r="N79" s="51"/>
      <c r="O79" s="51"/>
      <c r="P79" s="51"/>
      <c r="Q79" s="51"/>
      <c r="R79" s="51"/>
      <c r="S79" s="51"/>
      <c r="T79" s="51"/>
      <c r="U79" s="51"/>
      <c r="V79" s="51"/>
      <c r="W79" s="51"/>
      <c r="X79" s="51"/>
      <c r="Y79" s="51"/>
      <c r="Z79" s="51"/>
      <c r="AA79" s="51"/>
      <c r="AB79" s="51"/>
    </row>
    <row r="80" spans="1:28" ht="33.75" customHeight="1">
      <c r="A80" s="51"/>
      <c r="B80" s="72"/>
      <c r="C80" s="51"/>
      <c r="D80" s="51"/>
      <c r="E80" s="73"/>
      <c r="F80" s="51"/>
      <c r="G80" s="51"/>
      <c r="H80" s="51"/>
      <c r="I80" s="51"/>
      <c r="J80" s="51"/>
      <c r="K80" s="51"/>
      <c r="L80" s="51"/>
      <c r="M80" s="51"/>
      <c r="N80" s="51"/>
      <c r="O80" s="51"/>
      <c r="P80" s="51"/>
      <c r="Q80" s="51"/>
      <c r="R80" s="51"/>
      <c r="S80" s="51"/>
      <c r="T80" s="51"/>
      <c r="U80" s="51"/>
      <c r="V80" s="51"/>
      <c r="W80" s="51"/>
      <c r="X80" s="51"/>
      <c r="Y80" s="51"/>
      <c r="Z80" s="51"/>
      <c r="AA80" s="51"/>
      <c r="AB80" s="51"/>
    </row>
    <row r="81" spans="1:28" ht="33.75" customHeight="1">
      <c r="A81" s="51"/>
      <c r="B81" s="72"/>
      <c r="C81" s="51"/>
      <c r="D81" s="51"/>
      <c r="E81" s="73"/>
      <c r="F81" s="51"/>
      <c r="G81" s="51"/>
      <c r="H81" s="51"/>
      <c r="I81" s="51"/>
      <c r="J81" s="51"/>
      <c r="K81" s="51"/>
      <c r="L81" s="51"/>
      <c r="M81" s="51"/>
      <c r="N81" s="51"/>
      <c r="O81" s="51"/>
      <c r="P81" s="51"/>
      <c r="Q81" s="51"/>
      <c r="R81" s="51"/>
      <c r="S81" s="51"/>
      <c r="T81" s="51"/>
      <c r="U81" s="51"/>
      <c r="V81" s="51"/>
      <c r="W81" s="51"/>
      <c r="X81" s="51"/>
      <c r="Y81" s="51"/>
      <c r="Z81" s="51"/>
      <c r="AA81" s="51"/>
      <c r="AB81" s="51"/>
    </row>
    <row r="82" spans="1:28" ht="33.75" customHeight="1">
      <c r="A82" s="51"/>
      <c r="B82" s="72"/>
      <c r="C82" s="51"/>
      <c r="D82" s="51"/>
      <c r="E82" s="73"/>
      <c r="F82" s="51"/>
      <c r="G82" s="51"/>
      <c r="H82" s="51"/>
      <c r="I82" s="51"/>
      <c r="J82" s="51"/>
      <c r="K82" s="51"/>
      <c r="L82" s="51"/>
      <c r="M82" s="51"/>
      <c r="N82" s="51"/>
      <c r="O82" s="51"/>
      <c r="P82" s="51"/>
      <c r="Q82" s="51"/>
      <c r="R82" s="51"/>
      <c r="S82" s="51"/>
      <c r="T82" s="51"/>
      <c r="U82" s="51"/>
      <c r="V82" s="51"/>
      <c r="W82" s="51"/>
      <c r="X82" s="51"/>
      <c r="Y82" s="51"/>
      <c r="Z82" s="51"/>
      <c r="AA82" s="51"/>
      <c r="AB82" s="51"/>
    </row>
    <row r="83" spans="1:28" ht="33.75" customHeight="1">
      <c r="A83" s="51"/>
      <c r="B83" s="72"/>
      <c r="C83" s="51"/>
      <c r="D83" s="51"/>
      <c r="E83" s="73"/>
      <c r="F83" s="51"/>
      <c r="G83" s="51"/>
      <c r="H83" s="51"/>
      <c r="I83" s="51"/>
      <c r="J83" s="51"/>
      <c r="K83" s="51"/>
      <c r="L83" s="51"/>
      <c r="M83" s="51"/>
      <c r="N83" s="51"/>
      <c r="O83" s="51"/>
      <c r="P83" s="51"/>
      <c r="Q83" s="51"/>
      <c r="R83" s="51"/>
      <c r="S83" s="51"/>
      <c r="T83" s="51"/>
      <c r="U83" s="51"/>
      <c r="V83" s="51"/>
      <c r="W83" s="51"/>
      <c r="X83" s="51"/>
      <c r="Y83" s="51"/>
      <c r="Z83" s="51"/>
      <c r="AA83" s="51"/>
      <c r="AB83" s="51"/>
    </row>
    <row r="84" spans="1:28" ht="33.75" customHeight="1">
      <c r="A84" s="51"/>
      <c r="B84" s="72"/>
      <c r="C84" s="51"/>
      <c r="D84" s="51"/>
      <c r="E84" s="73"/>
      <c r="F84" s="51"/>
      <c r="G84" s="51"/>
      <c r="H84" s="51"/>
      <c r="I84" s="51"/>
      <c r="J84" s="51"/>
      <c r="K84" s="51"/>
      <c r="L84" s="51"/>
      <c r="M84" s="51"/>
      <c r="N84" s="51"/>
      <c r="O84" s="51"/>
      <c r="P84" s="51"/>
      <c r="Q84" s="51"/>
      <c r="R84" s="51"/>
      <c r="S84" s="51"/>
      <c r="T84" s="51"/>
      <c r="U84" s="51"/>
      <c r="V84" s="51"/>
      <c r="W84" s="51"/>
      <c r="X84" s="51"/>
      <c r="Y84" s="51"/>
      <c r="Z84" s="51"/>
      <c r="AA84" s="51"/>
      <c r="AB84" s="51"/>
    </row>
    <row r="85" spans="1:28" ht="33.75" customHeight="1">
      <c r="A85" s="51"/>
      <c r="B85" s="72"/>
      <c r="C85" s="51"/>
      <c r="D85" s="51"/>
      <c r="E85" s="73"/>
      <c r="F85" s="51"/>
      <c r="G85" s="51"/>
      <c r="H85" s="51"/>
      <c r="I85" s="51"/>
      <c r="J85" s="51"/>
      <c r="K85" s="51"/>
      <c r="L85" s="51"/>
      <c r="M85" s="51"/>
      <c r="N85" s="51"/>
      <c r="O85" s="51"/>
      <c r="P85" s="51"/>
      <c r="Q85" s="51"/>
      <c r="R85" s="51"/>
      <c r="S85" s="51"/>
      <c r="T85" s="51"/>
      <c r="U85" s="51"/>
      <c r="V85" s="51"/>
      <c r="W85" s="51"/>
      <c r="X85" s="51"/>
      <c r="Y85" s="51"/>
      <c r="Z85" s="51"/>
      <c r="AA85" s="51"/>
      <c r="AB85" s="51"/>
    </row>
    <row r="86" spans="1:28" ht="33.75" customHeight="1">
      <c r="A86" s="51"/>
      <c r="B86" s="72"/>
      <c r="C86" s="51"/>
      <c r="D86" s="51"/>
      <c r="E86" s="73"/>
      <c r="F86" s="51"/>
      <c r="G86" s="51"/>
      <c r="H86" s="51"/>
      <c r="I86" s="51"/>
      <c r="J86" s="51"/>
      <c r="K86" s="51"/>
      <c r="L86" s="51"/>
      <c r="M86" s="51"/>
      <c r="N86" s="51"/>
      <c r="O86" s="51"/>
      <c r="P86" s="51"/>
      <c r="Q86" s="51"/>
      <c r="R86" s="51"/>
      <c r="S86" s="51"/>
      <c r="T86" s="51"/>
      <c r="U86" s="51"/>
      <c r="V86" s="51"/>
      <c r="W86" s="51"/>
      <c r="X86" s="51"/>
      <c r="Y86" s="51"/>
      <c r="Z86" s="51"/>
      <c r="AA86" s="51"/>
      <c r="AB86" s="51"/>
    </row>
    <row r="87" spans="1:28" ht="33.75" customHeight="1">
      <c r="A87" s="51"/>
      <c r="B87" s="72"/>
      <c r="C87" s="51"/>
      <c r="D87" s="51"/>
      <c r="E87" s="73"/>
      <c r="F87" s="51"/>
      <c r="G87" s="51"/>
      <c r="H87" s="51"/>
      <c r="I87" s="51"/>
      <c r="J87" s="51"/>
      <c r="K87" s="51"/>
      <c r="L87" s="51"/>
      <c r="M87" s="51"/>
      <c r="N87" s="51"/>
      <c r="O87" s="51"/>
      <c r="P87" s="51"/>
      <c r="Q87" s="51"/>
      <c r="R87" s="51"/>
      <c r="S87" s="51"/>
      <c r="T87" s="51"/>
      <c r="U87" s="51"/>
      <c r="V87" s="51"/>
      <c r="W87" s="51"/>
      <c r="X87" s="51"/>
      <c r="Y87" s="51"/>
      <c r="Z87" s="51"/>
      <c r="AA87" s="51"/>
      <c r="AB87" s="51"/>
    </row>
    <row r="88" spans="1:28" ht="33.75" customHeight="1">
      <c r="A88" s="51"/>
      <c r="B88" s="72"/>
      <c r="C88" s="51"/>
      <c r="D88" s="51"/>
      <c r="E88" s="73"/>
      <c r="F88" s="51"/>
      <c r="G88" s="51"/>
      <c r="H88" s="51"/>
      <c r="I88" s="51"/>
      <c r="J88" s="51"/>
      <c r="K88" s="51"/>
      <c r="L88" s="51"/>
      <c r="M88" s="51"/>
      <c r="N88" s="51"/>
      <c r="O88" s="51"/>
      <c r="P88" s="51"/>
      <c r="Q88" s="51"/>
      <c r="R88" s="51"/>
      <c r="S88" s="51"/>
      <c r="T88" s="51"/>
      <c r="U88" s="51"/>
      <c r="V88" s="51"/>
      <c r="W88" s="51"/>
      <c r="X88" s="51"/>
      <c r="Y88" s="51"/>
      <c r="Z88" s="51"/>
      <c r="AA88" s="51"/>
      <c r="AB88" s="51"/>
    </row>
    <row r="89" spans="1:28" ht="33.75" customHeight="1">
      <c r="A89" s="51"/>
      <c r="B89" s="72"/>
      <c r="C89" s="51"/>
      <c r="D89" s="51"/>
      <c r="E89" s="73"/>
      <c r="F89" s="51"/>
      <c r="G89" s="51"/>
      <c r="H89" s="51"/>
      <c r="I89" s="51"/>
      <c r="J89" s="51"/>
      <c r="K89" s="51"/>
      <c r="L89" s="51"/>
      <c r="M89" s="51"/>
      <c r="N89" s="51"/>
      <c r="O89" s="51"/>
      <c r="P89" s="51"/>
      <c r="Q89" s="51"/>
      <c r="R89" s="51"/>
      <c r="S89" s="51"/>
      <c r="T89" s="51"/>
      <c r="U89" s="51"/>
      <c r="V89" s="51"/>
      <c r="W89" s="51"/>
      <c r="X89" s="51"/>
      <c r="Y89" s="51"/>
      <c r="Z89" s="51"/>
      <c r="AA89" s="51"/>
      <c r="AB89" s="51"/>
    </row>
    <row r="90" spans="1:28" ht="33.75" customHeight="1">
      <c r="A90" s="51"/>
      <c r="B90" s="72"/>
      <c r="C90" s="51"/>
      <c r="D90" s="51"/>
      <c r="E90" s="73"/>
      <c r="F90" s="51"/>
      <c r="G90" s="51"/>
      <c r="H90" s="51"/>
      <c r="I90" s="51"/>
      <c r="J90" s="51"/>
      <c r="K90" s="51"/>
      <c r="L90" s="51"/>
      <c r="M90" s="51"/>
      <c r="N90" s="51"/>
      <c r="O90" s="51"/>
      <c r="P90" s="51"/>
      <c r="Q90" s="51"/>
      <c r="R90" s="51"/>
      <c r="S90" s="51"/>
      <c r="T90" s="51"/>
      <c r="U90" s="51"/>
      <c r="V90" s="51"/>
      <c r="W90" s="51"/>
      <c r="X90" s="51"/>
      <c r="Y90" s="51"/>
      <c r="Z90" s="51"/>
      <c r="AA90" s="51"/>
      <c r="AB90" s="51"/>
    </row>
    <row r="91" spans="1:28" ht="33.75" customHeight="1">
      <c r="A91" s="51"/>
      <c r="B91" s="72"/>
      <c r="C91" s="51"/>
      <c r="D91" s="51"/>
      <c r="E91" s="73"/>
      <c r="F91" s="51"/>
      <c r="G91" s="51"/>
      <c r="H91" s="51"/>
      <c r="I91" s="51"/>
      <c r="J91" s="51"/>
      <c r="K91" s="51"/>
      <c r="L91" s="51"/>
      <c r="M91" s="51"/>
      <c r="N91" s="51"/>
      <c r="O91" s="51"/>
      <c r="P91" s="51"/>
      <c r="Q91" s="51"/>
      <c r="R91" s="51"/>
      <c r="S91" s="51"/>
      <c r="T91" s="51"/>
      <c r="U91" s="51"/>
      <c r="V91" s="51"/>
      <c r="W91" s="51"/>
      <c r="X91" s="51"/>
      <c r="Y91" s="51"/>
      <c r="Z91" s="51"/>
      <c r="AA91" s="51"/>
      <c r="AB91" s="51"/>
    </row>
    <row r="92" spans="1:28" ht="33.75" customHeight="1">
      <c r="A92" s="51"/>
      <c r="B92" s="72"/>
      <c r="C92" s="51"/>
      <c r="D92" s="51"/>
      <c r="E92" s="73"/>
      <c r="F92" s="51"/>
      <c r="G92" s="51"/>
      <c r="H92" s="51"/>
      <c r="I92" s="51"/>
      <c r="J92" s="51"/>
      <c r="K92" s="51"/>
      <c r="L92" s="51"/>
      <c r="M92" s="51"/>
      <c r="N92" s="51"/>
      <c r="O92" s="51"/>
      <c r="P92" s="51"/>
      <c r="Q92" s="51"/>
      <c r="R92" s="51"/>
      <c r="S92" s="51"/>
      <c r="T92" s="51"/>
      <c r="U92" s="51"/>
      <c r="V92" s="51"/>
      <c r="W92" s="51"/>
      <c r="X92" s="51"/>
      <c r="Y92" s="51"/>
      <c r="Z92" s="51"/>
      <c r="AA92" s="51"/>
      <c r="AB92" s="51"/>
    </row>
    <row r="93" spans="1:28" ht="33.75" customHeight="1">
      <c r="A93" s="51"/>
      <c r="B93" s="72"/>
      <c r="C93" s="51"/>
      <c r="D93" s="51"/>
      <c r="E93" s="73"/>
      <c r="F93" s="51"/>
      <c r="G93" s="51"/>
      <c r="H93" s="51"/>
      <c r="I93" s="51"/>
      <c r="J93" s="51"/>
      <c r="K93" s="51"/>
      <c r="L93" s="51"/>
      <c r="M93" s="51"/>
      <c r="N93" s="51"/>
      <c r="O93" s="51"/>
      <c r="P93" s="51"/>
      <c r="Q93" s="51"/>
      <c r="R93" s="51"/>
      <c r="S93" s="51"/>
      <c r="T93" s="51"/>
      <c r="U93" s="51"/>
      <c r="V93" s="51"/>
      <c r="W93" s="51"/>
      <c r="X93" s="51"/>
      <c r="Y93" s="51"/>
      <c r="Z93" s="51"/>
      <c r="AA93" s="51"/>
      <c r="AB93" s="51"/>
    </row>
    <row r="94" spans="1:28" ht="33.75" customHeight="1">
      <c r="A94" s="51"/>
      <c r="B94" s="72"/>
      <c r="C94" s="51"/>
      <c r="D94" s="51"/>
      <c r="E94" s="73"/>
      <c r="F94" s="51"/>
      <c r="G94" s="51"/>
      <c r="H94" s="51"/>
      <c r="I94" s="51"/>
      <c r="J94" s="51"/>
      <c r="K94" s="51"/>
      <c r="L94" s="51"/>
      <c r="M94" s="51"/>
      <c r="N94" s="51"/>
      <c r="O94" s="51"/>
      <c r="P94" s="51"/>
      <c r="Q94" s="51"/>
      <c r="R94" s="51"/>
      <c r="S94" s="51"/>
      <c r="T94" s="51"/>
      <c r="U94" s="51"/>
      <c r="V94" s="51"/>
      <c r="W94" s="51"/>
      <c r="X94" s="51"/>
      <c r="Y94" s="51"/>
      <c r="Z94" s="51"/>
      <c r="AA94" s="51"/>
      <c r="AB94" s="51"/>
    </row>
    <row r="95" spans="1:28" ht="33.75" customHeight="1">
      <c r="A95" s="51"/>
      <c r="B95" s="72"/>
      <c r="C95" s="51"/>
      <c r="D95" s="51"/>
      <c r="E95" s="73"/>
      <c r="F95" s="51"/>
      <c r="G95" s="51"/>
      <c r="H95" s="51"/>
      <c r="I95" s="51"/>
      <c r="J95" s="51"/>
      <c r="K95" s="51"/>
      <c r="L95" s="51"/>
      <c r="M95" s="51"/>
      <c r="N95" s="51"/>
      <c r="O95" s="51"/>
      <c r="P95" s="51"/>
      <c r="Q95" s="51"/>
      <c r="R95" s="51"/>
      <c r="S95" s="51"/>
      <c r="T95" s="51"/>
      <c r="U95" s="51"/>
      <c r="V95" s="51"/>
      <c r="W95" s="51"/>
      <c r="X95" s="51"/>
      <c r="Y95" s="51"/>
      <c r="Z95" s="51"/>
      <c r="AA95" s="51"/>
      <c r="AB95" s="51"/>
    </row>
    <row r="96" spans="1:28" ht="33.75" customHeight="1">
      <c r="A96" s="51"/>
      <c r="B96" s="72"/>
      <c r="C96" s="51"/>
      <c r="D96" s="51"/>
      <c r="E96" s="73"/>
      <c r="F96" s="51"/>
      <c r="G96" s="51"/>
      <c r="H96" s="51"/>
      <c r="I96" s="51"/>
      <c r="J96" s="51"/>
      <c r="K96" s="51"/>
      <c r="L96" s="51"/>
      <c r="M96" s="51"/>
      <c r="N96" s="51"/>
      <c r="O96" s="51"/>
      <c r="P96" s="51"/>
      <c r="Q96" s="51"/>
      <c r="R96" s="51"/>
      <c r="S96" s="51"/>
      <c r="T96" s="51"/>
      <c r="U96" s="51"/>
      <c r="V96" s="51"/>
      <c r="W96" s="51"/>
      <c r="X96" s="51"/>
      <c r="Y96" s="51"/>
      <c r="Z96" s="51"/>
      <c r="AA96" s="51"/>
      <c r="AB96" s="51"/>
    </row>
    <row r="97" spans="1:28" ht="33.75" customHeight="1">
      <c r="A97" s="51"/>
      <c r="B97" s="72"/>
      <c r="C97" s="51"/>
      <c r="D97" s="51"/>
      <c r="E97" s="73"/>
      <c r="F97" s="51"/>
      <c r="G97" s="51"/>
      <c r="H97" s="51"/>
      <c r="I97" s="51"/>
      <c r="J97" s="51"/>
      <c r="K97" s="51"/>
      <c r="L97" s="51"/>
      <c r="M97" s="51"/>
      <c r="N97" s="51"/>
      <c r="O97" s="51"/>
      <c r="P97" s="51"/>
      <c r="Q97" s="51"/>
      <c r="R97" s="51"/>
      <c r="S97" s="51"/>
      <c r="T97" s="51"/>
      <c r="U97" s="51"/>
      <c r="V97" s="51"/>
      <c r="W97" s="51"/>
      <c r="X97" s="51"/>
      <c r="Y97" s="51"/>
      <c r="Z97" s="51"/>
      <c r="AA97" s="51"/>
      <c r="AB97" s="51"/>
    </row>
    <row r="98" spans="1:28" ht="33.75" customHeight="1">
      <c r="A98" s="51"/>
      <c r="B98" s="72"/>
      <c r="C98" s="51"/>
      <c r="D98" s="51"/>
      <c r="E98" s="73"/>
      <c r="F98" s="51"/>
      <c r="G98" s="51"/>
      <c r="H98" s="51"/>
      <c r="I98" s="51"/>
      <c r="J98" s="51"/>
      <c r="K98" s="51"/>
      <c r="L98" s="51"/>
      <c r="M98" s="51"/>
      <c r="N98" s="51"/>
      <c r="O98" s="51"/>
      <c r="P98" s="51"/>
      <c r="Q98" s="51"/>
      <c r="R98" s="51"/>
      <c r="S98" s="51"/>
      <c r="T98" s="51"/>
      <c r="U98" s="51"/>
      <c r="V98" s="51"/>
      <c r="W98" s="51"/>
      <c r="X98" s="51"/>
      <c r="Y98" s="51"/>
      <c r="Z98" s="51"/>
      <c r="AA98" s="51"/>
      <c r="AB98" s="51"/>
    </row>
    <row r="99" spans="1:28" ht="33.75" customHeight="1">
      <c r="A99" s="51"/>
      <c r="B99" s="72"/>
      <c r="C99" s="51"/>
      <c r="D99" s="51"/>
      <c r="E99" s="73"/>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33.75" customHeight="1">
      <c r="A100" s="51"/>
      <c r="B100" s="72"/>
      <c r="C100" s="51"/>
      <c r="D100" s="51"/>
      <c r="E100" s="73"/>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33.75" customHeight="1">
      <c r="A101" s="51"/>
      <c r="B101" s="72"/>
      <c r="C101" s="51"/>
      <c r="D101" s="51"/>
      <c r="E101" s="73"/>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33.75" customHeight="1">
      <c r="A102" s="51"/>
      <c r="B102" s="72"/>
      <c r="C102" s="51"/>
      <c r="D102" s="51"/>
      <c r="E102" s="73"/>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33.75" customHeight="1">
      <c r="A103" s="51"/>
      <c r="B103" s="72"/>
      <c r="C103" s="51"/>
      <c r="D103" s="51"/>
      <c r="E103" s="73"/>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33.75" customHeight="1">
      <c r="A104" s="51"/>
      <c r="B104" s="72"/>
      <c r="C104" s="51"/>
      <c r="D104" s="51"/>
      <c r="E104" s="73"/>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33.75" customHeight="1">
      <c r="A105" s="51"/>
      <c r="B105" s="72"/>
      <c r="C105" s="51"/>
      <c r="D105" s="51"/>
      <c r="E105" s="73"/>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33.75" customHeight="1">
      <c r="A106" s="51"/>
      <c r="B106" s="72"/>
      <c r="C106" s="51"/>
      <c r="D106" s="51"/>
      <c r="E106" s="73"/>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33.75" customHeight="1">
      <c r="A107" s="51"/>
      <c r="B107" s="72"/>
      <c r="C107" s="51"/>
      <c r="D107" s="51"/>
      <c r="E107" s="73"/>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33.75" customHeight="1">
      <c r="A108" s="51"/>
      <c r="B108" s="72"/>
      <c r="C108" s="51"/>
      <c r="D108" s="51"/>
      <c r="E108" s="73"/>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33.75" customHeight="1">
      <c r="A109" s="51"/>
      <c r="B109" s="72"/>
      <c r="C109" s="51"/>
      <c r="D109" s="51"/>
      <c r="E109" s="73"/>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33.75" customHeight="1">
      <c r="A110" s="51"/>
      <c r="B110" s="72"/>
      <c r="C110" s="51"/>
      <c r="D110" s="51"/>
      <c r="E110" s="73"/>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33.75" customHeight="1">
      <c r="A111" s="51"/>
      <c r="B111" s="72"/>
      <c r="C111" s="51"/>
      <c r="D111" s="51"/>
      <c r="E111" s="73"/>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33.75" customHeight="1">
      <c r="A112" s="51"/>
      <c r="B112" s="72"/>
      <c r="C112" s="51"/>
      <c r="D112" s="51"/>
      <c r="E112" s="73"/>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33.75" customHeight="1">
      <c r="A113" s="51"/>
      <c r="B113" s="72"/>
      <c r="C113" s="51"/>
      <c r="D113" s="51"/>
      <c r="E113" s="73"/>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33.75" customHeight="1">
      <c r="A114" s="51"/>
      <c r="B114" s="72"/>
      <c r="C114" s="51"/>
      <c r="D114" s="51"/>
      <c r="E114" s="73"/>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33.75" customHeight="1">
      <c r="A115" s="51"/>
      <c r="B115" s="72"/>
      <c r="C115" s="51"/>
      <c r="D115" s="51"/>
      <c r="E115" s="73"/>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33.75" customHeight="1">
      <c r="A116" s="51"/>
      <c r="B116" s="72"/>
      <c r="C116" s="51"/>
      <c r="D116" s="51"/>
      <c r="E116" s="73"/>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33.75" customHeight="1">
      <c r="A117" s="51"/>
      <c r="B117" s="72"/>
      <c r="C117" s="51"/>
      <c r="D117" s="51"/>
      <c r="E117" s="73"/>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33.75" customHeight="1">
      <c r="A118" s="51"/>
      <c r="B118" s="72"/>
      <c r="C118" s="51"/>
      <c r="D118" s="51"/>
      <c r="E118" s="73"/>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33.75" customHeight="1">
      <c r="A119" s="51"/>
      <c r="B119" s="72"/>
      <c r="C119" s="51"/>
      <c r="D119" s="51"/>
      <c r="E119" s="73"/>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33.75" customHeight="1">
      <c r="A120" s="51"/>
      <c r="B120" s="72"/>
      <c r="C120" s="51"/>
      <c r="D120" s="51"/>
      <c r="E120" s="73"/>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33.75" customHeight="1">
      <c r="A121" s="51"/>
      <c r="B121" s="72"/>
      <c r="C121" s="51"/>
      <c r="D121" s="51"/>
      <c r="E121" s="73"/>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33.75" customHeight="1">
      <c r="A122" s="51"/>
      <c r="B122" s="72"/>
      <c r="C122" s="51"/>
      <c r="D122" s="51"/>
      <c r="E122" s="73"/>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33.75" customHeight="1">
      <c r="A123" s="51"/>
      <c r="B123" s="72"/>
      <c r="C123" s="51"/>
      <c r="D123" s="51"/>
      <c r="E123" s="73"/>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33.75" customHeight="1">
      <c r="A124" s="51"/>
      <c r="B124" s="72"/>
      <c r="C124" s="51"/>
      <c r="D124" s="51"/>
      <c r="E124" s="73"/>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33.75" customHeight="1">
      <c r="A125" s="51"/>
      <c r="B125" s="72"/>
      <c r="C125" s="51"/>
      <c r="D125" s="51"/>
      <c r="E125" s="73"/>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33.75" customHeight="1">
      <c r="A126" s="51"/>
      <c r="B126" s="72"/>
      <c r="C126" s="51"/>
      <c r="D126" s="51"/>
      <c r="E126" s="73"/>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33.75" customHeight="1">
      <c r="A127" s="51"/>
      <c r="B127" s="72"/>
      <c r="C127" s="51"/>
      <c r="D127" s="51"/>
      <c r="E127" s="73"/>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33.75" customHeight="1">
      <c r="A128" s="51"/>
      <c r="B128" s="72"/>
      <c r="C128" s="51"/>
      <c r="D128" s="51"/>
      <c r="E128" s="73"/>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33.75" customHeight="1">
      <c r="A129" s="51"/>
      <c r="B129" s="72"/>
      <c r="C129" s="51"/>
      <c r="D129" s="51"/>
      <c r="E129" s="73"/>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33.75" customHeight="1">
      <c r="A130" s="51"/>
      <c r="B130" s="72"/>
      <c r="C130" s="51"/>
      <c r="D130" s="51"/>
      <c r="E130" s="73"/>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33.75" customHeight="1">
      <c r="A131" s="51"/>
      <c r="B131" s="72"/>
      <c r="C131" s="51"/>
      <c r="D131" s="51"/>
      <c r="E131" s="73"/>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33.75" customHeight="1">
      <c r="A132" s="51"/>
      <c r="B132" s="72"/>
      <c r="C132" s="51"/>
      <c r="D132" s="51"/>
      <c r="E132" s="73"/>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33.75" customHeight="1">
      <c r="A133" s="51"/>
      <c r="B133" s="72"/>
      <c r="C133" s="51"/>
      <c r="D133" s="51"/>
      <c r="E133" s="73"/>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33.75" customHeight="1">
      <c r="A134" s="51"/>
      <c r="B134" s="72"/>
      <c r="C134" s="51"/>
      <c r="D134" s="51"/>
      <c r="E134" s="73"/>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33.75" customHeight="1">
      <c r="A135" s="51"/>
      <c r="B135" s="72"/>
      <c r="C135" s="51"/>
      <c r="D135" s="51"/>
      <c r="E135" s="73"/>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33.75" customHeight="1">
      <c r="A136" s="51"/>
      <c r="B136" s="72"/>
      <c r="C136" s="51"/>
      <c r="D136" s="51"/>
      <c r="E136" s="73"/>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33.75" customHeight="1">
      <c r="A137" s="51"/>
      <c r="B137" s="72"/>
      <c r="C137" s="51"/>
      <c r="D137" s="51"/>
      <c r="E137" s="73"/>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33.75" customHeight="1">
      <c r="A138" s="51"/>
      <c r="B138" s="72"/>
      <c r="C138" s="51"/>
      <c r="D138" s="51"/>
      <c r="E138" s="73"/>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33.75" customHeight="1">
      <c r="A139" s="51"/>
      <c r="B139" s="72"/>
      <c r="C139" s="51"/>
      <c r="D139" s="51"/>
      <c r="E139" s="73"/>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33.75" customHeight="1">
      <c r="A140" s="51"/>
      <c r="B140" s="72"/>
      <c r="C140" s="51"/>
      <c r="D140" s="51"/>
      <c r="E140" s="73"/>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33.75" customHeight="1">
      <c r="A141" s="51"/>
      <c r="B141" s="72"/>
      <c r="C141" s="51"/>
      <c r="D141" s="51"/>
      <c r="E141" s="73"/>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33.75" customHeight="1">
      <c r="A142" s="51"/>
      <c r="B142" s="72"/>
      <c r="C142" s="51"/>
      <c r="D142" s="51"/>
      <c r="E142" s="73"/>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33.75" customHeight="1">
      <c r="A143" s="51"/>
      <c r="B143" s="72"/>
      <c r="C143" s="51"/>
      <c r="D143" s="51"/>
      <c r="E143" s="73"/>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33.75" customHeight="1">
      <c r="A144" s="51"/>
      <c r="B144" s="72"/>
      <c r="C144" s="51"/>
      <c r="D144" s="51"/>
      <c r="E144" s="73"/>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33.75" customHeight="1">
      <c r="A145" s="51"/>
      <c r="B145" s="72"/>
      <c r="C145" s="51"/>
      <c r="D145" s="51"/>
      <c r="E145" s="73"/>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33.75" customHeight="1">
      <c r="A146" s="51"/>
      <c r="B146" s="72"/>
      <c r="C146" s="51"/>
      <c r="D146" s="51"/>
      <c r="E146" s="73"/>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33.75" customHeight="1">
      <c r="A147" s="51"/>
      <c r="B147" s="72"/>
      <c r="C147" s="51"/>
      <c r="D147" s="51"/>
      <c r="E147" s="73"/>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33.75" customHeight="1">
      <c r="A148" s="51"/>
      <c r="B148" s="72"/>
      <c r="C148" s="51"/>
      <c r="D148" s="51"/>
      <c r="E148" s="73"/>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33.75" customHeight="1">
      <c r="A149" s="51"/>
      <c r="B149" s="72"/>
      <c r="C149" s="51"/>
      <c r="D149" s="51"/>
      <c r="E149" s="73"/>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33.75" customHeight="1">
      <c r="A150" s="51"/>
      <c r="B150" s="72"/>
      <c r="C150" s="51"/>
      <c r="D150" s="51"/>
      <c r="E150" s="73"/>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33.75" customHeight="1">
      <c r="A151" s="51"/>
      <c r="B151" s="72"/>
      <c r="C151" s="51"/>
      <c r="D151" s="51"/>
      <c r="E151" s="73"/>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33.75" customHeight="1">
      <c r="A152" s="51"/>
      <c r="B152" s="72"/>
      <c r="C152" s="51"/>
      <c r="D152" s="51"/>
      <c r="E152" s="73"/>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33.75" customHeight="1">
      <c r="A153" s="51"/>
      <c r="B153" s="72"/>
      <c r="C153" s="51"/>
      <c r="D153" s="51"/>
      <c r="E153" s="73"/>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33.75" customHeight="1">
      <c r="A154" s="51"/>
      <c r="B154" s="72"/>
      <c r="C154" s="51"/>
      <c r="D154" s="51"/>
      <c r="E154" s="73"/>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33.75" customHeight="1">
      <c r="A155" s="51"/>
      <c r="B155" s="72"/>
      <c r="C155" s="51"/>
      <c r="D155" s="51"/>
      <c r="E155" s="73"/>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33.75" customHeight="1">
      <c r="A156" s="51"/>
      <c r="B156" s="72"/>
      <c r="C156" s="51"/>
      <c r="D156" s="51"/>
      <c r="E156" s="73"/>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33.75" customHeight="1">
      <c r="A157" s="51"/>
      <c r="B157" s="72"/>
      <c r="C157" s="51"/>
      <c r="D157" s="51"/>
      <c r="E157" s="73"/>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33.75" customHeight="1">
      <c r="A158" s="51"/>
      <c r="B158" s="72"/>
      <c r="C158" s="51"/>
      <c r="D158" s="51"/>
      <c r="E158" s="73"/>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33.75" customHeight="1">
      <c r="A159" s="51"/>
      <c r="B159" s="72"/>
      <c r="C159" s="51"/>
      <c r="D159" s="51"/>
      <c r="E159" s="73"/>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33.75" customHeight="1">
      <c r="A160" s="51"/>
      <c r="B160" s="72"/>
      <c r="C160" s="51"/>
      <c r="D160" s="51"/>
      <c r="E160" s="73"/>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33.75" customHeight="1">
      <c r="A161" s="51"/>
      <c r="B161" s="72"/>
      <c r="C161" s="51"/>
      <c r="D161" s="51"/>
      <c r="E161" s="73"/>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33.75" customHeight="1">
      <c r="A162" s="51"/>
      <c r="B162" s="72"/>
      <c r="C162" s="51"/>
      <c r="D162" s="51"/>
      <c r="E162" s="73"/>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33.75" customHeight="1">
      <c r="A163" s="51"/>
      <c r="B163" s="72"/>
      <c r="C163" s="51"/>
      <c r="D163" s="51"/>
      <c r="E163" s="73"/>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33.75" customHeight="1">
      <c r="A164" s="51"/>
      <c r="B164" s="72"/>
      <c r="C164" s="51"/>
      <c r="D164" s="51"/>
      <c r="E164" s="73"/>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33.75" customHeight="1">
      <c r="A165" s="51"/>
      <c r="B165" s="72"/>
      <c r="C165" s="51"/>
      <c r="D165" s="51"/>
      <c r="E165" s="73"/>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33.75" customHeight="1">
      <c r="A166" s="51"/>
      <c r="B166" s="72"/>
      <c r="C166" s="51"/>
      <c r="D166" s="51"/>
      <c r="E166" s="73"/>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33.75" customHeight="1">
      <c r="A167" s="51"/>
      <c r="B167" s="72"/>
      <c r="C167" s="51"/>
      <c r="D167" s="51"/>
      <c r="E167" s="73"/>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33.75" customHeight="1">
      <c r="A168" s="51"/>
      <c r="B168" s="72"/>
      <c r="C168" s="51"/>
      <c r="D168" s="51"/>
      <c r="E168" s="73"/>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33.75" customHeight="1">
      <c r="A169" s="51"/>
      <c r="B169" s="72"/>
      <c r="C169" s="51"/>
      <c r="D169" s="51"/>
      <c r="E169" s="73"/>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33.75" customHeight="1">
      <c r="A170" s="51"/>
      <c r="B170" s="72"/>
      <c r="C170" s="51"/>
      <c r="D170" s="51"/>
      <c r="E170" s="73"/>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33.75" customHeight="1">
      <c r="A171" s="51"/>
      <c r="B171" s="72"/>
      <c r="C171" s="51"/>
      <c r="D171" s="51"/>
      <c r="E171" s="73"/>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33.75" customHeight="1">
      <c r="A172" s="51"/>
      <c r="B172" s="72"/>
      <c r="C172" s="51"/>
      <c r="D172" s="51"/>
      <c r="E172" s="73"/>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33.75" customHeight="1">
      <c r="A173" s="51"/>
      <c r="B173" s="72"/>
      <c r="C173" s="51"/>
      <c r="D173" s="51"/>
      <c r="E173" s="73"/>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33.75" customHeight="1">
      <c r="A174" s="51"/>
      <c r="B174" s="72"/>
      <c r="C174" s="51"/>
      <c r="D174" s="51"/>
      <c r="E174" s="73"/>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33.75" customHeight="1">
      <c r="A175" s="51"/>
      <c r="B175" s="72"/>
      <c r="C175" s="51"/>
      <c r="D175" s="51"/>
      <c r="E175" s="73"/>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33.75" customHeight="1">
      <c r="A176" s="51"/>
      <c r="B176" s="72"/>
      <c r="C176" s="51"/>
      <c r="D176" s="51"/>
      <c r="E176" s="73"/>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33.75" customHeight="1">
      <c r="A177" s="51"/>
      <c r="B177" s="72"/>
      <c r="C177" s="51"/>
      <c r="D177" s="51"/>
      <c r="E177" s="73"/>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33.75" customHeight="1">
      <c r="A178" s="51"/>
      <c r="B178" s="72"/>
      <c r="C178" s="51"/>
      <c r="D178" s="51"/>
      <c r="E178" s="73"/>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33.75" customHeight="1">
      <c r="A179" s="51"/>
      <c r="B179" s="72"/>
      <c r="C179" s="51"/>
      <c r="D179" s="51"/>
      <c r="E179" s="73"/>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33.75" customHeight="1">
      <c r="A180" s="51"/>
      <c r="B180" s="72"/>
      <c r="C180" s="51"/>
      <c r="D180" s="51"/>
      <c r="E180" s="73"/>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33.75" customHeight="1">
      <c r="A181" s="51"/>
      <c r="B181" s="72"/>
      <c r="C181" s="51"/>
      <c r="D181" s="51"/>
      <c r="E181" s="73"/>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33.75" customHeight="1">
      <c r="A182" s="51"/>
      <c r="B182" s="72"/>
      <c r="C182" s="51"/>
      <c r="D182" s="51"/>
      <c r="E182" s="73"/>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33.75" customHeight="1">
      <c r="A183" s="51"/>
      <c r="B183" s="72"/>
      <c r="C183" s="51"/>
      <c r="D183" s="51"/>
      <c r="E183" s="73"/>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33.75" customHeight="1">
      <c r="A184" s="51"/>
      <c r="B184" s="72"/>
      <c r="C184" s="51"/>
      <c r="D184" s="51"/>
      <c r="E184" s="73"/>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33.75" customHeight="1">
      <c r="A185" s="51"/>
      <c r="B185" s="72"/>
      <c r="C185" s="51"/>
      <c r="D185" s="51"/>
      <c r="E185" s="73"/>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33.75" customHeight="1">
      <c r="A186" s="51"/>
      <c r="B186" s="72"/>
      <c r="C186" s="51"/>
      <c r="D186" s="51"/>
      <c r="E186" s="73"/>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33.75" customHeight="1">
      <c r="A187" s="51"/>
      <c r="B187" s="72"/>
      <c r="C187" s="51"/>
      <c r="D187" s="51"/>
      <c r="E187" s="73"/>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33.75" customHeight="1">
      <c r="A188" s="51"/>
      <c r="B188" s="72"/>
      <c r="C188" s="51"/>
      <c r="D188" s="51"/>
      <c r="E188" s="73"/>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33.75" customHeight="1">
      <c r="A189" s="51"/>
      <c r="B189" s="72"/>
      <c r="C189" s="51"/>
      <c r="D189" s="51"/>
      <c r="E189" s="73"/>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33.75" customHeight="1">
      <c r="A190" s="51"/>
      <c r="B190" s="72"/>
      <c r="C190" s="51"/>
      <c r="D190" s="51"/>
      <c r="E190" s="73"/>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33.75" customHeight="1">
      <c r="A191" s="51"/>
      <c r="B191" s="72"/>
      <c r="C191" s="51"/>
      <c r="D191" s="51"/>
      <c r="E191" s="73"/>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33.75" customHeight="1">
      <c r="A192" s="51"/>
      <c r="B192" s="72"/>
      <c r="C192" s="51"/>
      <c r="D192" s="51"/>
      <c r="E192" s="73"/>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33.75" customHeight="1">
      <c r="A193" s="51"/>
      <c r="B193" s="72"/>
      <c r="C193" s="51"/>
      <c r="D193" s="51"/>
      <c r="E193" s="73"/>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33.75" customHeight="1">
      <c r="A194" s="51"/>
      <c r="B194" s="72"/>
      <c r="C194" s="51"/>
      <c r="D194" s="51"/>
      <c r="E194" s="73"/>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33.75" customHeight="1">
      <c r="A195" s="51"/>
      <c r="B195" s="72"/>
      <c r="C195" s="51"/>
      <c r="D195" s="51"/>
      <c r="E195" s="73"/>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33.75" customHeight="1">
      <c r="A196" s="51"/>
      <c r="B196" s="72"/>
      <c r="C196" s="51"/>
      <c r="D196" s="51"/>
      <c r="E196" s="73"/>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33.75" customHeight="1">
      <c r="A197" s="51"/>
      <c r="B197" s="72"/>
      <c r="C197" s="51"/>
      <c r="D197" s="51"/>
      <c r="E197" s="73"/>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33.75" customHeight="1">
      <c r="A198" s="51"/>
      <c r="B198" s="72"/>
      <c r="C198" s="51"/>
      <c r="D198" s="51"/>
      <c r="E198" s="73"/>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33.75" customHeight="1">
      <c r="A199" s="51"/>
      <c r="B199" s="72"/>
      <c r="C199" s="51"/>
      <c r="D199" s="51"/>
      <c r="E199" s="73"/>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33.75" customHeight="1">
      <c r="A200" s="51"/>
      <c r="B200" s="72"/>
      <c r="C200" s="51"/>
      <c r="D200" s="51"/>
      <c r="E200" s="73"/>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33.75" customHeight="1">
      <c r="A201" s="51"/>
      <c r="B201" s="72"/>
      <c r="C201" s="51"/>
      <c r="D201" s="51"/>
      <c r="E201" s="73"/>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33.75" customHeight="1">
      <c r="A202" s="51"/>
      <c r="B202" s="72"/>
      <c r="C202" s="51"/>
      <c r="D202" s="51"/>
      <c r="E202" s="73"/>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33.75" customHeight="1">
      <c r="A203" s="51"/>
      <c r="B203" s="72"/>
      <c r="C203" s="51"/>
      <c r="D203" s="51"/>
      <c r="E203" s="73"/>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33.75" customHeight="1">
      <c r="A204" s="51"/>
      <c r="B204" s="72"/>
      <c r="C204" s="51"/>
      <c r="D204" s="51"/>
      <c r="E204" s="73"/>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33.75" customHeight="1">
      <c r="A205" s="51"/>
      <c r="B205" s="72"/>
      <c r="C205" s="51"/>
      <c r="D205" s="51"/>
      <c r="E205" s="73"/>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33.75" customHeight="1">
      <c r="A206" s="51"/>
      <c r="B206" s="72"/>
      <c r="C206" s="51"/>
      <c r="D206" s="51"/>
      <c r="E206" s="73"/>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33.75" customHeight="1">
      <c r="A207" s="51"/>
      <c r="B207" s="72"/>
      <c r="C207" s="51"/>
      <c r="D207" s="51"/>
      <c r="E207" s="73"/>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33.75" customHeight="1">
      <c r="A208" s="51"/>
      <c r="B208" s="72"/>
      <c r="C208" s="51"/>
      <c r="D208" s="51"/>
      <c r="E208" s="73"/>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33.75" customHeight="1">
      <c r="A209" s="51"/>
      <c r="B209" s="72"/>
      <c r="C209" s="51"/>
      <c r="D209" s="51"/>
      <c r="E209" s="73"/>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33.75" customHeight="1">
      <c r="A210" s="51"/>
      <c r="B210" s="72"/>
      <c r="C210" s="51"/>
      <c r="D210" s="51"/>
      <c r="E210" s="73"/>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33.75" customHeight="1">
      <c r="A211" s="51"/>
      <c r="B211" s="72"/>
      <c r="C211" s="51"/>
      <c r="D211" s="51"/>
      <c r="E211" s="73"/>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33.75" customHeight="1">
      <c r="A212" s="51"/>
      <c r="B212" s="72"/>
      <c r="C212" s="51"/>
      <c r="D212" s="51"/>
      <c r="E212" s="73"/>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33.75" customHeight="1">
      <c r="A213" s="51"/>
      <c r="B213" s="72"/>
      <c r="C213" s="51"/>
      <c r="D213" s="51"/>
      <c r="E213" s="73"/>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33.75" customHeight="1">
      <c r="A214" s="51"/>
      <c r="B214" s="72"/>
      <c r="C214" s="51"/>
      <c r="D214" s="51"/>
      <c r="E214" s="73"/>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33.75" customHeight="1">
      <c r="A215" s="51"/>
      <c r="B215" s="72"/>
      <c r="C215" s="51"/>
      <c r="D215" s="51"/>
      <c r="E215" s="73"/>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33.75" customHeight="1">
      <c r="A216" s="51"/>
      <c r="B216" s="72"/>
      <c r="C216" s="51"/>
      <c r="D216" s="51"/>
      <c r="E216" s="73"/>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33.75" customHeight="1">
      <c r="A217" s="51"/>
      <c r="B217" s="72"/>
      <c r="C217" s="51"/>
      <c r="D217" s="51"/>
      <c r="E217" s="73"/>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33.75" customHeight="1">
      <c r="A218" s="51"/>
      <c r="B218" s="72"/>
      <c r="C218" s="51"/>
      <c r="D218" s="51"/>
      <c r="E218" s="73"/>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33.75" customHeight="1">
      <c r="A219" s="51"/>
      <c r="B219" s="72"/>
      <c r="C219" s="51"/>
      <c r="D219" s="51"/>
      <c r="E219" s="73"/>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33.75" customHeight="1">
      <c r="A220" s="51"/>
      <c r="B220" s="72"/>
      <c r="C220" s="51"/>
      <c r="D220" s="51"/>
      <c r="E220" s="73"/>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c r="B221" s="79"/>
    </row>
    <row r="222" spans="1:28" ht="15.75" customHeight="1">
      <c r="B222" s="79"/>
    </row>
    <row r="223" spans="1:28" ht="15.75" customHeight="1">
      <c r="B223" s="79"/>
    </row>
    <row r="224" spans="1:28" ht="15.75" customHeight="1">
      <c r="B224" s="79"/>
    </row>
    <row r="225" spans="2:2" ht="15.75" customHeight="1">
      <c r="B225" s="79"/>
    </row>
    <row r="226" spans="2:2" ht="15.75" customHeight="1">
      <c r="B226" s="79"/>
    </row>
    <row r="227" spans="2:2" ht="15.75" customHeight="1">
      <c r="B227" s="79"/>
    </row>
    <row r="228" spans="2:2" ht="15.75" customHeight="1">
      <c r="B228" s="79"/>
    </row>
    <row r="229" spans="2:2" ht="15.75" customHeight="1">
      <c r="B229" s="79"/>
    </row>
    <row r="230" spans="2:2" ht="15.75" customHeight="1">
      <c r="B230" s="79"/>
    </row>
    <row r="231" spans="2:2" ht="15.75" customHeight="1">
      <c r="B231" s="79"/>
    </row>
    <row r="232" spans="2:2" ht="15.75" customHeight="1">
      <c r="B232" s="79"/>
    </row>
    <row r="233" spans="2:2" ht="15.75" customHeight="1">
      <c r="B233" s="79"/>
    </row>
    <row r="234" spans="2:2" ht="15.75" customHeight="1">
      <c r="B234" s="79"/>
    </row>
    <row r="235" spans="2:2" ht="15.75" customHeight="1">
      <c r="B235" s="79"/>
    </row>
    <row r="236" spans="2:2" ht="15.75" customHeight="1">
      <c r="B236" s="79"/>
    </row>
    <row r="237" spans="2:2" ht="15.75" customHeight="1">
      <c r="B237" s="79"/>
    </row>
    <row r="238" spans="2:2" ht="15.75" customHeight="1">
      <c r="B238" s="79"/>
    </row>
    <row r="239" spans="2:2" ht="15.75" customHeight="1">
      <c r="B239" s="79"/>
    </row>
    <row r="240" spans="2:2" ht="15.75" customHeight="1">
      <c r="B240" s="79"/>
    </row>
    <row r="241" spans="2:2" ht="15.75" customHeight="1">
      <c r="B241" s="79"/>
    </row>
    <row r="242" spans="2:2" ht="15.75" customHeight="1">
      <c r="B242" s="79"/>
    </row>
    <row r="243" spans="2:2" ht="15.75" customHeight="1">
      <c r="B243" s="79"/>
    </row>
    <row r="244" spans="2:2" ht="15.75" customHeight="1">
      <c r="B244" s="79"/>
    </row>
    <row r="245" spans="2:2" ht="15.75" customHeight="1">
      <c r="B245" s="79"/>
    </row>
    <row r="246" spans="2:2" ht="15.75" customHeight="1">
      <c r="B246" s="79"/>
    </row>
    <row r="247" spans="2:2" ht="15.75" customHeight="1">
      <c r="B247" s="79"/>
    </row>
    <row r="248" spans="2:2" ht="15.75" customHeight="1">
      <c r="B248" s="79"/>
    </row>
    <row r="249" spans="2:2" ht="15.75" customHeight="1">
      <c r="B249" s="79"/>
    </row>
    <row r="250" spans="2:2" ht="15.75" customHeight="1">
      <c r="B250" s="79"/>
    </row>
    <row r="251" spans="2:2" ht="15.75" customHeight="1">
      <c r="B251" s="79"/>
    </row>
    <row r="252" spans="2:2" ht="15.75" customHeight="1">
      <c r="B252" s="79"/>
    </row>
    <row r="253" spans="2:2" ht="15.75" customHeight="1">
      <c r="B253" s="79"/>
    </row>
    <row r="254" spans="2:2" ht="15.75" customHeight="1">
      <c r="B254" s="79"/>
    </row>
    <row r="255" spans="2:2" ht="15.75" customHeight="1">
      <c r="B255" s="79"/>
    </row>
    <row r="256" spans="2:2"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mergeCells count="19">
    <mergeCell ref="V15:V17"/>
    <mergeCell ref="W15:W17"/>
    <mergeCell ref="I15:J17"/>
    <mergeCell ref="X15:AB17"/>
    <mergeCell ref="Q15:Q17"/>
    <mergeCell ref="R15:R17"/>
    <mergeCell ref="S15:S17"/>
    <mergeCell ref="T15:T17"/>
    <mergeCell ref="U15:U17"/>
    <mergeCell ref="L15:L17"/>
    <mergeCell ref="M15:M17"/>
    <mergeCell ref="N15:N17"/>
    <mergeCell ref="O15:O17"/>
    <mergeCell ref="P15:P17"/>
    <mergeCell ref="D15:D17"/>
    <mergeCell ref="F15:F17"/>
    <mergeCell ref="G15:G17"/>
    <mergeCell ref="H15:H17"/>
    <mergeCell ref="K15:K17"/>
  </mergeCells>
  <dataValidations count="5">
    <dataValidation type="list" allowBlank="1" showErrorMessage="1" sqref="K2:K13" xr:uid="{00000000-0002-0000-0900-000000000000}">
      <formula1>$I$1:$I$126</formula1>
    </dataValidation>
    <dataValidation type="list" allowBlank="1" showErrorMessage="1" sqref="L2:L13" xr:uid="{00000000-0002-0000-0900-000001000000}">
      <formula1>$K$1:$K$7</formula1>
    </dataValidation>
    <dataValidation type="list" allowBlank="1" showErrorMessage="1" sqref="M2:M13" xr:uid="{00000000-0002-0000-0900-000002000000}">
      <formula1>$J$1:$J$126</formula1>
    </dataValidation>
    <dataValidation type="list" allowBlank="1" showErrorMessage="1" sqref="H2:J13" xr:uid="{00000000-0002-0000-0900-000003000000}">
      <formula1>$H$1:$H$126</formula1>
    </dataValidation>
    <dataValidation type="list" allowBlank="1" showErrorMessage="1" sqref="F2:G13" xr:uid="{00000000-0002-0000-0900-000004000000}">
      <formula1>$F$1:$F$16</formula1>
    </dataValidation>
  </dataValidations>
  <hyperlinks>
    <hyperlink ref="B2" r:id="rId1" xr:uid="{00000000-0004-0000-0900-000000000000}"/>
    <hyperlink ref="B3" r:id="rId2" xr:uid="{00000000-0004-0000-0900-000001000000}"/>
    <hyperlink ref="B4" r:id="rId3" xr:uid="{00000000-0004-0000-0900-000002000000}"/>
    <hyperlink ref="B5" r:id="rId4" xr:uid="{00000000-0004-0000-0900-000003000000}"/>
    <hyperlink ref="B6" r:id="rId5" xr:uid="{00000000-0004-0000-0900-000004000000}"/>
    <hyperlink ref="B7" r:id="rId6" xr:uid="{00000000-0004-0000-0900-000005000000}"/>
    <hyperlink ref="B8" r:id="rId7" xr:uid="{00000000-0004-0000-0900-000006000000}"/>
    <hyperlink ref="B9" r:id="rId8" xr:uid="{00000000-0004-0000-0900-000007000000}"/>
    <hyperlink ref="B10" r:id="rId9" xr:uid="{00000000-0004-0000-0900-000008000000}"/>
    <hyperlink ref="B11" r:id="rId10" xr:uid="{00000000-0004-0000-0900-000009000000}"/>
    <hyperlink ref="B12" r:id="rId11" xr:uid="{00000000-0004-0000-0900-00000A000000}"/>
    <hyperlink ref="B13" r:id="rId12" xr:uid="{00000000-0004-0000-0900-00000B000000}"/>
    <hyperlink ref="B14" r:id="rId13" xr:uid="{00000000-0004-0000-0900-00000C000000}"/>
    <hyperlink ref="B15" r:id="rId14" xr:uid="{00000000-0004-0000-0900-00000D000000}"/>
    <hyperlink ref="B16" r:id="rId15" xr:uid="{00000000-0004-0000-0900-00000E000000}"/>
    <hyperlink ref="B17" r:id="rId16" xr:uid="{00000000-0004-0000-0900-00000F000000}"/>
    <hyperlink ref="B18" r:id="rId17" xr:uid="{00000000-0004-0000-0900-000010000000}"/>
    <hyperlink ref="B19" r:id="rId18" xr:uid="{00000000-0004-0000-0900-000011000000}"/>
    <hyperlink ref="B20" r:id="rId19" xr:uid="{00000000-0004-0000-0900-000012000000}"/>
    <hyperlink ref="E20" r:id="rId20" xr:uid="{00000000-0004-0000-0900-000013000000}"/>
    <hyperlink ref="B21" r:id="rId21" xr:uid="{00000000-0004-0000-0900-000014000000}"/>
    <hyperlink ref="B22" r:id="rId22" xr:uid="{00000000-0004-0000-0900-000015000000}"/>
    <hyperlink ref="B23" r:id="rId23" xr:uid="{00000000-0004-0000-0900-000016000000}"/>
    <hyperlink ref="B24" r:id="rId24" xr:uid="{715FE5C4-F7B7-4F96-BFF3-C469BF3B162C}"/>
    <hyperlink ref="B25" r:id="rId25" xr:uid="{F4BF5FDD-1F39-4452-8158-6DAEA18D305E}"/>
  </hyperlink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7"/>
  <sheetViews>
    <sheetView topLeftCell="A22" workbookViewId="0"/>
  </sheetViews>
  <sheetFormatPr defaultColWidth="9.08984375" defaultRowHeight="13.5"/>
  <cols>
    <col min="1" max="1" width="9.08984375" style="43"/>
    <col min="2" max="2" width="68.54296875" style="44" customWidth="1"/>
    <col min="3" max="3" width="18" style="44" customWidth="1"/>
    <col min="4" max="16384" width="9.08984375" style="44"/>
  </cols>
  <sheetData>
    <row r="1" spans="1:3">
      <c r="A1" s="45" t="s">
        <v>1190</v>
      </c>
      <c r="B1" s="46" t="s">
        <v>3463</v>
      </c>
      <c r="C1" s="46" t="s">
        <v>2</v>
      </c>
    </row>
    <row r="2" spans="1:3">
      <c r="A2" s="47">
        <v>1</v>
      </c>
      <c r="B2" s="48" t="s">
        <v>4654</v>
      </c>
      <c r="C2" s="49">
        <v>43867</v>
      </c>
    </row>
    <row r="3" spans="1:3" ht="27">
      <c r="A3" s="47">
        <v>2</v>
      </c>
      <c r="B3" s="48" t="s">
        <v>4655</v>
      </c>
      <c r="C3" s="49">
        <v>43531</v>
      </c>
    </row>
    <row r="4" spans="1:3">
      <c r="A4" s="47">
        <v>3</v>
      </c>
      <c r="B4" s="48" t="s">
        <v>4656</v>
      </c>
      <c r="C4" s="49">
        <v>43867</v>
      </c>
    </row>
    <row r="5" spans="1:3">
      <c r="A5" s="47">
        <v>4</v>
      </c>
      <c r="B5" s="48" t="s">
        <v>4657</v>
      </c>
      <c r="C5" s="49">
        <v>43691</v>
      </c>
    </row>
    <row r="6" spans="1:3">
      <c r="A6" s="47">
        <v>5</v>
      </c>
      <c r="B6" s="48" t="s">
        <v>4658</v>
      </c>
      <c r="C6" s="49">
        <v>44084</v>
      </c>
    </row>
    <row r="7" spans="1:3">
      <c r="A7" s="47">
        <v>6</v>
      </c>
      <c r="B7" s="48" t="s">
        <v>4659</v>
      </c>
      <c r="C7" s="49">
        <v>44412</v>
      </c>
    </row>
    <row r="8" spans="1:3">
      <c r="A8" s="47">
        <v>7</v>
      </c>
      <c r="B8" s="48" t="s">
        <v>4660</v>
      </c>
      <c r="C8" s="49">
        <v>43902</v>
      </c>
    </row>
    <row r="9" spans="1:3">
      <c r="A9" s="47">
        <v>8</v>
      </c>
      <c r="B9" s="48" t="s">
        <v>4661</v>
      </c>
      <c r="C9" s="49">
        <v>44013</v>
      </c>
    </row>
    <row r="10" spans="1:3" ht="27">
      <c r="A10" s="47">
        <v>9</v>
      </c>
      <c r="B10" s="48" t="s">
        <v>4662</v>
      </c>
      <c r="C10" s="49">
        <v>44144</v>
      </c>
    </row>
    <row r="11" spans="1:3">
      <c r="A11" s="47">
        <v>10</v>
      </c>
      <c r="B11" s="48" t="s">
        <v>4663</v>
      </c>
      <c r="C11" s="49">
        <v>44412</v>
      </c>
    </row>
    <row r="12" spans="1:3">
      <c r="A12" s="47">
        <v>11</v>
      </c>
      <c r="B12" s="48" t="s">
        <v>4664</v>
      </c>
      <c r="C12" s="49">
        <v>44412</v>
      </c>
    </row>
    <row r="13" spans="1:3">
      <c r="A13" s="47">
        <v>12</v>
      </c>
      <c r="B13" s="48" t="s">
        <v>3218</v>
      </c>
      <c r="C13" s="49">
        <v>44412</v>
      </c>
    </row>
    <row r="14" spans="1:3">
      <c r="A14" s="47">
        <v>13</v>
      </c>
      <c r="B14" s="48" t="s">
        <v>3220</v>
      </c>
      <c r="C14" s="49">
        <v>44412</v>
      </c>
    </row>
    <row r="15" spans="1:3">
      <c r="A15" s="47">
        <v>14</v>
      </c>
      <c r="B15" s="48" t="s">
        <v>4665</v>
      </c>
      <c r="C15" s="49">
        <v>44412</v>
      </c>
    </row>
    <row r="16" spans="1:3">
      <c r="A16" s="47">
        <v>15</v>
      </c>
      <c r="B16" s="48" t="s">
        <v>3238</v>
      </c>
      <c r="C16" s="49">
        <v>44412</v>
      </c>
    </row>
    <row r="17" spans="1:3">
      <c r="A17" s="47">
        <v>16</v>
      </c>
      <c r="B17" s="48" t="s">
        <v>4666</v>
      </c>
      <c r="C17" s="49">
        <v>44412</v>
      </c>
    </row>
    <row r="18" spans="1:3">
      <c r="A18" s="47">
        <v>17</v>
      </c>
      <c r="B18" s="48" t="s">
        <v>4667</v>
      </c>
      <c r="C18" s="49">
        <v>44412</v>
      </c>
    </row>
    <row r="19" spans="1:3">
      <c r="A19" s="47">
        <v>18</v>
      </c>
      <c r="B19" s="48" t="s">
        <v>3236</v>
      </c>
      <c r="C19" s="49">
        <v>44412</v>
      </c>
    </row>
    <row r="20" spans="1:3">
      <c r="A20" s="47">
        <v>19</v>
      </c>
      <c r="B20" s="48" t="s">
        <v>4668</v>
      </c>
      <c r="C20" s="49">
        <v>44412</v>
      </c>
    </row>
    <row r="21" spans="1:3">
      <c r="A21" s="47">
        <v>20</v>
      </c>
      <c r="B21" s="48" t="s">
        <v>3234</v>
      </c>
      <c r="C21" s="49">
        <v>44412</v>
      </c>
    </row>
    <row r="22" spans="1:3">
      <c r="A22" s="47">
        <v>21</v>
      </c>
      <c r="B22" s="50" t="s">
        <v>4669</v>
      </c>
      <c r="C22" s="49">
        <v>44767</v>
      </c>
    </row>
    <row r="23" spans="1:3">
      <c r="A23" s="47">
        <v>22</v>
      </c>
      <c r="B23" s="50" t="s">
        <v>4670</v>
      </c>
      <c r="C23" s="49">
        <v>44768</v>
      </c>
    </row>
    <row r="24" spans="1:3">
      <c r="A24" s="47">
        <v>23</v>
      </c>
      <c r="B24" s="50" t="s">
        <v>4671</v>
      </c>
      <c r="C24" s="49">
        <v>44768</v>
      </c>
    </row>
    <row r="25" spans="1:3">
      <c r="A25" s="47">
        <v>24</v>
      </c>
      <c r="B25" s="50" t="s">
        <v>4672</v>
      </c>
      <c r="C25" s="49">
        <v>44769</v>
      </c>
    </row>
    <row r="26" spans="1:3">
      <c r="A26" s="47">
        <v>25</v>
      </c>
      <c r="B26" s="50" t="s">
        <v>4673</v>
      </c>
      <c r="C26" s="49">
        <v>44770</v>
      </c>
    </row>
    <row r="27" spans="1:3">
      <c r="A27" s="47">
        <v>26</v>
      </c>
      <c r="B27" s="50" t="s">
        <v>4674</v>
      </c>
      <c r="C27" s="49">
        <v>44770</v>
      </c>
    </row>
  </sheetData>
  <hyperlinks>
    <hyperlink ref="B2" r:id="rId1" xr:uid="{00000000-0004-0000-0A00-000000000000}"/>
    <hyperlink ref="B3" r:id="rId2" xr:uid="{00000000-0004-0000-0A00-000001000000}"/>
    <hyperlink ref="B4" r:id="rId3" xr:uid="{00000000-0004-0000-0A00-000002000000}"/>
    <hyperlink ref="B5" r:id="rId4" xr:uid="{00000000-0004-0000-0A00-000003000000}"/>
    <hyperlink ref="B6" r:id="rId5" xr:uid="{00000000-0004-0000-0A00-000004000000}"/>
    <hyperlink ref="B7" r:id="rId6" xr:uid="{00000000-0004-0000-0A00-000005000000}"/>
    <hyperlink ref="B8" r:id="rId7" xr:uid="{00000000-0004-0000-0A00-000006000000}"/>
    <hyperlink ref="B9" r:id="rId8" xr:uid="{00000000-0004-0000-0A00-000007000000}"/>
    <hyperlink ref="B11" r:id="rId9" xr:uid="{00000000-0004-0000-0A00-000008000000}"/>
    <hyperlink ref="B12" r:id="rId10" xr:uid="{00000000-0004-0000-0A00-000009000000}"/>
    <hyperlink ref="B13" r:id="rId11" xr:uid="{00000000-0004-0000-0A00-00000A000000}"/>
    <hyperlink ref="B14" r:id="rId12" xr:uid="{00000000-0004-0000-0A00-00000B000000}"/>
    <hyperlink ref="B15" r:id="rId13" xr:uid="{00000000-0004-0000-0A00-00000C000000}"/>
    <hyperlink ref="B16" r:id="rId14" xr:uid="{00000000-0004-0000-0A00-00000D000000}"/>
    <hyperlink ref="B17" r:id="rId15" xr:uid="{00000000-0004-0000-0A00-00000E000000}"/>
    <hyperlink ref="B18" r:id="rId16" xr:uid="{00000000-0004-0000-0A00-00000F000000}"/>
    <hyperlink ref="B19" r:id="rId17" xr:uid="{00000000-0004-0000-0A00-000010000000}"/>
    <hyperlink ref="B20" r:id="rId18" xr:uid="{00000000-0004-0000-0A00-000011000000}"/>
    <hyperlink ref="B21" r:id="rId19" xr:uid="{00000000-0004-0000-0A00-000012000000}"/>
    <hyperlink ref="B10" r:id="rId20" xr:uid="{00000000-0004-0000-0A00-000013000000}"/>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000"/>
  <sheetViews>
    <sheetView workbookViewId="0">
      <pane ySplit="1" topLeftCell="A8" activePane="bottomLeft" state="frozen"/>
      <selection pane="bottomLeft" activeCell="C12" sqref="C12"/>
    </sheetView>
  </sheetViews>
  <sheetFormatPr defaultColWidth="14.453125" defaultRowHeight="15" customHeight="1"/>
  <cols>
    <col min="1" max="1" width="8.453125" style="25" customWidth="1"/>
    <col min="2" max="2" width="58.453125" style="25" customWidth="1"/>
    <col min="3" max="3" width="13.453125" style="25" customWidth="1"/>
    <col min="4" max="4" width="52.36328125" style="25" customWidth="1"/>
    <col min="5" max="5" width="21.453125" style="25" customWidth="1"/>
    <col min="6" max="17" width="9.08984375" style="25" hidden="1" customWidth="1"/>
    <col min="18" max="16384" width="14.453125" style="25"/>
  </cols>
  <sheetData>
    <row r="1" spans="1:17" ht="33.75" customHeight="1">
      <c r="A1" s="3" t="s">
        <v>1190</v>
      </c>
      <c r="B1" s="26" t="s">
        <v>4675</v>
      </c>
      <c r="C1" s="26" t="s">
        <v>2</v>
      </c>
      <c r="D1" s="3" t="s">
        <v>3</v>
      </c>
      <c r="E1" s="3" t="s">
        <v>4</v>
      </c>
      <c r="F1" s="27" t="s">
        <v>4536</v>
      </c>
      <c r="G1" s="27" t="s">
        <v>4537</v>
      </c>
      <c r="H1" s="27" t="s">
        <v>4538</v>
      </c>
      <c r="I1" s="27" t="s">
        <v>4538</v>
      </c>
      <c r="J1" s="27" t="s">
        <v>4538</v>
      </c>
      <c r="K1" s="27" t="s">
        <v>4539</v>
      </c>
      <c r="L1" s="27" t="s">
        <v>4540</v>
      </c>
      <c r="M1" s="27" t="s">
        <v>4541</v>
      </c>
      <c r="N1" s="27"/>
      <c r="O1" s="27" t="s">
        <v>4542</v>
      </c>
      <c r="P1" s="27" t="s">
        <v>4543</v>
      </c>
      <c r="Q1" s="27" t="s">
        <v>4544</v>
      </c>
    </row>
    <row r="2" spans="1:17" ht="33.75" customHeight="1">
      <c r="A2" s="28">
        <v>1</v>
      </c>
      <c r="B2" s="6" t="str">
        <f>HYPERLINK("https://www.microsave.net/2013/04/25/watercredit-market-assessments-in-uganda-kenya-indonesia-and-india/","WaterCredit Market Assessments in Uganda, Kenya, Indonesia and India")</f>
        <v>WaterCredit Market Assessments in Uganda, Kenya, Indonesia and India</v>
      </c>
      <c r="C2" s="29">
        <v>41389</v>
      </c>
      <c r="D2" s="8" t="s">
        <v>4676</v>
      </c>
      <c r="E2" s="5" t="s">
        <v>4677</v>
      </c>
      <c r="F2" s="9" t="s">
        <v>4678</v>
      </c>
      <c r="G2" s="9" t="s">
        <v>4679</v>
      </c>
      <c r="H2" s="9" t="s">
        <v>4680</v>
      </c>
      <c r="I2" s="9" t="s">
        <v>4681</v>
      </c>
      <c r="J2" s="9" t="s">
        <v>4682</v>
      </c>
      <c r="K2" s="10" t="s">
        <v>4683</v>
      </c>
      <c r="L2" s="10" t="s">
        <v>4684</v>
      </c>
      <c r="M2" s="9" t="s">
        <v>4677</v>
      </c>
      <c r="N2" s="9"/>
      <c r="O2" s="10" t="s">
        <v>4685</v>
      </c>
      <c r="P2" s="9"/>
      <c r="Q2" s="9"/>
    </row>
    <row r="3" spans="1:17" ht="33.75" customHeight="1">
      <c r="A3" s="30">
        <v>2</v>
      </c>
      <c r="B3" s="31" t="s">
        <v>4686</v>
      </c>
      <c r="C3" s="32">
        <v>41389</v>
      </c>
      <c r="D3" s="33" t="s">
        <v>4687</v>
      </c>
      <c r="E3" s="34" t="s">
        <v>4677</v>
      </c>
      <c r="F3" s="35" t="s">
        <v>4678</v>
      </c>
      <c r="G3" s="35" t="s">
        <v>4679</v>
      </c>
      <c r="H3" s="35" t="s">
        <v>4680</v>
      </c>
      <c r="I3" s="35" t="s">
        <v>4681</v>
      </c>
      <c r="J3" s="35" t="s">
        <v>4682</v>
      </c>
      <c r="K3" s="41" t="s">
        <v>4683</v>
      </c>
      <c r="L3" s="41" t="s">
        <v>4684</v>
      </c>
      <c r="M3" s="35" t="s">
        <v>4677</v>
      </c>
      <c r="N3" s="35"/>
      <c r="O3" s="41" t="s">
        <v>4685</v>
      </c>
      <c r="P3" s="35"/>
      <c r="Q3" s="35"/>
    </row>
    <row r="4" spans="1:17" ht="33.75" customHeight="1">
      <c r="A4" s="30">
        <v>3</v>
      </c>
      <c r="B4" s="31" t="s">
        <v>4688</v>
      </c>
      <c r="C4" s="32">
        <v>41389</v>
      </c>
      <c r="D4" s="33" t="s">
        <v>4689</v>
      </c>
      <c r="E4" s="34" t="s">
        <v>4677</v>
      </c>
      <c r="F4" s="35" t="s">
        <v>4678</v>
      </c>
      <c r="G4" s="35" t="s">
        <v>4679</v>
      </c>
      <c r="H4" s="35" t="s">
        <v>4680</v>
      </c>
      <c r="I4" s="35" t="s">
        <v>4681</v>
      </c>
      <c r="J4" s="35" t="s">
        <v>4682</v>
      </c>
      <c r="K4" s="35" t="s">
        <v>4600</v>
      </c>
      <c r="L4" s="35" t="s">
        <v>4690</v>
      </c>
      <c r="M4" s="35" t="s">
        <v>4677</v>
      </c>
      <c r="N4" s="35"/>
      <c r="O4" s="41" t="s">
        <v>4685</v>
      </c>
      <c r="P4" s="35"/>
      <c r="Q4" s="35"/>
    </row>
    <row r="5" spans="1:17" ht="33.75" customHeight="1">
      <c r="A5" s="30">
        <v>4</v>
      </c>
      <c r="B5" s="31" t="s">
        <v>4691</v>
      </c>
      <c r="C5" s="32">
        <v>41389</v>
      </c>
      <c r="D5" s="33" t="s">
        <v>4692</v>
      </c>
      <c r="E5" s="34" t="s">
        <v>4677</v>
      </c>
      <c r="F5" s="35" t="s">
        <v>4678</v>
      </c>
      <c r="G5" s="35" t="s">
        <v>4679</v>
      </c>
      <c r="H5" s="35" t="s">
        <v>4680</v>
      </c>
      <c r="I5" s="35" t="s">
        <v>4681</v>
      </c>
      <c r="J5" s="35" t="s">
        <v>4682</v>
      </c>
      <c r="K5" s="35" t="s">
        <v>4693</v>
      </c>
      <c r="L5" s="35" t="s">
        <v>4694</v>
      </c>
      <c r="M5" s="35" t="s">
        <v>4677</v>
      </c>
      <c r="N5" s="35"/>
      <c r="O5" s="41" t="s">
        <v>4685</v>
      </c>
      <c r="P5" s="35"/>
      <c r="Q5" s="35"/>
    </row>
    <row r="6" spans="1:17" ht="33.75" customHeight="1">
      <c r="A6" s="20">
        <v>5</v>
      </c>
      <c r="B6" s="15" t="str">
        <f>HYPERLINK("https://www.microsave.net/2014/09/15/the-landscape-of-microinsurance-in-asia-and-oceania-2013/","The Landscape of Microinsurance in Asia and Oceania 2013")</f>
        <v>The Landscape of Microinsurance in Asia and Oceania 2013</v>
      </c>
      <c r="C6" s="16">
        <v>41897</v>
      </c>
      <c r="D6" s="20" t="s">
        <v>4695</v>
      </c>
      <c r="E6" s="36" t="s">
        <v>4696</v>
      </c>
      <c r="F6" s="9"/>
      <c r="G6" s="9"/>
      <c r="H6" s="9"/>
      <c r="I6" s="9"/>
      <c r="J6" s="9"/>
      <c r="K6" s="9"/>
      <c r="L6" s="9"/>
      <c r="M6" s="9"/>
      <c r="N6" s="9"/>
      <c r="O6" s="9"/>
      <c r="P6" s="9"/>
      <c r="Q6" s="9"/>
    </row>
    <row r="7" spans="1:17" ht="33.75" customHeight="1">
      <c r="A7" s="37">
        <v>6</v>
      </c>
      <c r="B7" s="6" t="str">
        <f>HYPERLINK("https://www.microsave.net/2014/09/29/designing-and-delivering-agriculture-financing-products/","Designing and Delivering Agriculture Financing Products")</f>
        <v>Designing and Delivering Agriculture Financing Products</v>
      </c>
      <c r="C7" s="38">
        <v>41911</v>
      </c>
      <c r="D7" s="37" t="s">
        <v>4697</v>
      </c>
      <c r="E7" s="37" t="s">
        <v>4698</v>
      </c>
      <c r="F7" s="9"/>
      <c r="G7" s="9"/>
      <c r="H7" s="9"/>
      <c r="I7" s="9"/>
      <c r="J7" s="9"/>
      <c r="K7" s="9"/>
      <c r="L7" s="9"/>
      <c r="M7" s="9"/>
      <c r="N7" s="9"/>
      <c r="O7" s="9"/>
      <c r="P7" s="9"/>
      <c r="Q7" s="9"/>
    </row>
    <row r="8" spans="1:17" ht="44.25" customHeight="1">
      <c r="A8" s="5">
        <v>7</v>
      </c>
      <c r="B8" s="15" t="str">
        <f>HYPERLINK("https://www.microsave.net/2017/07/24/bundling-to-make-agriculture-insurance-work/","Bundling to Make Agriculture Insurance Work")</f>
        <v>Bundling to Make Agriculture Insurance Work</v>
      </c>
      <c r="C8" s="16">
        <v>42940</v>
      </c>
      <c r="D8" s="8" t="s">
        <v>4699</v>
      </c>
      <c r="E8" s="8" t="s">
        <v>4700</v>
      </c>
      <c r="F8" s="9"/>
      <c r="G8" s="9"/>
      <c r="H8" s="9"/>
      <c r="I8" s="9"/>
      <c r="J8" s="9"/>
      <c r="K8" s="9"/>
      <c r="L8" s="9"/>
      <c r="M8" s="9"/>
      <c r="N8" s="9"/>
      <c r="O8" s="9"/>
      <c r="P8" s="9"/>
      <c r="Q8" s="9"/>
    </row>
    <row r="9" spans="1:17" ht="33.75" customHeight="1">
      <c r="A9" s="5">
        <v>8</v>
      </c>
      <c r="B9" s="363" t="s">
        <v>5232</v>
      </c>
      <c r="C9" s="5" t="s">
        <v>5233</v>
      </c>
      <c r="D9" s="8" t="s">
        <v>5234</v>
      </c>
      <c r="E9" s="5" t="s">
        <v>5235</v>
      </c>
      <c r="F9" s="9"/>
      <c r="G9" s="9"/>
      <c r="H9" s="9"/>
      <c r="I9" s="9"/>
      <c r="J9" s="9"/>
      <c r="K9" s="9"/>
      <c r="L9" s="9"/>
      <c r="M9" s="9"/>
      <c r="N9" s="9"/>
      <c r="O9" s="9"/>
      <c r="P9" s="9"/>
      <c r="Q9" s="9"/>
    </row>
    <row r="10" spans="1:17" ht="33.75" customHeight="1">
      <c r="A10" s="5">
        <v>9</v>
      </c>
      <c r="B10" s="39" t="s">
        <v>948</v>
      </c>
      <c r="C10" s="8" t="s">
        <v>5237</v>
      </c>
      <c r="D10" s="8" t="s">
        <v>5238</v>
      </c>
      <c r="E10" s="8" t="s">
        <v>5236</v>
      </c>
      <c r="F10" s="9"/>
      <c r="G10" s="9"/>
      <c r="H10" s="9"/>
      <c r="I10" s="9"/>
      <c r="J10" s="9"/>
      <c r="K10" s="9"/>
      <c r="L10" s="9"/>
      <c r="M10" s="9"/>
      <c r="N10" s="9"/>
      <c r="O10" s="9"/>
      <c r="P10" s="9"/>
      <c r="Q10" s="9"/>
    </row>
    <row r="11" spans="1:17" ht="33.75" customHeight="1">
      <c r="A11" s="8">
        <v>10</v>
      </c>
      <c r="B11" s="472" t="s">
        <v>5315</v>
      </c>
      <c r="C11" s="38" t="s">
        <v>5317</v>
      </c>
      <c r="D11" s="40" t="s">
        <v>5318</v>
      </c>
      <c r="E11" s="37" t="s">
        <v>5316</v>
      </c>
      <c r="F11" s="9"/>
      <c r="G11" s="9"/>
      <c r="H11" s="9"/>
      <c r="I11" s="9"/>
      <c r="J11" s="9"/>
      <c r="K11" s="9"/>
      <c r="L11" s="9"/>
      <c r="M11" s="9"/>
      <c r="N11" s="9"/>
      <c r="O11" s="9"/>
      <c r="P11" s="9"/>
      <c r="Q11" s="9"/>
    </row>
    <row r="12" spans="1:17" ht="33.75" customHeight="1">
      <c r="A12" s="5"/>
      <c r="B12" s="39"/>
      <c r="C12" s="5"/>
      <c r="D12" s="5"/>
      <c r="E12" s="5"/>
      <c r="F12" s="9"/>
      <c r="G12" s="9"/>
      <c r="H12" s="9"/>
      <c r="I12" s="9"/>
      <c r="J12" s="9"/>
      <c r="K12" s="9"/>
      <c r="L12" s="9"/>
      <c r="M12" s="9"/>
      <c r="N12" s="9"/>
      <c r="O12" s="9"/>
      <c r="P12" s="9"/>
      <c r="Q12" s="9"/>
    </row>
    <row r="13" spans="1:17" ht="33.75" customHeight="1">
      <c r="A13" s="5"/>
      <c r="B13" s="39"/>
      <c r="C13" s="5"/>
      <c r="D13" s="5"/>
      <c r="E13" s="5"/>
      <c r="F13" s="9"/>
      <c r="G13" s="9"/>
      <c r="H13" s="9"/>
      <c r="I13" s="9"/>
      <c r="J13" s="9"/>
      <c r="K13" s="9"/>
      <c r="L13" s="9"/>
      <c r="M13" s="9"/>
      <c r="N13" s="9"/>
      <c r="O13" s="9"/>
      <c r="P13" s="9"/>
      <c r="Q13" s="9"/>
    </row>
    <row r="14" spans="1:17" ht="33.75" customHeight="1">
      <c r="A14" s="9"/>
      <c r="B14" s="11"/>
      <c r="C14" s="9"/>
      <c r="D14" s="9"/>
      <c r="E14" s="9"/>
      <c r="F14" s="9"/>
      <c r="G14" s="9"/>
      <c r="H14" s="9"/>
      <c r="I14" s="9"/>
      <c r="J14" s="9"/>
      <c r="K14" s="9"/>
      <c r="L14" s="9"/>
      <c r="M14" s="9"/>
      <c r="N14" s="9"/>
      <c r="O14" s="9"/>
      <c r="P14" s="9"/>
      <c r="Q14" s="9"/>
    </row>
    <row r="15" spans="1:17" ht="33.75" customHeight="1">
      <c r="A15" s="9"/>
      <c r="B15" s="11"/>
      <c r="C15" s="9"/>
      <c r="D15" s="9"/>
      <c r="E15" s="9"/>
      <c r="F15" s="9"/>
      <c r="G15" s="9"/>
      <c r="H15" s="9"/>
      <c r="I15" s="9"/>
      <c r="J15" s="9"/>
      <c r="K15" s="9"/>
      <c r="L15" s="9"/>
      <c r="M15" s="9"/>
      <c r="N15" s="9"/>
      <c r="O15" s="9"/>
      <c r="P15" s="9"/>
      <c r="Q15" s="9"/>
    </row>
    <row r="16" spans="1:17" ht="33.75" customHeight="1">
      <c r="A16" s="9"/>
      <c r="B16" s="11"/>
      <c r="C16" s="9"/>
      <c r="D16" s="9"/>
      <c r="E16" s="9"/>
      <c r="F16" s="9"/>
      <c r="G16" s="9"/>
      <c r="H16" s="9"/>
      <c r="I16" s="9"/>
      <c r="J16" s="9"/>
      <c r="K16" s="9"/>
      <c r="L16" s="9"/>
      <c r="M16" s="9"/>
      <c r="N16" s="9"/>
      <c r="O16" s="9"/>
      <c r="P16" s="9"/>
      <c r="Q16" s="9"/>
    </row>
    <row r="17" spans="1:17" ht="33.75" customHeight="1">
      <c r="A17" s="9"/>
      <c r="B17" s="11"/>
      <c r="C17" s="9"/>
      <c r="D17" s="9"/>
      <c r="E17" s="9"/>
      <c r="F17" s="9"/>
      <c r="G17" s="9"/>
      <c r="H17" s="9"/>
      <c r="I17" s="9"/>
      <c r="J17" s="9"/>
      <c r="K17" s="9"/>
      <c r="L17" s="9"/>
      <c r="M17" s="9"/>
      <c r="N17" s="9"/>
      <c r="O17" s="9"/>
      <c r="P17" s="9"/>
      <c r="Q17" s="9"/>
    </row>
    <row r="18" spans="1:17" ht="33.75" customHeight="1">
      <c r="A18" s="9"/>
      <c r="B18" s="11"/>
      <c r="C18" s="9"/>
      <c r="D18" s="9"/>
      <c r="E18" s="9"/>
      <c r="F18" s="9"/>
      <c r="G18" s="9"/>
      <c r="H18" s="9"/>
      <c r="I18" s="9"/>
      <c r="J18" s="9"/>
      <c r="K18" s="9"/>
      <c r="L18" s="9"/>
      <c r="M18" s="9"/>
      <c r="N18" s="9"/>
      <c r="O18" s="9"/>
      <c r="P18" s="9"/>
      <c r="Q18" s="9"/>
    </row>
    <row r="19" spans="1:17" ht="33.75" customHeight="1">
      <c r="A19" s="9"/>
      <c r="B19" s="11"/>
      <c r="C19" s="9"/>
      <c r="D19" s="9"/>
      <c r="E19" s="9"/>
      <c r="F19" s="9"/>
      <c r="G19" s="9"/>
      <c r="H19" s="9"/>
      <c r="I19" s="9"/>
      <c r="J19" s="9"/>
      <c r="K19" s="9"/>
      <c r="L19" s="9"/>
      <c r="M19" s="9"/>
      <c r="N19" s="9"/>
      <c r="O19" s="9"/>
      <c r="P19" s="9"/>
      <c r="Q19" s="9"/>
    </row>
    <row r="20" spans="1:17" ht="33.75" customHeight="1">
      <c r="A20" s="9"/>
      <c r="B20" s="11"/>
      <c r="C20" s="9"/>
      <c r="D20" s="9"/>
      <c r="E20" s="9"/>
      <c r="F20" s="9"/>
      <c r="G20" s="9"/>
      <c r="H20" s="9"/>
      <c r="I20" s="9"/>
      <c r="J20" s="9"/>
      <c r="K20" s="9"/>
      <c r="L20" s="9"/>
      <c r="M20" s="9"/>
      <c r="N20" s="9"/>
      <c r="O20" s="9"/>
      <c r="P20" s="9"/>
      <c r="Q20" s="9"/>
    </row>
    <row r="21" spans="1:17" ht="33.75" customHeight="1">
      <c r="A21" s="9"/>
      <c r="B21" s="11"/>
      <c r="C21" s="9"/>
      <c r="D21" s="9"/>
      <c r="E21" s="9"/>
      <c r="F21" s="9"/>
      <c r="G21" s="9"/>
      <c r="H21" s="9"/>
      <c r="I21" s="9"/>
      <c r="J21" s="9"/>
      <c r="K21" s="9"/>
      <c r="L21" s="9"/>
      <c r="M21" s="9"/>
      <c r="N21" s="9"/>
      <c r="O21" s="9"/>
      <c r="P21" s="9"/>
      <c r="Q21" s="9"/>
    </row>
    <row r="22" spans="1:17" ht="33.75" customHeight="1">
      <c r="A22" s="9"/>
      <c r="B22" s="11"/>
      <c r="C22" s="9"/>
      <c r="D22" s="9"/>
      <c r="E22" s="9"/>
      <c r="F22" s="9"/>
      <c r="G22" s="9"/>
      <c r="H22" s="9"/>
      <c r="I22" s="9"/>
      <c r="J22" s="9"/>
      <c r="K22" s="9"/>
      <c r="L22" s="9"/>
      <c r="M22" s="9"/>
      <c r="N22" s="9"/>
      <c r="O22" s="9"/>
      <c r="P22" s="9"/>
      <c r="Q22" s="9"/>
    </row>
    <row r="23" spans="1:17" ht="33.75" customHeight="1">
      <c r="A23" s="9"/>
      <c r="B23" s="11"/>
      <c r="C23" s="9"/>
      <c r="D23" s="9"/>
      <c r="E23" s="9"/>
      <c r="F23" s="9"/>
      <c r="G23" s="9"/>
      <c r="H23" s="9"/>
      <c r="I23" s="9"/>
      <c r="J23" s="9"/>
      <c r="K23" s="9"/>
      <c r="L23" s="9"/>
      <c r="M23" s="9"/>
      <c r="N23" s="9"/>
      <c r="O23" s="9"/>
      <c r="P23" s="9"/>
      <c r="Q23" s="9"/>
    </row>
    <row r="24" spans="1:17" ht="33.75" customHeight="1">
      <c r="A24" s="9"/>
      <c r="B24" s="11"/>
      <c r="C24" s="9"/>
      <c r="D24" s="9"/>
      <c r="E24" s="9"/>
      <c r="F24" s="9"/>
      <c r="G24" s="9"/>
      <c r="H24" s="9"/>
      <c r="I24" s="9"/>
      <c r="J24" s="9"/>
      <c r="K24" s="9"/>
      <c r="L24" s="9"/>
      <c r="M24" s="9"/>
      <c r="N24" s="9"/>
      <c r="O24" s="9"/>
      <c r="P24" s="9"/>
      <c r="Q24" s="9"/>
    </row>
    <row r="25" spans="1:17" ht="33.75" customHeight="1">
      <c r="A25" s="9"/>
      <c r="B25" s="11"/>
      <c r="C25" s="9"/>
      <c r="D25" s="9"/>
      <c r="E25" s="9"/>
      <c r="F25" s="9"/>
      <c r="G25" s="9"/>
      <c r="H25" s="9"/>
      <c r="I25" s="9"/>
      <c r="J25" s="9"/>
      <c r="K25" s="9"/>
      <c r="L25" s="9"/>
      <c r="M25" s="9"/>
      <c r="N25" s="9"/>
      <c r="O25" s="9"/>
      <c r="P25" s="9"/>
      <c r="Q25" s="9"/>
    </row>
    <row r="26" spans="1:17" ht="33.75" customHeight="1">
      <c r="A26" s="9"/>
      <c r="B26" s="11"/>
      <c r="C26" s="9"/>
      <c r="D26" s="9"/>
      <c r="E26" s="9"/>
      <c r="F26" s="9"/>
      <c r="G26" s="9"/>
      <c r="H26" s="9"/>
      <c r="I26" s="9"/>
      <c r="J26" s="9"/>
      <c r="K26" s="9"/>
      <c r="L26" s="9"/>
      <c r="M26" s="9"/>
      <c r="N26" s="9"/>
      <c r="O26" s="9"/>
      <c r="P26" s="9"/>
      <c r="Q26" s="9"/>
    </row>
    <row r="27" spans="1:17" ht="33.75" customHeight="1">
      <c r="A27" s="9"/>
      <c r="B27" s="11"/>
      <c r="C27" s="9"/>
      <c r="D27" s="9"/>
      <c r="E27" s="9"/>
      <c r="F27" s="9"/>
      <c r="G27" s="9"/>
      <c r="H27" s="9"/>
      <c r="I27" s="9"/>
      <c r="J27" s="9"/>
      <c r="K27" s="9"/>
      <c r="L27" s="9"/>
      <c r="M27" s="9"/>
      <c r="N27" s="9"/>
      <c r="O27" s="9"/>
      <c r="P27" s="9"/>
      <c r="Q27" s="9"/>
    </row>
    <row r="28" spans="1:17" ht="33.75" customHeight="1">
      <c r="A28" s="9"/>
      <c r="B28" s="11"/>
      <c r="C28" s="9"/>
      <c r="D28" s="9"/>
      <c r="E28" s="9"/>
      <c r="F28" s="9"/>
      <c r="G28" s="9"/>
      <c r="H28" s="9"/>
      <c r="I28" s="9"/>
      <c r="J28" s="9"/>
      <c r="K28" s="9"/>
      <c r="L28" s="9"/>
      <c r="M28" s="9"/>
      <c r="N28" s="9"/>
      <c r="O28" s="9"/>
      <c r="P28" s="9"/>
      <c r="Q28" s="9"/>
    </row>
    <row r="29" spans="1:17" ht="33.75" customHeight="1">
      <c r="A29" s="9"/>
      <c r="B29" s="11"/>
      <c r="C29" s="9"/>
      <c r="D29" s="9"/>
      <c r="E29" s="9"/>
      <c r="F29" s="9"/>
      <c r="G29" s="9"/>
      <c r="H29" s="9"/>
      <c r="I29" s="9"/>
      <c r="J29" s="9"/>
      <c r="K29" s="9"/>
      <c r="L29" s="9"/>
      <c r="M29" s="9"/>
      <c r="N29" s="9"/>
      <c r="O29" s="9"/>
      <c r="P29" s="9"/>
      <c r="Q29" s="9"/>
    </row>
    <row r="30" spans="1:17" ht="33.75" customHeight="1">
      <c r="A30" s="9"/>
      <c r="B30" s="11"/>
      <c r="C30" s="9"/>
      <c r="D30" s="9"/>
      <c r="E30" s="9"/>
      <c r="F30" s="9"/>
      <c r="G30" s="9"/>
      <c r="H30" s="9"/>
      <c r="I30" s="9"/>
      <c r="J30" s="9"/>
      <c r="K30" s="9"/>
      <c r="L30" s="9"/>
      <c r="M30" s="9"/>
      <c r="N30" s="9"/>
      <c r="O30" s="9"/>
      <c r="P30" s="9"/>
      <c r="Q30" s="9"/>
    </row>
    <row r="31" spans="1:17" ht="33.75" customHeight="1">
      <c r="A31" s="9"/>
      <c r="B31" s="11"/>
      <c r="C31" s="9"/>
      <c r="D31" s="9"/>
      <c r="E31" s="9"/>
      <c r="F31" s="9"/>
      <c r="G31" s="9"/>
      <c r="H31" s="9"/>
      <c r="I31" s="9"/>
      <c r="J31" s="9"/>
      <c r="K31" s="9"/>
      <c r="L31" s="9"/>
      <c r="M31" s="9"/>
      <c r="N31" s="9"/>
      <c r="O31" s="9"/>
      <c r="P31" s="9"/>
      <c r="Q31" s="9"/>
    </row>
    <row r="32" spans="1:17" ht="33.75" customHeight="1">
      <c r="A32" s="9"/>
      <c r="B32" s="11"/>
      <c r="C32" s="9"/>
      <c r="D32" s="9"/>
      <c r="E32" s="9"/>
      <c r="F32" s="9"/>
      <c r="G32" s="9"/>
      <c r="H32" s="9"/>
      <c r="I32" s="9"/>
      <c r="J32" s="9"/>
      <c r="K32" s="9"/>
      <c r="L32" s="9"/>
      <c r="M32" s="9"/>
      <c r="N32" s="9"/>
      <c r="O32" s="9"/>
      <c r="P32" s="9"/>
      <c r="Q32" s="9"/>
    </row>
    <row r="33" spans="1:17" ht="33.75" customHeight="1">
      <c r="A33" s="9"/>
      <c r="B33" s="11"/>
      <c r="C33" s="9"/>
      <c r="D33" s="9"/>
      <c r="E33" s="9"/>
      <c r="F33" s="9"/>
      <c r="G33" s="9"/>
      <c r="H33" s="9"/>
      <c r="I33" s="9"/>
      <c r="J33" s="9"/>
      <c r="K33" s="9"/>
      <c r="L33" s="9"/>
      <c r="M33" s="9"/>
      <c r="N33" s="9"/>
      <c r="O33" s="9"/>
      <c r="P33" s="9"/>
      <c r="Q33" s="9"/>
    </row>
    <row r="34" spans="1:17" ht="33.75" customHeight="1">
      <c r="A34" s="9"/>
      <c r="B34" s="11"/>
      <c r="C34" s="9"/>
      <c r="D34" s="9"/>
      <c r="E34" s="9"/>
      <c r="F34" s="9"/>
      <c r="G34" s="9"/>
      <c r="H34" s="9"/>
      <c r="I34" s="9"/>
      <c r="J34" s="9"/>
      <c r="K34" s="9"/>
      <c r="L34" s="9"/>
      <c r="M34" s="9"/>
      <c r="N34" s="9"/>
      <c r="O34" s="9"/>
      <c r="P34" s="9"/>
      <c r="Q34" s="9"/>
    </row>
    <row r="35" spans="1:17" ht="33.75" customHeight="1">
      <c r="A35" s="9"/>
      <c r="B35" s="11"/>
      <c r="C35" s="9"/>
      <c r="D35" s="9"/>
      <c r="E35" s="9"/>
      <c r="F35" s="9"/>
      <c r="G35" s="9"/>
      <c r="H35" s="9"/>
      <c r="I35" s="9"/>
      <c r="J35" s="9"/>
      <c r="K35" s="9"/>
      <c r="L35" s="9"/>
      <c r="M35" s="9"/>
      <c r="N35" s="9"/>
      <c r="O35" s="9"/>
      <c r="P35" s="9"/>
      <c r="Q35" s="9"/>
    </row>
    <row r="36" spans="1:17" ht="33.75" customHeight="1">
      <c r="A36" s="9"/>
      <c r="B36" s="11"/>
      <c r="C36" s="9"/>
      <c r="D36" s="9"/>
      <c r="E36" s="9"/>
      <c r="F36" s="9"/>
      <c r="G36" s="9"/>
      <c r="H36" s="9"/>
      <c r="I36" s="9"/>
      <c r="J36" s="9"/>
      <c r="K36" s="9"/>
      <c r="L36" s="9"/>
      <c r="M36" s="9"/>
      <c r="N36" s="9"/>
      <c r="O36" s="9"/>
      <c r="P36" s="9"/>
      <c r="Q36" s="9"/>
    </row>
    <row r="37" spans="1:17" ht="33.75" customHeight="1">
      <c r="A37" s="9"/>
      <c r="B37" s="11"/>
      <c r="C37" s="9"/>
      <c r="D37" s="9"/>
      <c r="E37" s="9"/>
      <c r="F37" s="9"/>
      <c r="G37" s="9"/>
      <c r="H37" s="9"/>
      <c r="I37" s="9"/>
      <c r="J37" s="9"/>
      <c r="K37" s="9"/>
      <c r="L37" s="9"/>
      <c r="M37" s="9"/>
      <c r="N37" s="9"/>
      <c r="O37" s="9"/>
      <c r="P37" s="9"/>
      <c r="Q37" s="9"/>
    </row>
    <row r="38" spans="1:17" ht="33.75" customHeight="1">
      <c r="A38" s="9"/>
      <c r="B38" s="11"/>
      <c r="C38" s="9"/>
      <c r="D38" s="9"/>
      <c r="E38" s="9"/>
      <c r="F38" s="9"/>
      <c r="G38" s="9"/>
      <c r="H38" s="9"/>
      <c r="I38" s="9"/>
      <c r="J38" s="9"/>
      <c r="K38" s="9"/>
      <c r="L38" s="9"/>
      <c r="M38" s="9"/>
      <c r="N38" s="9"/>
      <c r="O38" s="9"/>
      <c r="P38" s="9"/>
      <c r="Q38" s="9"/>
    </row>
    <row r="39" spans="1:17" ht="33.75" customHeight="1">
      <c r="A39" s="9"/>
      <c r="B39" s="11"/>
      <c r="C39" s="9"/>
      <c r="D39" s="9"/>
      <c r="E39" s="9"/>
      <c r="F39" s="9"/>
      <c r="G39" s="9"/>
      <c r="H39" s="9"/>
      <c r="I39" s="9"/>
      <c r="J39" s="9"/>
      <c r="K39" s="9"/>
      <c r="L39" s="9"/>
      <c r="M39" s="9"/>
      <c r="N39" s="9"/>
      <c r="O39" s="9"/>
      <c r="P39" s="9"/>
      <c r="Q39" s="9"/>
    </row>
    <row r="40" spans="1:17" ht="33.75" customHeight="1">
      <c r="A40" s="9"/>
      <c r="B40" s="11"/>
      <c r="C40" s="9"/>
      <c r="D40" s="9"/>
      <c r="E40" s="9"/>
      <c r="F40" s="9"/>
      <c r="G40" s="9"/>
      <c r="H40" s="9"/>
      <c r="I40" s="9"/>
      <c r="J40" s="9"/>
      <c r="K40" s="9"/>
      <c r="L40" s="9"/>
      <c r="M40" s="9"/>
      <c r="N40" s="9"/>
      <c r="O40" s="9"/>
      <c r="P40" s="9"/>
      <c r="Q40" s="9"/>
    </row>
    <row r="41" spans="1:17" ht="33.75" customHeight="1">
      <c r="A41" s="9"/>
      <c r="B41" s="11"/>
      <c r="C41" s="9"/>
      <c r="D41" s="9"/>
      <c r="E41" s="9"/>
      <c r="F41" s="9"/>
      <c r="G41" s="9"/>
      <c r="H41" s="9"/>
      <c r="I41" s="9"/>
      <c r="J41" s="9"/>
      <c r="K41" s="9"/>
      <c r="L41" s="9"/>
      <c r="M41" s="9"/>
      <c r="N41" s="9"/>
      <c r="O41" s="9"/>
      <c r="P41" s="9"/>
      <c r="Q41" s="9"/>
    </row>
    <row r="42" spans="1:17" ht="33.75" customHeight="1">
      <c r="A42" s="9"/>
      <c r="B42" s="11"/>
      <c r="C42" s="9"/>
      <c r="D42" s="9"/>
      <c r="E42" s="9"/>
      <c r="F42" s="9"/>
      <c r="G42" s="9"/>
      <c r="H42" s="9"/>
      <c r="I42" s="9"/>
      <c r="J42" s="9"/>
      <c r="K42" s="9"/>
      <c r="L42" s="9"/>
      <c r="M42" s="9"/>
      <c r="N42" s="9"/>
      <c r="O42" s="9"/>
      <c r="P42" s="9"/>
      <c r="Q42" s="9"/>
    </row>
    <row r="43" spans="1:17" ht="33.75" customHeight="1">
      <c r="A43" s="9"/>
      <c r="B43" s="11"/>
      <c r="C43" s="9"/>
      <c r="D43" s="9"/>
      <c r="E43" s="9"/>
      <c r="F43" s="9"/>
      <c r="G43" s="9"/>
      <c r="H43" s="9"/>
      <c r="I43" s="9"/>
      <c r="J43" s="9"/>
      <c r="K43" s="9"/>
      <c r="L43" s="9"/>
      <c r="M43" s="9"/>
      <c r="N43" s="9"/>
      <c r="O43" s="9"/>
      <c r="P43" s="9"/>
      <c r="Q43" s="9"/>
    </row>
    <row r="44" spans="1:17" ht="33.75" customHeight="1">
      <c r="A44" s="9"/>
      <c r="B44" s="11"/>
      <c r="C44" s="9"/>
      <c r="D44" s="9"/>
      <c r="E44" s="9"/>
      <c r="F44" s="9"/>
      <c r="G44" s="9"/>
      <c r="H44" s="9"/>
      <c r="I44" s="9"/>
      <c r="J44" s="9"/>
      <c r="K44" s="9"/>
      <c r="L44" s="9"/>
      <c r="M44" s="9"/>
      <c r="N44" s="9"/>
      <c r="O44" s="9"/>
      <c r="P44" s="9"/>
      <c r="Q44" s="9"/>
    </row>
    <row r="45" spans="1:17" ht="33.75" customHeight="1">
      <c r="A45" s="9"/>
      <c r="B45" s="11"/>
      <c r="C45" s="9"/>
      <c r="D45" s="9"/>
      <c r="E45" s="9"/>
      <c r="F45" s="9"/>
      <c r="G45" s="9"/>
      <c r="H45" s="9"/>
      <c r="I45" s="9"/>
      <c r="J45" s="9"/>
      <c r="K45" s="9"/>
      <c r="L45" s="9"/>
      <c r="M45" s="9"/>
      <c r="N45" s="9"/>
      <c r="O45" s="9"/>
      <c r="P45" s="9"/>
      <c r="Q45" s="9"/>
    </row>
    <row r="46" spans="1:17" ht="33.75" customHeight="1">
      <c r="A46" s="9"/>
      <c r="B46" s="11"/>
      <c r="C46" s="9"/>
      <c r="D46" s="9"/>
      <c r="E46" s="9"/>
      <c r="F46" s="9"/>
      <c r="G46" s="9"/>
      <c r="H46" s="9"/>
      <c r="I46" s="9"/>
      <c r="J46" s="9"/>
      <c r="K46" s="9"/>
      <c r="L46" s="9"/>
      <c r="M46" s="9"/>
      <c r="N46" s="9"/>
      <c r="O46" s="9"/>
      <c r="P46" s="9"/>
      <c r="Q46" s="9"/>
    </row>
    <row r="47" spans="1:17" ht="33.75" customHeight="1">
      <c r="A47" s="9"/>
      <c r="B47" s="11"/>
      <c r="C47" s="9"/>
      <c r="D47" s="9"/>
      <c r="E47" s="9"/>
      <c r="F47" s="9"/>
      <c r="G47" s="9"/>
      <c r="H47" s="9"/>
      <c r="I47" s="9"/>
      <c r="J47" s="9"/>
      <c r="K47" s="9"/>
      <c r="L47" s="9"/>
      <c r="M47" s="9"/>
      <c r="N47" s="9"/>
      <c r="O47" s="9"/>
      <c r="P47" s="9"/>
      <c r="Q47" s="9"/>
    </row>
    <row r="48" spans="1:17" ht="33.75" customHeight="1">
      <c r="A48" s="9"/>
      <c r="B48" s="11"/>
      <c r="C48" s="9"/>
      <c r="D48" s="9"/>
      <c r="E48" s="9"/>
      <c r="F48" s="9"/>
      <c r="G48" s="9"/>
      <c r="H48" s="9"/>
      <c r="I48" s="9"/>
      <c r="J48" s="9"/>
      <c r="K48" s="9"/>
      <c r="L48" s="9"/>
      <c r="M48" s="9"/>
      <c r="N48" s="9"/>
      <c r="O48" s="9"/>
      <c r="P48" s="9"/>
      <c r="Q48" s="9"/>
    </row>
    <row r="49" spans="1:17" ht="33.75" customHeight="1">
      <c r="A49" s="9"/>
      <c r="B49" s="11"/>
      <c r="C49" s="9"/>
      <c r="D49" s="9"/>
      <c r="E49" s="9"/>
      <c r="F49" s="9"/>
      <c r="G49" s="9"/>
      <c r="H49" s="9"/>
      <c r="I49" s="9"/>
      <c r="J49" s="9"/>
      <c r="K49" s="9"/>
      <c r="L49" s="9"/>
      <c r="M49" s="9"/>
      <c r="N49" s="9"/>
      <c r="O49" s="9"/>
      <c r="P49" s="9"/>
      <c r="Q49" s="9"/>
    </row>
    <row r="50" spans="1:17" ht="33.75" customHeight="1">
      <c r="A50" s="9"/>
      <c r="B50" s="11"/>
      <c r="C50" s="9"/>
      <c r="D50" s="9"/>
      <c r="E50" s="9"/>
      <c r="F50" s="9"/>
      <c r="G50" s="9"/>
      <c r="H50" s="9"/>
      <c r="I50" s="9"/>
      <c r="J50" s="9"/>
      <c r="K50" s="9"/>
      <c r="L50" s="9"/>
      <c r="M50" s="9"/>
      <c r="N50" s="9"/>
      <c r="O50" s="9"/>
      <c r="P50" s="9"/>
      <c r="Q50" s="9"/>
    </row>
    <row r="51" spans="1:17" ht="33.75" customHeight="1">
      <c r="A51" s="9"/>
      <c r="B51" s="11"/>
      <c r="C51" s="9"/>
      <c r="D51" s="9"/>
      <c r="E51" s="9"/>
      <c r="F51" s="9"/>
      <c r="G51" s="9"/>
      <c r="H51" s="9"/>
      <c r="I51" s="9"/>
      <c r="J51" s="9"/>
      <c r="K51" s="9"/>
      <c r="L51" s="9"/>
      <c r="M51" s="9"/>
      <c r="N51" s="9"/>
      <c r="O51" s="9"/>
      <c r="P51" s="9"/>
      <c r="Q51" s="9"/>
    </row>
    <row r="52" spans="1:17" ht="33.75" customHeight="1">
      <c r="A52" s="9"/>
      <c r="B52" s="11"/>
      <c r="C52" s="9"/>
      <c r="D52" s="9"/>
      <c r="E52" s="9"/>
      <c r="F52" s="9"/>
      <c r="G52" s="9"/>
      <c r="H52" s="9"/>
      <c r="I52" s="9"/>
      <c r="J52" s="9"/>
      <c r="K52" s="9"/>
      <c r="L52" s="9"/>
      <c r="M52" s="9"/>
      <c r="N52" s="9"/>
      <c r="O52" s="9"/>
      <c r="P52" s="9"/>
      <c r="Q52" s="9"/>
    </row>
    <row r="53" spans="1:17" ht="33.75" customHeight="1">
      <c r="A53" s="9"/>
      <c r="B53" s="11"/>
      <c r="C53" s="9"/>
      <c r="D53" s="9"/>
      <c r="E53" s="9"/>
      <c r="F53" s="9"/>
      <c r="G53" s="9"/>
      <c r="H53" s="9"/>
      <c r="I53" s="9"/>
      <c r="J53" s="9"/>
      <c r="K53" s="9"/>
      <c r="L53" s="9"/>
      <c r="M53" s="9"/>
      <c r="N53" s="9"/>
      <c r="O53" s="9"/>
      <c r="P53" s="9"/>
      <c r="Q53" s="9"/>
    </row>
    <row r="54" spans="1:17" ht="33.75" customHeight="1">
      <c r="A54" s="9"/>
      <c r="B54" s="11"/>
      <c r="C54" s="9"/>
      <c r="D54" s="9"/>
      <c r="E54" s="9"/>
      <c r="F54" s="9"/>
      <c r="G54" s="9"/>
      <c r="H54" s="9"/>
      <c r="I54" s="9"/>
      <c r="J54" s="9"/>
      <c r="K54" s="9"/>
      <c r="L54" s="9"/>
      <c r="M54" s="9"/>
      <c r="N54" s="9"/>
      <c r="O54" s="9"/>
      <c r="P54" s="9"/>
      <c r="Q54" s="9"/>
    </row>
    <row r="55" spans="1:17" ht="33.75" customHeight="1">
      <c r="A55" s="9"/>
      <c r="B55" s="11"/>
      <c r="C55" s="9"/>
      <c r="D55" s="9"/>
      <c r="E55" s="9"/>
      <c r="F55" s="9"/>
      <c r="G55" s="9"/>
      <c r="H55" s="9"/>
      <c r="I55" s="9"/>
      <c r="J55" s="9"/>
      <c r="K55" s="9"/>
      <c r="L55" s="9"/>
      <c r="M55" s="9"/>
      <c r="N55" s="9"/>
      <c r="O55" s="9"/>
      <c r="P55" s="9"/>
      <c r="Q55" s="9"/>
    </row>
    <row r="56" spans="1:17" ht="33.75" customHeight="1">
      <c r="A56" s="9"/>
      <c r="B56" s="11"/>
      <c r="C56" s="9"/>
      <c r="D56" s="9"/>
      <c r="E56" s="9"/>
      <c r="F56" s="9"/>
      <c r="G56" s="9"/>
      <c r="H56" s="9"/>
      <c r="I56" s="9"/>
      <c r="J56" s="9"/>
      <c r="K56" s="9"/>
      <c r="L56" s="9"/>
      <c r="M56" s="9"/>
      <c r="N56" s="9"/>
      <c r="O56" s="9"/>
      <c r="P56" s="9"/>
      <c r="Q56" s="9"/>
    </row>
    <row r="57" spans="1:17" ht="33.75" customHeight="1">
      <c r="A57" s="9"/>
      <c r="B57" s="11"/>
      <c r="C57" s="9"/>
      <c r="D57" s="9"/>
      <c r="E57" s="9"/>
      <c r="F57" s="9"/>
      <c r="G57" s="9"/>
      <c r="H57" s="9"/>
      <c r="I57" s="9"/>
      <c r="J57" s="9"/>
      <c r="K57" s="9"/>
      <c r="L57" s="9"/>
      <c r="M57" s="9"/>
      <c r="N57" s="9"/>
      <c r="O57" s="9"/>
      <c r="P57" s="9"/>
      <c r="Q57" s="9"/>
    </row>
    <row r="58" spans="1:17" ht="33.75" customHeight="1">
      <c r="A58" s="9"/>
      <c r="B58" s="11"/>
      <c r="C58" s="9"/>
      <c r="D58" s="9"/>
      <c r="E58" s="9"/>
      <c r="F58" s="9"/>
      <c r="G58" s="9"/>
      <c r="H58" s="9"/>
      <c r="I58" s="9"/>
      <c r="J58" s="9"/>
      <c r="K58" s="9"/>
      <c r="L58" s="9"/>
      <c r="M58" s="9"/>
      <c r="N58" s="9"/>
      <c r="O58" s="9"/>
      <c r="P58" s="9"/>
      <c r="Q58" s="9"/>
    </row>
    <row r="59" spans="1:17" ht="33.75" customHeight="1">
      <c r="A59" s="9"/>
      <c r="B59" s="11"/>
      <c r="C59" s="9"/>
      <c r="D59" s="9"/>
      <c r="E59" s="9"/>
      <c r="F59" s="9"/>
      <c r="G59" s="9"/>
      <c r="H59" s="9"/>
      <c r="I59" s="9"/>
      <c r="J59" s="9"/>
      <c r="K59" s="9"/>
      <c r="L59" s="9"/>
      <c r="M59" s="9"/>
      <c r="N59" s="9"/>
      <c r="O59" s="9"/>
      <c r="P59" s="9"/>
      <c r="Q59" s="9"/>
    </row>
    <row r="60" spans="1:17" ht="33.75" customHeight="1">
      <c r="A60" s="9"/>
      <c r="B60" s="11"/>
      <c r="C60" s="9"/>
      <c r="D60" s="9"/>
      <c r="E60" s="9"/>
      <c r="F60" s="9"/>
      <c r="G60" s="9"/>
      <c r="H60" s="9"/>
      <c r="I60" s="9"/>
      <c r="J60" s="9"/>
      <c r="K60" s="9"/>
      <c r="L60" s="9"/>
      <c r="M60" s="9"/>
      <c r="N60" s="9"/>
      <c r="O60" s="9"/>
      <c r="P60" s="9"/>
      <c r="Q60" s="9"/>
    </row>
    <row r="61" spans="1:17" ht="33.75" customHeight="1">
      <c r="A61" s="9"/>
      <c r="B61" s="11"/>
      <c r="C61" s="9"/>
      <c r="D61" s="9"/>
      <c r="E61" s="9"/>
      <c r="F61" s="9"/>
      <c r="G61" s="9"/>
      <c r="H61" s="9"/>
      <c r="I61" s="9"/>
      <c r="J61" s="9"/>
      <c r="K61" s="9"/>
      <c r="L61" s="9"/>
      <c r="M61" s="9"/>
      <c r="N61" s="9"/>
      <c r="O61" s="9"/>
      <c r="P61" s="9"/>
      <c r="Q61" s="9"/>
    </row>
    <row r="62" spans="1:17" ht="33.75" customHeight="1">
      <c r="A62" s="9"/>
      <c r="B62" s="11"/>
      <c r="C62" s="9"/>
      <c r="D62" s="9"/>
      <c r="E62" s="9"/>
      <c r="F62" s="9"/>
      <c r="G62" s="9"/>
      <c r="H62" s="9"/>
      <c r="I62" s="9"/>
      <c r="J62" s="9"/>
      <c r="K62" s="9"/>
      <c r="L62" s="9"/>
      <c r="M62" s="9"/>
      <c r="N62" s="9"/>
      <c r="O62" s="9"/>
      <c r="P62" s="9"/>
      <c r="Q62" s="9"/>
    </row>
    <row r="63" spans="1:17" ht="33.75" customHeight="1">
      <c r="A63" s="9"/>
      <c r="B63" s="11"/>
      <c r="C63" s="9"/>
      <c r="D63" s="9"/>
      <c r="E63" s="9"/>
      <c r="F63" s="9"/>
      <c r="G63" s="9"/>
      <c r="H63" s="9"/>
      <c r="I63" s="9"/>
      <c r="J63" s="9"/>
      <c r="K63" s="9"/>
      <c r="L63" s="9"/>
      <c r="M63" s="9"/>
      <c r="N63" s="9"/>
      <c r="O63" s="9"/>
      <c r="P63" s="9"/>
      <c r="Q63" s="9"/>
    </row>
    <row r="64" spans="1:17" ht="33.75" customHeight="1">
      <c r="A64" s="9"/>
      <c r="B64" s="11"/>
      <c r="C64" s="9"/>
      <c r="D64" s="9"/>
      <c r="E64" s="9"/>
      <c r="F64" s="9"/>
      <c r="G64" s="9"/>
      <c r="H64" s="9"/>
      <c r="I64" s="9"/>
      <c r="J64" s="9"/>
      <c r="K64" s="9"/>
      <c r="L64" s="9"/>
      <c r="M64" s="9"/>
      <c r="N64" s="9"/>
      <c r="O64" s="9"/>
      <c r="P64" s="9"/>
      <c r="Q64" s="9"/>
    </row>
    <row r="65" spans="1:17" ht="33.75" customHeight="1">
      <c r="A65" s="9"/>
      <c r="B65" s="11"/>
      <c r="C65" s="9"/>
      <c r="D65" s="9"/>
      <c r="E65" s="9"/>
      <c r="F65" s="9"/>
      <c r="G65" s="9"/>
      <c r="H65" s="9"/>
      <c r="I65" s="9"/>
      <c r="J65" s="9"/>
      <c r="K65" s="9"/>
      <c r="L65" s="9"/>
      <c r="M65" s="9"/>
      <c r="N65" s="9"/>
      <c r="O65" s="9"/>
      <c r="P65" s="9"/>
      <c r="Q65" s="9"/>
    </row>
    <row r="66" spans="1:17" ht="33.75" customHeight="1">
      <c r="A66" s="9"/>
      <c r="B66" s="11"/>
      <c r="C66" s="9"/>
      <c r="D66" s="9"/>
      <c r="E66" s="9"/>
      <c r="F66" s="9"/>
      <c r="G66" s="9"/>
      <c r="H66" s="9"/>
      <c r="I66" s="9"/>
      <c r="J66" s="9"/>
      <c r="K66" s="9"/>
      <c r="L66" s="9"/>
      <c r="M66" s="9"/>
      <c r="N66" s="9"/>
      <c r="O66" s="9"/>
      <c r="P66" s="9"/>
      <c r="Q66" s="9"/>
    </row>
    <row r="67" spans="1:17" ht="33.75" customHeight="1">
      <c r="A67" s="9"/>
      <c r="B67" s="11"/>
      <c r="C67" s="9"/>
      <c r="D67" s="9"/>
      <c r="E67" s="9"/>
      <c r="F67" s="9"/>
      <c r="G67" s="9"/>
      <c r="H67" s="9"/>
      <c r="I67" s="9"/>
      <c r="J67" s="9"/>
      <c r="K67" s="9"/>
      <c r="L67" s="9"/>
      <c r="M67" s="9"/>
      <c r="N67" s="9"/>
      <c r="O67" s="9"/>
      <c r="P67" s="9"/>
      <c r="Q67" s="9"/>
    </row>
    <row r="68" spans="1:17" ht="33.75" customHeight="1">
      <c r="A68" s="9"/>
      <c r="B68" s="11"/>
      <c r="C68" s="9"/>
      <c r="D68" s="9"/>
      <c r="E68" s="9"/>
      <c r="F68" s="9"/>
      <c r="G68" s="9"/>
      <c r="H68" s="9"/>
      <c r="I68" s="9"/>
      <c r="J68" s="9"/>
      <c r="K68" s="9"/>
      <c r="L68" s="9"/>
      <c r="M68" s="9"/>
      <c r="N68" s="9"/>
      <c r="O68" s="9"/>
      <c r="P68" s="9"/>
      <c r="Q68" s="9"/>
    </row>
    <row r="69" spans="1:17" ht="33.75" customHeight="1">
      <c r="A69" s="9"/>
      <c r="B69" s="11"/>
      <c r="C69" s="9"/>
      <c r="D69" s="9"/>
      <c r="E69" s="9"/>
      <c r="F69" s="9"/>
      <c r="G69" s="9"/>
      <c r="H69" s="9"/>
      <c r="I69" s="9"/>
      <c r="J69" s="9"/>
      <c r="K69" s="9"/>
      <c r="L69" s="9"/>
      <c r="M69" s="9"/>
      <c r="N69" s="9"/>
      <c r="O69" s="9"/>
      <c r="P69" s="9"/>
      <c r="Q69" s="9"/>
    </row>
    <row r="70" spans="1:17" ht="33.75" customHeight="1">
      <c r="A70" s="9"/>
      <c r="B70" s="11"/>
      <c r="C70" s="9"/>
      <c r="D70" s="9"/>
      <c r="E70" s="9"/>
      <c r="F70" s="9"/>
      <c r="G70" s="9"/>
      <c r="H70" s="9"/>
      <c r="I70" s="9"/>
      <c r="J70" s="9"/>
      <c r="K70" s="9"/>
      <c r="L70" s="9"/>
      <c r="M70" s="9"/>
      <c r="N70" s="9"/>
      <c r="O70" s="9"/>
      <c r="P70" s="9"/>
      <c r="Q70" s="9"/>
    </row>
    <row r="71" spans="1:17" ht="33.75" customHeight="1">
      <c r="A71" s="9"/>
      <c r="B71" s="11"/>
      <c r="C71" s="9"/>
      <c r="D71" s="9"/>
      <c r="E71" s="9"/>
      <c r="F71" s="9"/>
      <c r="G71" s="9"/>
      <c r="H71" s="9"/>
      <c r="I71" s="9"/>
      <c r="J71" s="9"/>
      <c r="K71" s="9"/>
      <c r="L71" s="9"/>
      <c r="M71" s="9"/>
      <c r="N71" s="9"/>
      <c r="O71" s="9"/>
      <c r="P71" s="9"/>
      <c r="Q71" s="9"/>
    </row>
    <row r="72" spans="1:17" ht="33.75" customHeight="1">
      <c r="A72" s="9"/>
      <c r="B72" s="11"/>
      <c r="C72" s="9"/>
      <c r="D72" s="9"/>
      <c r="E72" s="9"/>
      <c r="F72" s="9"/>
      <c r="G72" s="9"/>
      <c r="H72" s="9"/>
      <c r="I72" s="9"/>
      <c r="J72" s="9"/>
      <c r="K72" s="9"/>
      <c r="L72" s="9"/>
      <c r="M72" s="9"/>
      <c r="N72" s="9"/>
      <c r="O72" s="9"/>
      <c r="P72" s="9"/>
      <c r="Q72" s="9"/>
    </row>
    <row r="73" spans="1:17" ht="33.75" customHeight="1">
      <c r="A73" s="9"/>
      <c r="B73" s="11"/>
      <c r="C73" s="9"/>
      <c r="D73" s="9"/>
      <c r="E73" s="9"/>
      <c r="F73" s="9"/>
      <c r="G73" s="9"/>
      <c r="H73" s="9"/>
      <c r="I73" s="9"/>
      <c r="J73" s="9"/>
      <c r="K73" s="9"/>
      <c r="L73" s="9"/>
      <c r="M73" s="9"/>
      <c r="N73" s="9"/>
      <c r="O73" s="9"/>
      <c r="P73" s="9"/>
      <c r="Q73" s="9"/>
    </row>
    <row r="74" spans="1:17" ht="33.75" customHeight="1">
      <c r="A74" s="9"/>
      <c r="B74" s="11"/>
      <c r="C74" s="9"/>
      <c r="D74" s="9"/>
      <c r="E74" s="9"/>
      <c r="F74" s="9"/>
      <c r="G74" s="9"/>
      <c r="H74" s="9"/>
      <c r="I74" s="9"/>
      <c r="J74" s="9"/>
      <c r="K74" s="9"/>
      <c r="L74" s="9"/>
      <c r="M74" s="9"/>
      <c r="N74" s="9"/>
      <c r="O74" s="9"/>
      <c r="P74" s="9"/>
      <c r="Q74" s="9"/>
    </row>
    <row r="75" spans="1:17" ht="33.75" customHeight="1">
      <c r="A75" s="9"/>
      <c r="B75" s="11"/>
      <c r="C75" s="9"/>
      <c r="D75" s="9"/>
      <c r="E75" s="9"/>
      <c r="F75" s="9"/>
      <c r="G75" s="9"/>
      <c r="H75" s="9"/>
      <c r="I75" s="9"/>
      <c r="J75" s="9"/>
      <c r="K75" s="9"/>
      <c r="L75" s="9"/>
      <c r="M75" s="9"/>
      <c r="N75" s="9"/>
      <c r="O75" s="9"/>
      <c r="P75" s="9"/>
      <c r="Q75" s="9"/>
    </row>
    <row r="76" spans="1:17" ht="33.75" customHeight="1">
      <c r="A76" s="9"/>
      <c r="B76" s="11"/>
      <c r="C76" s="9"/>
      <c r="D76" s="9"/>
      <c r="E76" s="9"/>
      <c r="F76" s="9"/>
      <c r="G76" s="9"/>
      <c r="H76" s="9"/>
      <c r="I76" s="9"/>
      <c r="J76" s="9"/>
      <c r="K76" s="9"/>
      <c r="L76" s="9"/>
      <c r="M76" s="9"/>
      <c r="N76" s="9"/>
      <c r="O76" s="9"/>
      <c r="P76" s="9"/>
      <c r="Q76" s="9"/>
    </row>
    <row r="77" spans="1:17" ht="33.75" customHeight="1">
      <c r="A77" s="9"/>
      <c r="B77" s="11"/>
      <c r="C77" s="9"/>
      <c r="D77" s="9"/>
      <c r="E77" s="9"/>
      <c r="F77" s="9"/>
      <c r="G77" s="9"/>
      <c r="H77" s="9"/>
      <c r="I77" s="9"/>
      <c r="J77" s="9"/>
      <c r="K77" s="9"/>
      <c r="L77" s="9"/>
      <c r="M77" s="9"/>
      <c r="N77" s="9"/>
      <c r="O77" s="9"/>
      <c r="P77" s="9"/>
      <c r="Q77" s="9"/>
    </row>
    <row r="78" spans="1:17" ht="33.75" customHeight="1">
      <c r="A78" s="9"/>
      <c r="B78" s="11"/>
      <c r="C78" s="9"/>
      <c r="D78" s="9"/>
      <c r="E78" s="9"/>
      <c r="F78" s="9"/>
      <c r="G78" s="9"/>
      <c r="H78" s="9"/>
      <c r="I78" s="9"/>
      <c r="J78" s="9"/>
      <c r="K78" s="9"/>
      <c r="L78" s="9"/>
      <c r="M78" s="9"/>
      <c r="N78" s="9"/>
      <c r="O78" s="9"/>
      <c r="P78" s="9"/>
      <c r="Q78" s="9"/>
    </row>
    <row r="79" spans="1:17" ht="33.75" customHeight="1">
      <c r="A79" s="9"/>
      <c r="B79" s="11"/>
      <c r="C79" s="9"/>
      <c r="D79" s="9"/>
      <c r="E79" s="9"/>
      <c r="F79" s="9"/>
      <c r="G79" s="9"/>
      <c r="H79" s="9"/>
      <c r="I79" s="9"/>
      <c r="J79" s="9"/>
      <c r="K79" s="9"/>
      <c r="L79" s="9"/>
      <c r="M79" s="9"/>
      <c r="N79" s="9"/>
      <c r="O79" s="9"/>
      <c r="P79" s="9"/>
      <c r="Q79" s="9"/>
    </row>
    <row r="80" spans="1:17" ht="33.75" customHeight="1">
      <c r="A80" s="9"/>
      <c r="B80" s="11"/>
      <c r="C80" s="9"/>
      <c r="D80" s="9"/>
      <c r="E80" s="9"/>
      <c r="F80" s="9"/>
      <c r="G80" s="9"/>
      <c r="H80" s="9"/>
      <c r="I80" s="9"/>
      <c r="J80" s="9"/>
      <c r="K80" s="9"/>
      <c r="L80" s="9"/>
      <c r="M80" s="9"/>
      <c r="N80" s="9"/>
      <c r="O80" s="9"/>
      <c r="P80" s="9"/>
      <c r="Q80" s="9"/>
    </row>
    <row r="81" spans="1:17" ht="33.75" customHeight="1">
      <c r="A81" s="9"/>
      <c r="B81" s="11"/>
      <c r="C81" s="9"/>
      <c r="D81" s="9"/>
      <c r="E81" s="9"/>
      <c r="F81" s="9"/>
      <c r="G81" s="9"/>
      <c r="H81" s="9"/>
      <c r="I81" s="9"/>
      <c r="J81" s="9"/>
      <c r="K81" s="9"/>
      <c r="L81" s="9"/>
      <c r="M81" s="9"/>
      <c r="N81" s="9"/>
      <c r="O81" s="9"/>
      <c r="P81" s="9"/>
      <c r="Q81" s="9"/>
    </row>
    <row r="82" spans="1:17" ht="33.75" customHeight="1">
      <c r="A82" s="9"/>
      <c r="B82" s="11"/>
      <c r="C82" s="9"/>
      <c r="D82" s="9"/>
      <c r="E82" s="9"/>
      <c r="F82" s="9"/>
      <c r="G82" s="9"/>
      <c r="H82" s="9"/>
      <c r="I82" s="9"/>
      <c r="J82" s="9"/>
      <c r="K82" s="9"/>
      <c r="L82" s="9"/>
      <c r="M82" s="9"/>
      <c r="N82" s="9"/>
      <c r="O82" s="9"/>
      <c r="P82" s="9"/>
      <c r="Q82" s="9"/>
    </row>
    <row r="83" spans="1:17" ht="33.75" customHeight="1">
      <c r="A83" s="9"/>
      <c r="B83" s="11"/>
      <c r="C83" s="9"/>
      <c r="D83" s="9"/>
      <c r="E83" s="9"/>
      <c r="F83" s="9"/>
      <c r="G83" s="9"/>
      <c r="H83" s="9"/>
      <c r="I83" s="9"/>
      <c r="J83" s="9"/>
      <c r="K83" s="9"/>
      <c r="L83" s="9"/>
      <c r="M83" s="9"/>
      <c r="N83" s="9"/>
      <c r="O83" s="9"/>
      <c r="P83" s="9"/>
      <c r="Q83" s="9"/>
    </row>
    <row r="84" spans="1:17" ht="33.75" customHeight="1">
      <c r="A84" s="9"/>
      <c r="B84" s="11"/>
      <c r="C84" s="9"/>
      <c r="D84" s="9"/>
      <c r="E84" s="9"/>
      <c r="F84" s="9"/>
      <c r="G84" s="9"/>
      <c r="H84" s="9"/>
      <c r="I84" s="9"/>
      <c r="J84" s="9"/>
      <c r="K84" s="9"/>
      <c r="L84" s="9"/>
      <c r="M84" s="9"/>
      <c r="N84" s="9"/>
      <c r="O84" s="9"/>
      <c r="P84" s="9"/>
      <c r="Q84" s="9"/>
    </row>
    <row r="85" spans="1:17" ht="33.75" customHeight="1">
      <c r="A85" s="9"/>
      <c r="B85" s="11"/>
      <c r="C85" s="9"/>
      <c r="D85" s="9"/>
      <c r="E85" s="9"/>
      <c r="F85" s="9"/>
      <c r="G85" s="9"/>
      <c r="H85" s="9"/>
      <c r="I85" s="9"/>
      <c r="J85" s="9"/>
      <c r="K85" s="9"/>
      <c r="L85" s="9"/>
      <c r="M85" s="9"/>
      <c r="N85" s="9"/>
      <c r="O85" s="9"/>
      <c r="P85" s="9"/>
      <c r="Q85" s="9"/>
    </row>
    <row r="86" spans="1:17" ht="33.75" customHeight="1">
      <c r="A86" s="9"/>
      <c r="B86" s="11"/>
      <c r="C86" s="9"/>
      <c r="D86" s="9"/>
      <c r="E86" s="9"/>
      <c r="F86" s="9"/>
      <c r="G86" s="9"/>
      <c r="H86" s="9"/>
      <c r="I86" s="9"/>
      <c r="J86" s="9"/>
      <c r="K86" s="9"/>
      <c r="L86" s="9"/>
      <c r="M86" s="9"/>
      <c r="N86" s="9"/>
      <c r="O86" s="9"/>
      <c r="P86" s="9"/>
      <c r="Q86" s="9"/>
    </row>
    <row r="87" spans="1:17" ht="33.75" customHeight="1">
      <c r="A87" s="9"/>
      <c r="B87" s="11"/>
      <c r="C87" s="9"/>
      <c r="D87" s="9"/>
      <c r="E87" s="9"/>
      <c r="F87" s="9"/>
      <c r="G87" s="9"/>
      <c r="H87" s="9"/>
      <c r="I87" s="9"/>
      <c r="J87" s="9"/>
      <c r="K87" s="9"/>
      <c r="L87" s="9"/>
      <c r="M87" s="9"/>
      <c r="N87" s="9"/>
      <c r="O87" s="9"/>
      <c r="P87" s="9"/>
      <c r="Q87" s="9"/>
    </row>
    <row r="88" spans="1:17" ht="33.75" customHeight="1">
      <c r="A88" s="9"/>
      <c r="B88" s="11"/>
      <c r="C88" s="9"/>
      <c r="D88" s="9"/>
      <c r="E88" s="9"/>
      <c r="F88" s="9"/>
      <c r="G88" s="9"/>
      <c r="H88" s="9"/>
      <c r="I88" s="9"/>
      <c r="J88" s="9"/>
      <c r="K88" s="9"/>
      <c r="L88" s="9"/>
      <c r="M88" s="9"/>
      <c r="N88" s="9"/>
      <c r="O88" s="9"/>
      <c r="P88" s="9"/>
      <c r="Q88" s="9"/>
    </row>
    <row r="89" spans="1:17" ht="33.75" customHeight="1">
      <c r="A89" s="9"/>
      <c r="B89" s="11"/>
      <c r="C89" s="9"/>
      <c r="D89" s="9"/>
      <c r="E89" s="9"/>
      <c r="F89" s="9"/>
      <c r="G89" s="9"/>
      <c r="H89" s="9"/>
      <c r="I89" s="9"/>
      <c r="J89" s="9"/>
      <c r="K89" s="9"/>
      <c r="L89" s="9"/>
      <c r="M89" s="9"/>
      <c r="N89" s="9"/>
      <c r="O89" s="9"/>
      <c r="P89" s="9"/>
      <c r="Q89" s="9"/>
    </row>
    <row r="90" spans="1:17" ht="33.75" customHeight="1">
      <c r="A90" s="9"/>
      <c r="B90" s="11"/>
      <c r="C90" s="9"/>
      <c r="D90" s="9"/>
      <c r="E90" s="9"/>
      <c r="F90" s="9"/>
      <c r="G90" s="9"/>
      <c r="H90" s="9"/>
      <c r="I90" s="9"/>
      <c r="J90" s="9"/>
      <c r="K90" s="9"/>
      <c r="L90" s="9"/>
      <c r="M90" s="9"/>
      <c r="N90" s="9"/>
      <c r="O90" s="9"/>
      <c r="P90" s="9"/>
      <c r="Q90" s="9"/>
    </row>
    <row r="91" spans="1:17" ht="33.75" customHeight="1">
      <c r="A91" s="9"/>
      <c r="B91" s="11"/>
      <c r="C91" s="9"/>
      <c r="D91" s="9"/>
      <c r="E91" s="9"/>
      <c r="F91" s="9"/>
      <c r="G91" s="9"/>
      <c r="H91" s="9"/>
      <c r="I91" s="9"/>
      <c r="J91" s="9"/>
      <c r="K91" s="9"/>
      <c r="L91" s="9"/>
      <c r="M91" s="9"/>
      <c r="N91" s="9"/>
      <c r="O91" s="9"/>
      <c r="P91" s="9"/>
      <c r="Q91" s="9"/>
    </row>
    <row r="92" spans="1:17" ht="33.75" customHeight="1">
      <c r="A92" s="9"/>
      <c r="B92" s="11"/>
      <c r="C92" s="9"/>
      <c r="D92" s="9"/>
      <c r="E92" s="9"/>
      <c r="F92" s="9"/>
      <c r="G92" s="9"/>
      <c r="H92" s="9"/>
      <c r="I92" s="9"/>
      <c r="J92" s="9"/>
      <c r="K92" s="9"/>
      <c r="L92" s="9"/>
      <c r="M92" s="9"/>
      <c r="N92" s="9"/>
      <c r="O92" s="9"/>
      <c r="P92" s="9"/>
      <c r="Q92" s="9"/>
    </row>
    <row r="93" spans="1:17" ht="33.75" customHeight="1">
      <c r="A93" s="9"/>
      <c r="B93" s="11"/>
      <c r="C93" s="9"/>
      <c r="D93" s="9"/>
      <c r="E93" s="9"/>
      <c r="F93" s="9"/>
      <c r="G93" s="9"/>
      <c r="H93" s="9"/>
      <c r="I93" s="9"/>
      <c r="J93" s="9"/>
      <c r="K93" s="9"/>
      <c r="L93" s="9"/>
      <c r="M93" s="9"/>
      <c r="N93" s="9"/>
      <c r="O93" s="9"/>
      <c r="P93" s="9"/>
      <c r="Q93" s="9"/>
    </row>
    <row r="94" spans="1:17" ht="33.75" customHeight="1">
      <c r="A94" s="9"/>
      <c r="B94" s="11"/>
      <c r="C94" s="9"/>
      <c r="D94" s="9"/>
      <c r="E94" s="9"/>
      <c r="F94" s="9"/>
      <c r="G94" s="9"/>
      <c r="H94" s="9"/>
      <c r="I94" s="9"/>
      <c r="J94" s="9"/>
      <c r="K94" s="9"/>
      <c r="L94" s="9"/>
      <c r="M94" s="9"/>
      <c r="N94" s="9"/>
      <c r="O94" s="9"/>
      <c r="P94" s="9"/>
      <c r="Q94" s="9"/>
    </row>
    <row r="95" spans="1:17" ht="33.75" customHeight="1">
      <c r="A95" s="9"/>
      <c r="B95" s="11"/>
      <c r="C95" s="9"/>
      <c r="D95" s="9"/>
      <c r="E95" s="9"/>
      <c r="F95" s="9"/>
      <c r="G95" s="9"/>
      <c r="H95" s="9"/>
      <c r="I95" s="9"/>
      <c r="J95" s="9"/>
      <c r="K95" s="9"/>
      <c r="L95" s="9"/>
      <c r="M95" s="9"/>
      <c r="N95" s="9"/>
      <c r="O95" s="9"/>
      <c r="P95" s="9"/>
      <c r="Q95" s="9"/>
    </row>
    <row r="96" spans="1:17" ht="33.75" customHeight="1">
      <c r="A96" s="9"/>
      <c r="B96" s="11"/>
      <c r="C96" s="9"/>
      <c r="D96" s="9"/>
      <c r="E96" s="9"/>
      <c r="F96" s="9"/>
      <c r="G96" s="9"/>
      <c r="H96" s="9"/>
      <c r="I96" s="9"/>
      <c r="J96" s="9"/>
      <c r="K96" s="9"/>
      <c r="L96" s="9"/>
      <c r="M96" s="9"/>
      <c r="N96" s="9"/>
      <c r="O96" s="9"/>
      <c r="P96" s="9"/>
      <c r="Q96" s="9"/>
    </row>
    <row r="97" spans="1:17" ht="33.75" customHeight="1">
      <c r="A97" s="9"/>
      <c r="B97" s="11"/>
      <c r="C97" s="9"/>
      <c r="D97" s="9"/>
      <c r="E97" s="9"/>
      <c r="F97" s="9"/>
      <c r="G97" s="9"/>
      <c r="H97" s="9"/>
      <c r="I97" s="9"/>
      <c r="J97" s="9"/>
      <c r="K97" s="9"/>
      <c r="L97" s="9"/>
      <c r="M97" s="9"/>
      <c r="N97" s="9"/>
      <c r="O97" s="9"/>
      <c r="P97" s="9"/>
      <c r="Q97" s="9"/>
    </row>
    <row r="98" spans="1:17" ht="33.75" customHeight="1">
      <c r="A98" s="9"/>
      <c r="B98" s="11"/>
      <c r="C98" s="9"/>
      <c r="D98" s="9"/>
      <c r="E98" s="9"/>
      <c r="F98" s="9"/>
      <c r="G98" s="9"/>
      <c r="H98" s="9"/>
      <c r="I98" s="9"/>
      <c r="J98" s="9"/>
      <c r="K98" s="9"/>
      <c r="L98" s="9"/>
      <c r="M98" s="9"/>
      <c r="N98" s="9"/>
      <c r="O98" s="9"/>
      <c r="P98" s="9"/>
      <c r="Q98" s="9"/>
    </row>
    <row r="99" spans="1:17" ht="33.75" customHeight="1">
      <c r="A99" s="9"/>
      <c r="B99" s="11"/>
      <c r="C99" s="9"/>
      <c r="D99" s="9"/>
      <c r="E99" s="9"/>
      <c r="F99" s="9"/>
      <c r="G99" s="9"/>
      <c r="H99" s="9"/>
      <c r="I99" s="9"/>
      <c r="J99" s="9"/>
      <c r="K99" s="9"/>
      <c r="L99" s="9"/>
      <c r="M99" s="9"/>
      <c r="N99" s="9"/>
      <c r="O99" s="9"/>
      <c r="P99" s="9"/>
      <c r="Q99" s="9"/>
    </row>
    <row r="100" spans="1:17" ht="33.75" customHeight="1">
      <c r="A100" s="9"/>
      <c r="B100" s="11"/>
      <c r="C100" s="9"/>
      <c r="D100" s="9"/>
      <c r="E100" s="9"/>
      <c r="F100" s="9"/>
      <c r="G100" s="9"/>
      <c r="H100" s="9"/>
      <c r="I100" s="9"/>
      <c r="J100" s="9"/>
      <c r="K100" s="9"/>
      <c r="L100" s="9"/>
      <c r="M100" s="9"/>
      <c r="N100" s="9"/>
      <c r="O100" s="9"/>
      <c r="P100" s="9"/>
      <c r="Q100" s="9"/>
    </row>
    <row r="101" spans="1:17" ht="33.75" customHeight="1">
      <c r="A101" s="9"/>
      <c r="B101" s="11"/>
      <c r="C101" s="9"/>
      <c r="D101" s="9"/>
      <c r="E101" s="9"/>
      <c r="F101" s="9"/>
      <c r="G101" s="9"/>
      <c r="H101" s="9"/>
      <c r="I101" s="9"/>
      <c r="J101" s="9"/>
      <c r="K101" s="9"/>
      <c r="L101" s="9"/>
      <c r="M101" s="9"/>
      <c r="N101" s="9"/>
      <c r="O101" s="9"/>
      <c r="P101" s="9"/>
      <c r="Q101" s="9"/>
    </row>
    <row r="102" spans="1:17" ht="33.75" customHeight="1">
      <c r="A102" s="9"/>
      <c r="B102" s="11"/>
      <c r="C102" s="9"/>
      <c r="D102" s="9"/>
      <c r="E102" s="9"/>
      <c r="F102" s="9"/>
      <c r="G102" s="9"/>
      <c r="H102" s="9"/>
      <c r="I102" s="9"/>
      <c r="J102" s="9"/>
      <c r="K102" s="9"/>
      <c r="L102" s="9"/>
      <c r="M102" s="9"/>
      <c r="N102" s="9"/>
      <c r="O102" s="9"/>
      <c r="P102" s="9"/>
      <c r="Q102" s="9"/>
    </row>
    <row r="103" spans="1:17" ht="33.75" customHeight="1">
      <c r="A103" s="9"/>
      <c r="B103" s="11"/>
      <c r="C103" s="9"/>
      <c r="D103" s="9"/>
      <c r="E103" s="9"/>
      <c r="F103" s="9"/>
      <c r="G103" s="9"/>
      <c r="H103" s="9"/>
      <c r="I103" s="9"/>
      <c r="J103" s="9"/>
      <c r="K103" s="9"/>
      <c r="L103" s="9"/>
      <c r="M103" s="9"/>
      <c r="N103" s="9"/>
      <c r="O103" s="9"/>
      <c r="P103" s="9"/>
      <c r="Q103" s="9"/>
    </row>
    <row r="104" spans="1:17" ht="33.75" customHeight="1">
      <c r="A104" s="9"/>
      <c r="B104" s="11"/>
      <c r="C104" s="9"/>
      <c r="D104" s="9"/>
      <c r="E104" s="9"/>
      <c r="F104" s="9"/>
      <c r="G104" s="9"/>
      <c r="H104" s="9"/>
      <c r="I104" s="9"/>
      <c r="J104" s="9"/>
      <c r="K104" s="9"/>
      <c r="L104" s="9"/>
      <c r="M104" s="9"/>
      <c r="N104" s="9"/>
      <c r="O104" s="9"/>
      <c r="P104" s="9"/>
      <c r="Q104" s="9"/>
    </row>
    <row r="105" spans="1:17" ht="33.75" customHeight="1">
      <c r="A105" s="9"/>
      <c r="B105" s="11"/>
      <c r="C105" s="9"/>
      <c r="D105" s="9"/>
      <c r="E105" s="9"/>
      <c r="F105" s="9"/>
      <c r="G105" s="9"/>
      <c r="H105" s="9"/>
      <c r="I105" s="9"/>
      <c r="J105" s="9"/>
      <c r="K105" s="9"/>
      <c r="L105" s="9"/>
      <c r="M105" s="9"/>
      <c r="N105" s="9"/>
      <c r="O105" s="9"/>
      <c r="P105" s="9"/>
      <c r="Q105" s="9"/>
    </row>
    <row r="106" spans="1:17" ht="33.75" customHeight="1">
      <c r="A106" s="9"/>
      <c r="B106" s="11"/>
      <c r="C106" s="9"/>
      <c r="D106" s="9"/>
      <c r="E106" s="9"/>
      <c r="F106" s="9"/>
      <c r="G106" s="9"/>
      <c r="H106" s="9"/>
      <c r="I106" s="9"/>
      <c r="J106" s="9"/>
      <c r="K106" s="9"/>
      <c r="L106" s="9"/>
      <c r="M106" s="9"/>
      <c r="N106" s="9"/>
      <c r="O106" s="9"/>
      <c r="P106" s="9"/>
      <c r="Q106" s="9"/>
    </row>
    <row r="107" spans="1:17" ht="33.75" customHeight="1">
      <c r="A107" s="9"/>
      <c r="B107" s="11"/>
      <c r="C107" s="9"/>
      <c r="D107" s="9"/>
      <c r="E107" s="9"/>
      <c r="F107" s="9"/>
      <c r="G107" s="9"/>
      <c r="H107" s="9"/>
      <c r="I107" s="9"/>
      <c r="J107" s="9"/>
      <c r="K107" s="9"/>
      <c r="L107" s="9"/>
      <c r="M107" s="9"/>
      <c r="N107" s="9"/>
      <c r="O107" s="9"/>
      <c r="P107" s="9"/>
      <c r="Q107" s="9"/>
    </row>
    <row r="108" spans="1:17" ht="33.75" customHeight="1">
      <c r="A108" s="9"/>
      <c r="B108" s="11"/>
      <c r="C108" s="9"/>
      <c r="D108" s="9"/>
      <c r="E108" s="9"/>
      <c r="F108" s="9"/>
      <c r="G108" s="9"/>
      <c r="H108" s="9"/>
      <c r="I108" s="9"/>
      <c r="J108" s="9"/>
      <c r="K108" s="9"/>
      <c r="L108" s="9"/>
      <c r="M108" s="9"/>
      <c r="N108" s="9"/>
      <c r="O108" s="9"/>
      <c r="P108" s="9"/>
      <c r="Q108" s="9"/>
    </row>
    <row r="109" spans="1:17" ht="33.75" customHeight="1">
      <c r="A109" s="9"/>
      <c r="B109" s="11"/>
      <c r="C109" s="9"/>
      <c r="D109" s="9"/>
      <c r="E109" s="9"/>
      <c r="F109" s="9"/>
      <c r="G109" s="9"/>
      <c r="H109" s="9"/>
      <c r="I109" s="9"/>
      <c r="J109" s="9"/>
      <c r="K109" s="9"/>
      <c r="L109" s="9"/>
      <c r="M109" s="9"/>
      <c r="N109" s="9"/>
      <c r="O109" s="9"/>
      <c r="P109" s="9"/>
      <c r="Q109" s="9"/>
    </row>
    <row r="110" spans="1:17" ht="33.75" customHeight="1">
      <c r="A110" s="9"/>
      <c r="B110" s="11"/>
      <c r="C110" s="9"/>
      <c r="D110" s="9"/>
      <c r="E110" s="9"/>
      <c r="F110" s="9"/>
      <c r="G110" s="9"/>
      <c r="H110" s="9"/>
      <c r="I110" s="9"/>
      <c r="J110" s="9"/>
      <c r="K110" s="9"/>
      <c r="L110" s="9"/>
      <c r="M110" s="9"/>
      <c r="N110" s="9"/>
      <c r="O110" s="9"/>
      <c r="P110" s="9"/>
      <c r="Q110" s="9"/>
    </row>
    <row r="111" spans="1:17" ht="33.75" customHeight="1">
      <c r="A111" s="9"/>
      <c r="B111" s="11"/>
      <c r="C111" s="9"/>
      <c r="D111" s="9"/>
      <c r="E111" s="9"/>
      <c r="F111" s="9"/>
      <c r="G111" s="9"/>
      <c r="H111" s="9"/>
      <c r="I111" s="9"/>
      <c r="J111" s="9"/>
      <c r="K111" s="9"/>
      <c r="L111" s="9"/>
      <c r="M111" s="9"/>
      <c r="N111" s="9"/>
      <c r="O111" s="9"/>
      <c r="P111" s="9"/>
      <c r="Q111" s="9"/>
    </row>
    <row r="112" spans="1:17" ht="33.75" customHeight="1">
      <c r="A112" s="9"/>
      <c r="B112" s="11"/>
      <c r="C112" s="9"/>
      <c r="D112" s="9"/>
      <c r="E112" s="9"/>
      <c r="F112" s="9"/>
      <c r="G112" s="9"/>
      <c r="H112" s="9"/>
      <c r="I112" s="9"/>
      <c r="J112" s="9"/>
      <c r="K112" s="9"/>
      <c r="L112" s="9"/>
      <c r="M112" s="9"/>
      <c r="N112" s="9"/>
      <c r="O112" s="9"/>
      <c r="P112" s="9"/>
      <c r="Q112" s="9"/>
    </row>
    <row r="113" spans="1:17" ht="33.75" customHeight="1">
      <c r="A113" s="9"/>
      <c r="B113" s="11"/>
      <c r="C113" s="9"/>
      <c r="D113" s="9"/>
      <c r="E113" s="9"/>
      <c r="F113" s="9"/>
      <c r="G113" s="9"/>
      <c r="H113" s="9"/>
      <c r="I113" s="9"/>
      <c r="J113" s="9"/>
      <c r="K113" s="9"/>
      <c r="L113" s="9"/>
      <c r="M113" s="9"/>
      <c r="N113" s="9"/>
      <c r="O113" s="9"/>
      <c r="P113" s="9"/>
      <c r="Q113" s="9"/>
    </row>
    <row r="114" spans="1:17" ht="33.75" customHeight="1">
      <c r="A114" s="9"/>
      <c r="B114" s="11"/>
      <c r="C114" s="9"/>
      <c r="D114" s="9"/>
      <c r="E114" s="9"/>
      <c r="F114" s="9"/>
      <c r="G114" s="9"/>
      <c r="H114" s="9"/>
      <c r="I114" s="9"/>
      <c r="J114" s="9"/>
      <c r="K114" s="9"/>
      <c r="L114" s="9"/>
      <c r="M114" s="9"/>
      <c r="N114" s="9"/>
      <c r="O114" s="9"/>
      <c r="P114" s="9"/>
      <c r="Q114" s="9"/>
    </row>
    <row r="115" spans="1:17" ht="33.75" customHeight="1">
      <c r="A115" s="9"/>
      <c r="B115" s="11"/>
      <c r="C115" s="9"/>
      <c r="D115" s="9"/>
      <c r="E115" s="9"/>
      <c r="F115" s="9"/>
      <c r="G115" s="9"/>
      <c r="H115" s="9"/>
      <c r="I115" s="9"/>
      <c r="J115" s="9"/>
      <c r="K115" s="9"/>
      <c r="L115" s="9"/>
      <c r="M115" s="9"/>
      <c r="N115" s="9"/>
      <c r="O115" s="9"/>
      <c r="P115" s="9"/>
      <c r="Q115" s="9"/>
    </row>
    <row r="116" spans="1:17" ht="33.75" customHeight="1">
      <c r="A116" s="9"/>
      <c r="B116" s="11"/>
      <c r="C116" s="9"/>
      <c r="D116" s="9"/>
      <c r="E116" s="9"/>
      <c r="F116" s="9"/>
      <c r="G116" s="9"/>
      <c r="H116" s="9"/>
      <c r="I116" s="9"/>
      <c r="J116" s="9"/>
      <c r="K116" s="9"/>
      <c r="L116" s="9"/>
      <c r="M116" s="9"/>
      <c r="N116" s="9"/>
      <c r="O116" s="9"/>
      <c r="P116" s="9"/>
      <c r="Q116" s="9"/>
    </row>
    <row r="117" spans="1:17" ht="33.75" customHeight="1">
      <c r="A117" s="9"/>
      <c r="B117" s="11"/>
      <c r="C117" s="9"/>
      <c r="D117" s="9"/>
      <c r="E117" s="9"/>
      <c r="F117" s="9"/>
      <c r="G117" s="9"/>
      <c r="H117" s="9"/>
      <c r="I117" s="9"/>
      <c r="J117" s="9"/>
      <c r="K117" s="9"/>
      <c r="L117" s="9"/>
      <c r="M117" s="9"/>
      <c r="N117" s="9"/>
      <c r="O117" s="9"/>
      <c r="P117" s="9"/>
      <c r="Q117" s="9"/>
    </row>
    <row r="118" spans="1:17" ht="33.75" customHeight="1">
      <c r="A118" s="9"/>
      <c r="B118" s="11"/>
      <c r="C118" s="9"/>
      <c r="D118" s="9"/>
      <c r="E118" s="9"/>
      <c r="F118" s="9"/>
      <c r="G118" s="9"/>
      <c r="H118" s="9"/>
      <c r="I118" s="9"/>
      <c r="J118" s="9"/>
      <c r="K118" s="9"/>
      <c r="L118" s="9"/>
      <c r="M118" s="9"/>
      <c r="N118" s="9"/>
      <c r="O118" s="9"/>
      <c r="P118" s="9"/>
      <c r="Q118" s="9"/>
    </row>
    <row r="119" spans="1:17" ht="33.75" customHeight="1">
      <c r="A119" s="9"/>
      <c r="B119" s="11"/>
      <c r="C119" s="9"/>
      <c r="D119" s="9"/>
      <c r="E119" s="9"/>
      <c r="F119" s="9"/>
      <c r="G119" s="9"/>
      <c r="H119" s="9"/>
      <c r="I119" s="9"/>
      <c r="J119" s="9"/>
      <c r="K119" s="9"/>
      <c r="L119" s="9"/>
      <c r="M119" s="9"/>
      <c r="N119" s="9"/>
      <c r="O119" s="9"/>
      <c r="P119" s="9"/>
      <c r="Q119" s="9"/>
    </row>
    <row r="120" spans="1:17" ht="33.75" customHeight="1">
      <c r="A120" s="9"/>
      <c r="B120" s="11"/>
      <c r="C120" s="9"/>
      <c r="D120" s="9"/>
      <c r="E120" s="9"/>
      <c r="F120" s="9"/>
      <c r="G120" s="9"/>
      <c r="H120" s="9"/>
      <c r="I120" s="9"/>
      <c r="J120" s="9"/>
      <c r="K120" s="9"/>
      <c r="L120" s="9"/>
      <c r="M120" s="9"/>
      <c r="N120" s="9"/>
      <c r="O120" s="9"/>
      <c r="P120" s="9"/>
      <c r="Q120" s="9"/>
    </row>
    <row r="121" spans="1:17" ht="33.75" customHeight="1">
      <c r="A121" s="9"/>
      <c r="B121" s="11"/>
      <c r="C121" s="9"/>
      <c r="D121" s="9"/>
      <c r="E121" s="9"/>
      <c r="F121" s="9"/>
      <c r="G121" s="9"/>
      <c r="H121" s="9"/>
      <c r="I121" s="9"/>
      <c r="J121" s="9"/>
      <c r="K121" s="9"/>
      <c r="L121" s="9"/>
      <c r="M121" s="9"/>
      <c r="N121" s="9"/>
      <c r="O121" s="9"/>
      <c r="P121" s="9"/>
      <c r="Q121" s="9"/>
    </row>
    <row r="122" spans="1:17" ht="33.75" customHeight="1">
      <c r="A122" s="9"/>
      <c r="B122" s="11"/>
      <c r="C122" s="9"/>
      <c r="D122" s="9"/>
      <c r="E122" s="9"/>
      <c r="F122" s="9"/>
      <c r="G122" s="9"/>
      <c r="H122" s="9"/>
      <c r="I122" s="9"/>
      <c r="J122" s="9"/>
      <c r="K122" s="9"/>
      <c r="L122" s="9"/>
      <c r="M122" s="9"/>
      <c r="N122" s="9"/>
      <c r="O122" s="9"/>
      <c r="P122" s="9"/>
      <c r="Q122" s="9"/>
    </row>
    <row r="123" spans="1:17" ht="33.75" customHeight="1">
      <c r="A123" s="9"/>
      <c r="B123" s="11"/>
      <c r="C123" s="9"/>
      <c r="D123" s="9"/>
      <c r="E123" s="9"/>
      <c r="F123" s="9"/>
      <c r="G123" s="9"/>
      <c r="H123" s="9"/>
      <c r="I123" s="9"/>
      <c r="J123" s="9"/>
      <c r="K123" s="9"/>
      <c r="L123" s="9"/>
      <c r="M123" s="9"/>
      <c r="N123" s="9"/>
      <c r="O123" s="9"/>
      <c r="P123" s="9"/>
      <c r="Q123" s="9"/>
    </row>
    <row r="124" spans="1:17" ht="33.75" customHeight="1">
      <c r="A124" s="9"/>
      <c r="B124" s="11"/>
      <c r="C124" s="9"/>
      <c r="D124" s="9"/>
      <c r="E124" s="9"/>
      <c r="F124" s="9"/>
      <c r="G124" s="9"/>
      <c r="H124" s="9"/>
      <c r="I124" s="9"/>
      <c r="J124" s="9"/>
      <c r="K124" s="9"/>
      <c r="L124" s="9"/>
      <c r="M124" s="9"/>
      <c r="N124" s="9"/>
      <c r="O124" s="9"/>
      <c r="P124" s="9"/>
      <c r="Q124" s="9"/>
    </row>
    <row r="125" spans="1:17" ht="33.75" customHeight="1">
      <c r="A125" s="9"/>
      <c r="B125" s="11"/>
      <c r="C125" s="9"/>
      <c r="D125" s="9"/>
      <c r="E125" s="9"/>
      <c r="F125" s="9"/>
      <c r="G125" s="9"/>
      <c r="H125" s="9"/>
      <c r="I125" s="9"/>
      <c r="J125" s="9"/>
      <c r="K125" s="9"/>
      <c r="L125" s="9"/>
      <c r="M125" s="9"/>
      <c r="N125" s="9"/>
      <c r="O125" s="9"/>
      <c r="P125" s="9"/>
      <c r="Q125" s="9"/>
    </row>
    <row r="126" spans="1:17" ht="33.75" customHeight="1">
      <c r="A126" s="9"/>
      <c r="B126" s="11"/>
      <c r="C126" s="9"/>
      <c r="D126" s="9"/>
      <c r="E126" s="9"/>
      <c r="F126" s="9"/>
      <c r="G126" s="9"/>
      <c r="H126" s="9"/>
      <c r="I126" s="9"/>
      <c r="J126" s="9"/>
      <c r="K126" s="9"/>
      <c r="L126" s="9"/>
      <c r="M126" s="9"/>
      <c r="N126" s="9"/>
      <c r="O126" s="9"/>
      <c r="P126" s="9"/>
      <c r="Q126" s="9"/>
    </row>
    <row r="127" spans="1:17" ht="33.75" customHeight="1">
      <c r="A127" s="9"/>
      <c r="B127" s="11"/>
      <c r="C127" s="9"/>
      <c r="D127" s="9"/>
      <c r="E127" s="9"/>
      <c r="F127" s="9"/>
      <c r="G127" s="9"/>
      <c r="H127" s="9"/>
      <c r="I127" s="9"/>
      <c r="J127" s="9"/>
      <c r="K127" s="9"/>
      <c r="L127" s="9"/>
      <c r="M127" s="9"/>
      <c r="N127" s="9"/>
      <c r="O127" s="9"/>
      <c r="P127" s="9"/>
      <c r="Q127" s="9"/>
    </row>
    <row r="128" spans="1:17" ht="33.75" customHeight="1">
      <c r="A128" s="9"/>
      <c r="B128" s="11"/>
      <c r="C128" s="9"/>
      <c r="D128" s="9"/>
      <c r="E128" s="9"/>
      <c r="F128" s="9"/>
      <c r="G128" s="9"/>
      <c r="H128" s="9"/>
      <c r="I128" s="9"/>
      <c r="J128" s="9"/>
      <c r="K128" s="9"/>
      <c r="L128" s="9"/>
      <c r="M128" s="9"/>
      <c r="N128" s="9"/>
      <c r="O128" s="9"/>
      <c r="P128" s="9"/>
      <c r="Q128" s="9"/>
    </row>
    <row r="129" spans="1:17" ht="33.75" customHeight="1">
      <c r="A129" s="9"/>
      <c r="B129" s="11"/>
      <c r="C129" s="9"/>
      <c r="D129" s="9"/>
      <c r="E129" s="9"/>
      <c r="F129" s="9"/>
      <c r="G129" s="9"/>
      <c r="H129" s="9"/>
      <c r="I129" s="9"/>
      <c r="J129" s="9"/>
      <c r="K129" s="9"/>
      <c r="L129" s="9"/>
      <c r="M129" s="9"/>
      <c r="N129" s="9"/>
      <c r="O129" s="9"/>
      <c r="P129" s="9"/>
      <c r="Q129" s="9"/>
    </row>
    <row r="130" spans="1:17" ht="33.75" customHeight="1">
      <c r="A130" s="9"/>
      <c r="B130" s="11"/>
      <c r="C130" s="9"/>
      <c r="D130" s="9"/>
      <c r="E130" s="9"/>
      <c r="F130" s="9"/>
      <c r="G130" s="9"/>
      <c r="H130" s="9"/>
      <c r="I130" s="9"/>
      <c r="J130" s="9"/>
      <c r="K130" s="9"/>
      <c r="L130" s="9"/>
      <c r="M130" s="9"/>
      <c r="N130" s="9"/>
      <c r="O130" s="9"/>
      <c r="P130" s="9"/>
      <c r="Q130" s="9"/>
    </row>
    <row r="131" spans="1:17" ht="33.75" customHeight="1">
      <c r="A131" s="9"/>
      <c r="B131" s="11"/>
      <c r="C131" s="9"/>
      <c r="D131" s="9"/>
      <c r="E131" s="9"/>
      <c r="F131" s="9"/>
      <c r="G131" s="9"/>
      <c r="H131" s="9"/>
      <c r="I131" s="9"/>
      <c r="J131" s="9"/>
      <c r="K131" s="9"/>
      <c r="L131" s="9"/>
      <c r="M131" s="9"/>
      <c r="N131" s="9"/>
      <c r="O131" s="9"/>
      <c r="P131" s="9"/>
      <c r="Q131" s="9"/>
    </row>
    <row r="132" spans="1:17" ht="33.75" customHeight="1">
      <c r="A132" s="9"/>
      <c r="B132" s="11"/>
      <c r="C132" s="9"/>
      <c r="D132" s="9"/>
      <c r="E132" s="9"/>
      <c r="F132" s="9"/>
      <c r="G132" s="9"/>
      <c r="H132" s="9"/>
      <c r="I132" s="9"/>
      <c r="J132" s="9"/>
      <c r="K132" s="9"/>
      <c r="L132" s="9"/>
      <c r="M132" s="9"/>
      <c r="N132" s="9"/>
      <c r="O132" s="9"/>
      <c r="P132" s="9"/>
      <c r="Q132" s="9"/>
    </row>
    <row r="133" spans="1:17" ht="33.75" customHeight="1">
      <c r="A133" s="9"/>
      <c r="B133" s="11"/>
      <c r="C133" s="9"/>
      <c r="D133" s="9"/>
      <c r="E133" s="9"/>
      <c r="F133" s="9"/>
      <c r="G133" s="9"/>
      <c r="H133" s="9"/>
      <c r="I133" s="9"/>
      <c r="J133" s="9"/>
      <c r="K133" s="9"/>
      <c r="L133" s="9"/>
      <c r="M133" s="9"/>
      <c r="N133" s="9"/>
      <c r="O133" s="9"/>
      <c r="P133" s="9"/>
      <c r="Q133" s="9"/>
    </row>
    <row r="134" spans="1:17" ht="33.75" customHeight="1">
      <c r="A134" s="9"/>
      <c r="B134" s="11"/>
      <c r="C134" s="9"/>
      <c r="D134" s="9"/>
      <c r="E134" s="9"/>
      <c r="F134" s="9"/>
      <c r="G134" s="9"/>
      <c r="H134" s="9"/>
      <c r="I134" s="9"/>
      <c r="J134" s="9"/>
      <c r="K134" s="9"/>
      <c r="L134" s="9"/>
      <c r="M134" s="9"/>
      <c r="N134" s="9"/>
      <c r="O134" s="9"/>
      <c r="P134" s="9"/>
      <c r="Q134" s="9"/>
    </row>
    <row r="135" spans="1:17" ht="33.75" customHeight="1">
      <c r="A135" s="9"/>
      <c r="B135" s="11"/>
      <c r="C135" s="9"/>
      <c r="D135" s="9"/>
      <c r="E135" s="9"/>
      <c r="F135" s="9"/>
      <c r="G135" s="9"/>
      <c r="H135" s="9"/>
      <c r="I135" s="9"/>
      <c r="J135" s="9"/>
      <c r="K135" s="9"/>
      <c r="L135" s="9"/>
      <c r="M135" s="9"/>
      <c r="N135" s="9"/>
      <c r="O135" s="9"/>
      <c r="P135" s="9"/>
      <c r="Q135" s="9"/>
    </row>
    <row r="136" spans="1:17" ht="33.75" customHeight="1">
      <c r="A136" s="9"/>
      <c r="B136" s="11"/>
      <c r="C136" s="9"/>
      <c r="D136" s="9"/>
      <c r="E136" s="9"/>
      <c r="F136" s="9"/>
      <c r="G136" s="9"/>
      <c r="H136" s="9"/>
      <c r="I136" s="9"/>
      <c r="J136" s="9"/>
      <c r="K136" s="9"/>
      <c r="L136" s="9"/>
      <c r="M136" s="9"/>
      <c r="N136" s="9"/>
      <c r="O136" s="9"/>
      <c r="P136" s="9"/>
      <c r="Q136" s="9"/>
    </row>
    <row r="137" spans="1:17" ht="33.75" customHeight="1">
      <c r="A137" s="9"/>
      <c r="B137" s="11"/>
      <c r="C137" s="9"/>
      <c r="D137" s="9"/>
      <c r="E137" s="9"/>
      <c r="F137" s="9"/>
      <c r="G137" s="9"/>
      <c r="H137" s="9"/>
      <c r="I137" s="9"/>
      <c r="J137" s="9"/>
      <c r="K137" s="9"/>
      <c r="L137" s="9"/>
      <c r="M137" s="9"/>
      <c r="N137" s="9"/>
      <c r="O137" s="9"/>
      <c r="P137" s="9"/>
      <c r="Q137" s="9"/>
    </row>
    <row r="138" spans="1:17" ht="33.75" customHeight="1">
      <c r="A138" s="9"/>
      <c r="B138" s="11"/>
      <c r="C138" s="9"/>
      <c r="D138" s="9"/>
      <c r="E138" s="9"/>
      <c r="F138" s="9"/>
      <c r="G138" s="9"/>
      <c r="H138" s="9"/>
      <c r="I138" s="9"/>
      <c r="J138" s="9"/>
      <c r="K138" s="9"/>
      <c r="L138" s="9"/>
      <c r="M138" s="9"/>
      <c r="N138" s="9"/>
      <c r="O138" s="9"/>
      <c r="P138" s="9"/>
      <c r="Q138" s="9"/>
    </row>
    <row r="139" spans="1:17" ht="33.75" customHeight="1">
      <c r="A139" s="9"/>
      <c r="B139" s="11"/>
      <c r="C139" s="9"/>
      <c r="D139" s="9"/>
      <c r="E139" s="9"/>
      <c r="F139" s="9"/>
      <c r="G139" s="9"/>
      <c r="H139" s="9"/>
      <c r="I139" s="9"/>
      <c r="J139" s="9"/>
      <c r="K139" s="9"/>
      <c r="L139" s="9"/>
      <c r="M139" s="9"/>
      <c r="N139" s="9"/>
      <c r="O139" s="9"/>
      <c r="P139" s="9"/>
      <c r="Q139" s="9"/>
    </row>
    <row r="140" spans="1:17" ht="33.75" customHeight="1">
      <c r="A140" s="9"/>
      <c r="B140" s="11"/>
      <c r="C140" s="9"/>
      <c r="D140" s="9"/>
      <c r="E140" s="9"/>
      <c r="F140" s="9"/>
      <c r="G140" s="9"/>
      <c r="H140" s="9"/>
      <c r="I140" s="9"/>
      <c r="J140" s="9"/>
      <c r="K140" s="9"/>
      <c r="L140" s="9"/>
      <c r="M140" s="9"/>
      <c r="N140" s="9"/>
      <c r="O140" s="9"/>
      <c r="P140" s="9"/>
      <c r="Q140" s="9"/>
    </row>
    <row r="141" spans="1:17" ht="33.75" customHeight="1">
      <c r="A141" s="9"/>
      <c r="B141" s="11"/>
      <c r="C141" s="9"/>
      <c r="D141" s="9"/>
      <c r="E141" s="9"/>
      <c r="F141" s="9"/>
      <c r="G141" s="9"/>
      <c r="H141" s="9"/>
      <c r="I141" s="9"/>
      <c r="J141" s="9"/>
      <c r="K141" s="9"/>
      <c r="L141" s="9"/>
      <c r="M141" s="9"/>
      <c r="N141" s="9"/>
      <c r="O141" s="9"/>
      <c r="P141" s="9"/>
      <c r="Q141" s="9"/>
    </row>
    <row r="142" spans="1:17" ht="33.75" customHeight="1">
      <c r="A142" s="9"/>
      <c r="B142" s="11"/>
      <c r="C142" s="9"/>
      <c r="D142" s="9"/>
      <c r="E142" s="9"/>
      <c r="F142" s="9"/>
      <c r="G142" s="9"/>
      <c r="H142" s="9"/>
      <c r="I142" s="9"/>
      <c r="J142" s="9"/>
      <c r="K142" s="9"/>
      <c r="L142" s="9"/>
      <c r="M142" s="9"/>
      <c r="N142" s="9"/>
      <c r="O142" s="9"/>
      <c r="P142" s="9"/>
      <c r="Q142" s="9"/>
    </row>
    <row r="143" spans="1:17" ht="33.75" customHeight="1">
      <c r="A143" s="9"/>
      <c r="B143" s="11"/>
      <c r="C143" s="9"/>
      <c r="D143" s="9"/>
      <c r="E143" s="9"/>
      <c r="F143" s="9"/>
      <c r="G143" s="9"/>
      <c r="H143" s="9"/>
      <c r="I143" s="9"/>
      <c r="J143" s="9"/>
      <c r="K143" s="9"/>
      <c r="L143" s="9"/>
      <c r="M143" s="9"/>
      <c r="N143" s="9"/>
      <c r="O143" s="9"/>
      <c r="P143" s="9"/>
      <c r="Q143" s="9"/>
    </row>
    <row r="144" spans="1:17" ht="33.75" customHeight="1">
      <c r="A144" s="9"/>
      <c r="B144" s="11"/>
      <c r="C144" s="9"/>
      <c r="D144" s="9"/>
      <c r="E144" s="9"/>
      <c r="F144" s="9"/>
      <c r="G144" s="9"/>
      <c r="H144" s="9"/>
      <c r="I144" s="9"/>
      <c r="J144" s="9"/>
      <c r="K144" s="9"/>
      <c r="L144" s="9"/>
      <c r="M144" s="9"/>
      <c r="N144" s="9"/>
      <c r="O144" s="9"/>
      <c r="P144" s="9"/>
      <c r="Q144" s="9"/>
    </row>
    <row r="145" spans="1:17" ht="33.75" customHeight="1">
      <c r="A145" s="9"/>
      <c r="B145" s="11"/>
      <c r="C145" s="9"/>
      <c r="D145" s="9"/>
      <c r="E145" s="9"/>
      <c r="F145" s="9"/>
      <c r="G145" s="9"/>
      <c r="H145" s="9"/>
      <c r="I145" s="9"/>
      <c r="J145" s="9"/>
      <c r="K145" s="9"/>
      <c r="L145" s="9"/>
      <c r="M145" s="9"/>
      <c r="N145" s="9"/>
      <c r="O145" s="9"/>
      <c r="P145" s="9"/>
      <c r="Q145" s="9"/>
    </row>
    <row r="146" spans="1:17" ht="33.75" customHeight="1">
      <c r="A146" s="9"/>
      <c r="B146" s="11"/>
      <c r="C146" s="9"/>
      <c r="D146" s="9"/>
      <c r="E146" s="9"/>
      <c r="F146" s="9"/>
      <c r="G146" s="9"/>
      <c r="H146" s="9"/>
      <c r="I146" s="9"/>
      <c r="J146" s="9"/>
      <c r="K146" s="9"/>
      <c r="L146" s="9"/>
      <c r="M146" s="9"/>
      <c r="N146" s="9"/>
      <c r="O146" s="9"/>
      <c r="P146" s="9"/>
      <c r="Q146" s="9"/>
    </row>
    <row r="147" spans="1:17" ht="33.75" customHeight="1">
      <c r="A147" s="9"/>
      <c r="B147" s="11"/>
      <c r="C147" s="9"/>
      <c r="D147" s="9"/>
      <c r="E147" s="9"/>
      <c r="F147" s="9"/>
      <c r="G147" s="9"/>
      <c r="H147" s="9"/>
      <c r="I147" s="9"/>
      <c r="J147" s="9"/>
      <c r="K147" s="9"/>
      <c r="L147" s="9"/>
      <c r="M147" s="9"/>
      <c r="N147" s="9"/>
      <c r="O147" s="9"/>
      <c r="P147" s="9"/>
      <c r="Q147" s="9"/>
    </row>
    <row r="148" spans="1:17" ht="33.75" customHeight="1">
      <c r="A148" s="9"/>
      <c r="B148" s="11"/>
      <c r="C148" s="9"/>
      <c r="D148" s="9"/>
      <c r="E148" s="9"/>
      <c r="F148" s="9"/>
      <c r="G148" s="9"/>
      <c r="H148" s="9"/>
      <c r="I148" s="9"/>
      <c r="J148" s="9"/>
      <c r="K148" s="9"/>
      <c r="L148" s="9"/>
      <c r="M148" s="9"/>
      <c r="N148" s="9"/>
      <c r="O148" s="9"/>
      <c r="P148" s="9"/>
      <c r="Q148" s="9"/>
    </row>
    <row r="149" spans="1:17" ht="33.75" customHeight="1">
      <c r="A149" s="9"/>
      <c r="B149" s="11"/>
      <c r="C149" s="9"/>
      <c r="D149" s="9"/>
      <c r="E149" s="9"/>
      <c r="F149" s="9"/>
      <c r="G149" s="9"/>
      <c r="H149" s="9"/>
      <c r="I149" s="9"/>
      <c r="J149" s="9"/>
      <c r="K149" s="9"/>
      <c r="L149" s="9"/>
      <c r="M149" s="9"/>
      <c r="N149" s="9"/>
      <c r="O149" s="9"/>
      <c r="P149" s="9"/>
      <c r="Q149" s="9"/>
    </row>
    <row r="150" spans="1:17" ht="33.75" customHeight="1">
      <c r="A150" s="9"/>
      <c r="B150" s="11"/>
      <c r="C150" s="9"/>
      <c r="D150" s="9"/>
      <c r="E150" s="9"/>
      <c r="F150" s="9"/>
      <c r="G150" s="9"/>
      <c r="H150" s="9"/>
      <c r="I150" s="9"/>
      <c r="J150" s="9"/>
      <c r="K150" s="9"/>
      <c r="L150" s="9"/>
      <c r="M150" s="9"/>
      <c r="N150" s="9"/>
      <c r="O150" s="9"/>
      <c r="P150" s="9"/>
      <c r="Q150" s="9"/>
    </row>
    <row r="151" spans="1:17" ht="33.75" customHeight="1">
      <c r="A151" s="9"/>
      <c r="B151" s="11"/>
      <c r="C151" s="9"/>
      <c r="D151" s="9"/>
      <c r="E151" s="9"/>
      <c r="F151" s="9"/>
      <c r="G151" s="9"/>
      <c r="H151" s="9"/>
      <c r="I151" s="9"/>
      <c r="J151" s="9"/>
      <c r="K151" s="9"/>
      <c r="L151" s="9"/>
      <c r="M151" s="9"/>
      <c r="N151" s="9"/>
      <c r="O151" s="9"/>
      <c r="P151" s="9"/>
      <c r="Q151" s="9"/>
    </row>
    <row r="152" spans="1:17" ht="33.75" customHeight="1">
      <c r="A152" s="9"/>
      <c r="B152" s="11"/>
      <c r="C152" s="9"/>
      <c r="D152" s="9"/>
      <c r="E152" s="9"/>
      <c r="F152" s="9"/>
      <c r="G152" s="9"/>
      <c r="H152" s="9"/>
      <c r="I152" s="9"/>
      <c r="J152" s="9"/>
      <c r="K152" s="9"/>
      <c r="L152" s="9"/>
      <c r="M152" s="9"/>
      <c r="N152" s="9"/>
      <c r="O152" s="9"/>
      <c r="P152" s="9"/>
      <c r="Q152" s="9"/>
    </row>
    <row r="153" spans="1:17" ht="33.75" customHeight="1">
      <c r="A153" s="9"/>
      <c r="B153" s="11"/>
      <c r="C153" s="9"/>
      <c r="D153" s="9"/>
      <c r="E153" s="9"/>
      <c r="F153" s="9"/>
      <c r="G153" s="9"/>
      <c r="H153" s="9"/>
      <c r="I153" s="9"/>
      <c r="J153" s="9"/>
      <c r="K153" s="9"/>
      <c r="L153" s="9"/>
      <c r="M153" s="9"/>
      <c r="N153" s="9"/>
      <c r="O153" s="9"/>
      <c r="P153" s="9"/>
      <c r="Q153" s="9"/>
    </row>
    <row r="154" spans="1:17" ht="33.75" customHeight="1">
      <c r="A154" s="9"/>
      <c r="B154" s="11"/>
      <c r="C154" s="9"/>
      <c r="D154" s="9"/>
      <c r="E154" s="9"/>
      <c r="F154" s="9"/>
      <c r="G154" s="9"/>
      <c r="H154" s="9"/>
      <c r="I154" s="9"/>
      <c r="J154" s="9"/>
      <c r="K154" s="9"/>
      <c r="L154" s="9"/>
      <c r="M154" s="9"/>
      <c r="N154" s="9"/>
      <c r="O154" s="9"/>
      <c r="P154" s="9"/>
      <c r="Q154" s="9"/>
    </row>
    <row r="155" spans="1:17" ht="33.75" customHeight="1">
      <c r="A155" s="9"/>
      <c r="B155" s="11"/>
      <c r="C155" s="9"/>
      <c r="D155" s="9"/>
      <c r="E155" s="9"/>
      <c r="F155" s="9"/>
      <c r="G155" s="9"/>
      <c r="H155" s="9"/>
      <c r="I155" s="9"/>
      <c r="J155" s="9"/>
      <c r="K155" s="9"/>
      <c r="L155" s="9"/>
      <c r="M155" s="9"/>
      <c r="N155" s="9"/>
      <c r="O155" s="9"/>
      <c r="P155" s="9"/>
      <c r="Q155" s="9"/>
    </row>
    <row r="156" spans="1:17" ht="33.75" customHeight="1">
      <c r="A156" s="9"/>
      <c r="B156" s="11"/>
      <c r="C156" s="9"/>
      <c r="D156" s="9"/>
      <c r="E156" s="9"/>
      <c r="F156" s="9"/>
      <c r="G156" s="9"/>
      <c r="H156" s="9"/>
      <c r="I156" s="9"/>
      <c r="J156" s="9"/>
      <c r="K156" s="9"/>
      <c r="L156" s="9"/>
      <c r="M156" s="9"/>
      <c r="N156" s="9"/>
      <c r="O156" s="9"/>
      <c r="P156" s="9"/>
      <c r="Q156" s="9"/>
    </row>
    <row r="157" spans="1:17" ht="33.75" customHeight="1">
      <c r="A157" s="9"/>
      <c r="B157" s="11"/>
      <c r="C157" s="9"/>
      <c r="D157" s="9"/>
      <c r="E157" s="9"/>
      <c r="F157" s="9"/>
      <c r="G157" s="9"/>
      <c r="H157" s="9"/>
      <c r="I157" s="9"/>
      <c r="J157" s="9"/>
      <c r="K157" s="9"/>
      <c r="L157" s="9"/>
      <c r="M157" s="9"/>
      <c r="N157" s="9"/>
      <c r="O157" s="9"/>
      <c r="P157" s="9"/>
      <c r="Q157" s="9"/>
    </row>
    <row r="158" spans="1:17" ht="33.75" customHeight="1">
      <c r="A158" s="9"/>
      <c r="B158" s="11"/>
      <c r="C158" s="9"/>
      <c r="D158" s="9"/>
      <c r="E158" s="9"/>
      <c r="F158" s="9"/>
      <c r="G158" s="9"/>
      <c r="H158" s="9"/>
      <c r="I158" s="9"/>
      <c r="J158" s="9"/>
      <c r="K158" s="9"/>
      <c r="L158" s="9"/>
      <c r="M158" s="9"/>
      <c r="N158" s="9"/>
      <c r="O158" s="9"/>
      <c r="P158" s="9"/>
      <c r="Q158" s="9"/>
    </row>
    <row r="159" spans="1:17" ht="33.75" customHeight="1">
      <c r="A159" s="9"/>
      <c r="B159" s="11"/>
      <c r="C159" s="9"/>
      <c r="D159" s="9"/>
      <c r="E159" s="9"/>
      <c r="F159" s="9"/>
      <c r="G159" s="9"/>
      <c r="H159" s="9"/>
      <c r="I159" s="9"/>
      <c r="J159" s="9"/>
      <c r="K159" s="9"/>
      <c r="L159" s="9"/>
      <c r="M159" s="9"/>
      <c r="N159" s="9"/>
      <c r="O159" s="9"/>
      <c r="P159" s="9"/>
      <c r="Q159" s="9"/>
    </row>
    <row r="160" spans="1:17" ht="33.75" customHeight="1">
      <c r="A160" s="9"/>
      <c r="B160" s="11"/>
      <c r="C160" s="9"/>
      <c r="D160" s="9"/>
      <c r="E160" s="9"/>
      <c r="F160" s="9"/>
      <c r="G160" s="9"/>
      <c r="H160" s="9"/>
      <c r="I160" s="9"/>
      <c r="J160" s="9"/>
      <c r="K160" s="9"/>
      <c r="L160" s="9"/>
      <c r="M160" s="9"/>
      <c r="N160" s="9"/>
      <c r="O160" s="9"/>
      <c r="P160" s="9"/>
      <c r="Q160" s="9"/>
    </row>
    <row r="161" spans="1:17" ht="33.75" customHeight="1">
      <c r="A161" s="9"/>
      <c r="B161" s="11"/>
      <c r="C161" s="9"/>
      <c r="D161" s="9"/>
      <c r="E161" s="9"/>
      <c r="F161" s="9"/>
      <c r="G161" s="9"/>
      <c r="H161" s="9"/>
      <c r="I161" s="9"/>
      <c r="J161" s="9"/>
      <c r="K161" s="9"/>
      <c r="L161" s="9"/>
      <c r="M161" s="9"/>
      <c r="N161" s="9"/>
      <c r="O161" s="9"/>
      <c r="P161" s="9"/>
      <c r="Q161" s="9"/>
    </row>
    <row r="162" spans="1:17" ht="33.75" customHeight="1">
      <c r="A162" s="9"/>
      <c r="B162" s="11"/>
      <c r="C162" s="9"/>
      <c r="D162" s="9"/>
      <c r="E162" s="9"/>
      <c r="F162" s="9"/>
      <c r="G162" s="9"/>
      <c r="H162" s="9"/>
      <c r="I162" s="9"/>
      <c r="J162" s="9"/>
      <c r="K162" s="9"/>
      <c r="L162" s="9"/>
      <c r="M162" s="9"/>
      <c r="N162" s="9"/>
      <c r="O162" s="9"/>
      <c r="P162" s="9"/>
      <c r="Q162" s="9"/>
    </row>
    <row r="163" spans="1:17" ht="33.75" customHeight="1">
      <c r="A163" s="9"/>
      <c r="B163" s="11"/>
      <c r="C163" s="9"/>
      <c r="D163" s="9"/>
      <c r="E163" s="9"/>
      <c r="F163" s="9"/>
      <c r="G163" s="9"/>
      <c r="H163" s="9"/>
      <c r="I163" s="9"/>
      <c r="J163" s="9"/>
      <c r="K163" s="9"/>
      <c r="L163" s="9"/>
      <c r="M163" s="9"/>
      <c r="N163" s="9"/>
      <c r="O163" s="9"/>
      <c r="P163" s="9"/>
      <c r="Q163" s="9"/>
    </row>
    <row r="164" spans="1:17" ht="33.75" customHeight="1">
      <c r="A164" s="9"/>
      <c r="B164" s="11"/>
      <c r="C164" s="9"/>
      <c r="D164" s="9"/>
      <c r="E164" s="9"/>
      <c r="F164" s="9"/>
      <c r="G164" s="9"/>
      <c r="H164" s="9"/>
      <c r="I164" s="9"/>
      <c r="J164" s="9"/>
      <c r="K164" s="9"/>
      <c r="L164" s="9"/>
      <c r="M164" s="9"/>
      <c r="N164" s="9"/>
      <c r="O164" s="9"/>
      <c r="P164" s="9"/>
      <c r="Q164" s="9"/>
    </row>
    <row r="165" spans="1:17" ht="33.75" customHeight="1">
      <c r="A165" s="9"/>
      <c r="B165" s="11"/>
      <c r="C165" s="9"/>
      <c r="D165" s="9"/>
      <c r="E165" s="9"/>
      <c r="F165" s="9"/>
      <c r="G165" s="9"/>
      <c r="H165" s="9"/>
      <c r="I165" s="9"/>
      <c r="J165" s="9"/>
      <c r="K165" s="9"/>
      <c r="L165" s="9"/>
      <c r="M165" s="9"/>
      <c r="N165" s="9"/>
      <c r="O165" s="9"/>
      <c r="P165" s="9"/>
      <c r="Q165" s="9"/>
    </row>
    <row r="166" spans="1:17" ht="33.75" customHeight="1">
      <c r="A166" s="9"/>
      <c r="B166" s="11"/>
      <c r="C166" s="9"/>
      <c r="D166" s="9"/>
      <c r="E166" s="9"/>
      <c r="F166" s="9"/>
      <c r="G166" s="9"/>
      <c r="H166" s="9"/>
      <c r="I166" s="9"/>
      <c r="J166" s="9"/>
      <c r="K166" s="9"/>
      <c r="L166" s="9"/>
      <c r="M166" s="9"/>
      <c r="N166" s="9"/>
      <c r="O166" s="9"/>
      <c r="P166" s="9"/>
      <c r="Q166" s="9"/>
    </row>
    <row r="167" spans="1:17" ht="33.75" customHeight="1">
      <c r="A167" s="9"/>
      <c r="B167" s="11"/>
      <c r="C167" s="9"/>
      <c r="D167" s="9"/>
      <c r="E167" s="9"/>
      <c r="F167" s="9"/>
      <c r="G167" s="9"/>
      <c r="H167" s="9"/>
      <c r="I167" s="9"/>
      <c r="J167" s="9"/>
      <c r="K167" s="9"/>
      <c r="L167" s="9"/>
      <c r="M167" s="9"/>
      <c r="N167" s="9"/>
      <c r="O167" s="9"/>
      <c r="P167" s="9"/>
      <c r="Q167" s="9"/>
    </row>
    <row r="168" spans="1:17" ht="33.75" customHeight="1">
      <c r="A168" s="9"/>
      <c r="B168" s="11"/>
      <c r="C168" s="9"/>
      <c r="D168" s="9"/>
      <c r="E168" s="9"/>
      <c r="F168" s="9"/>
      <c r="G168" s="9"/>
      <c r="H168" s="9"/>
      <c r="I168" s="9"/>
      <c r="J168" s="9"/>
      <c r="K168" s="9"/>
      <c r="L168" s="9"/>
      <c r="M168" s="9"/>
      <c r="N168" s="9"/>
      <c r="O168" s="9"/>
      <c r="P168" s="9"/>
      <c r="Q168" s="9"/>
    </row>
    <row r="169" spans="1:17" ht="33.75" customHeight="1">
      <c r="A169" s="9"/>
      <c r="B169" s="11"/>
      <c r="C169" s="9"/>
      <c r="D169" s="9"/>
      <c r="E169" s="9"/>
      <c r="F169" s="9"/>
      <c r="G169" s="9"/>
      <c r="H169" s="9"/>
      <c r="I169" s="9"/>
      <c r="J169" s="9"/>
      <c r="K169" s="9"/>
      <c r="L169" s="9"/>
      <c r="M169" s="9"/>
      <c r="N169" s="9"/>
      <c r="O169" s="9"/>
      <c r="P169" s="9"/>
      <c r="Q169" s="9"/>
    </row>
    <row r="170" spans="1:17" ht="33.75" customHeight="1">
      <c r="A170" s="9"/>
      <c r="B170" s="11"/>
      <c r="C170" s="9"/>
      <c r="D170" s="9"/>
      <c r="E170" s="9"/>
      <c r="F170" s="9"/>
      <c r="G170" s="9"/>
      <c r="H170" s="9"/>
      <c r="I170" s="9"/>
      <c r="J170" s="9"/>
      <c r="K170" s="9"/>
      <c r="L170" s="9"/>
      <c r="M170" s="9"/>
      <c r="N170" s="9"/>
      <c r="O170" s="9"/>
      <c r="P170" s="9"/>
      <c r="Q170" s="9"/>
    </row>
    <row r="171" spans="1:17" ht="33.75" customHeight="1">
      <c r="A171" s="9"/>
      <c r="B171" s="11"/>
      <c r="C171" s="9"/>
      <c r="D171" s="9"/>
      <c r="E171" s="9"/>
      <c r="F171" s="9"/>
      <c r="G171" s="9"/>
      <c r="H171" s="9"/>
      <c r="I171" s="9"/>
      <c r="J171" s="9"/>
      <c r="K171" s="9"/>
      <c r="L171" s="9"/>
      <c r="M171" s="9"/>
      <c r="N171" s="9"/>
      <c r="O171" s="9"/>
      <c r="P171" s="9"/>
      <c r="Q171" s="9"/>
    </row>
    <row r="172" spans="1:17" ht="33.75" customHeight="1">
      <c r="A172" s="9"/>
      <c r="B172" s="11"/>
      <c r="C172" s="9"/>
      <c r="D172" s="9"/>
      <c r="E172" s="9"/>
      <c r="F172" s="9"/>
      <c r="G172" s="9"/>
      <c r="H172" s="9"/>
      <c r="I172" s="9"/>
      <c r="J172" s="9"/>
      <c r="K172" s="9"/>
      <c r="L172" s="9"/>
      <c r="M172" s="9"/>
      <c r="N172" s="9"/>
      <c r="O172" s="9"/>
      <c r="P172" s="9"/>
      <c r="Q172" s="9"/>
    </row>
    <row r="173" spans="1:17" ht="33.75" customHeight="1">
      <c r="A173" s="9"/>
      <c r="B173" s="11"/>
      <c r="C173" s="9"/>
      <c r="D173" s="9"/>
      <c r="E173" s="9"/>
      <c r="F173" s="9"/>
      <c r="G173" s="9"/>
      <c r="H173" s="9"/>
      <c r="I173" s="9"/>
      <c r="J173" s="9"/>
      <c r="K173" s="9"/>
      <c r="L173" s="9"/>
      <c r="M173" s="9"/>
      <c r="N173" s="9"/>
      <c r="O173" s="9"/>
      <c r="P173" s="9"/>
      <c r="Q173" s="9"/>
    </row>
    <row r="174" spans="1:17" ht="33.75" customHeight="1">
      <c r="A174" s="9"/>
      <c r="B174" s="11"/>
      <c r="C174" s="9"/>
      <c r="D174" s="9"/>
      <c r="E174" s="9"/>
      <c r="F174" s="9"/>
      <c r="G174" s="9"/>
      <c r="H174" s="9"/>
      <c r="I174" s="9"/>
      <c r="J174" s="9"/>
      <c r="K174" s="9"/>
      <c r="L174" s="9"/>
      <c r="M174" s="9"/>
      <c r="N174" s="9"/>
      <c r="O174" s="9"/>
      <c r="P174" s="9"/>
      <c r="Q174" s="9"/>
    </row>
    <row r="175" spans="1:17" ht="33.75" customHeight="1">
      <c r="A175" s="9"/>
      <c r="B175" s="11"/>
      <c r="C175" s="9"/>
      <c r="D175" s="9"/>
      <c r="E175" s="9"/>
      <c r="F175" s="9"/>
      <c r="G175" s="9"/>
      <c r="H175" s="9"/>
      <c r="I175" s="9"/>
      <c r="J175" s="9"/>
      <c r="K175" s="9"/>
      <c r="L175" s="9"/>
      <c r="M175" s="9"/>
      <c r="N175" s="9"/>
      <c r="O175" s="9"/>
      <c r="P175" s="9"/>
      <c r="Q175" s="9"/>
    </row>
    <row r="176" spans="1:17" ht="33.75" customHeight="1">
      <c r="A176" s="9"/>
      <c r="B176" s="11"/>
      <c r="C176" s="9"/>
      <c r="D176" s="9"/>
      <c r="E176" s="9"/>
      <c r="F176" s="9"/>
      <c r="G176" s="9"/>
      <c r="H176" s="9"/>
      <c r="I176" s="9"/>
      <c r="J176" s="9"/>
      <c r="K176" s="9"/>
      <c r="L176" s="9"/>
      <c r="M176" s="9"/>
      <c r="N176" s="9"/>
      <c r="O176" s="9"/>
      <c r="P176" s="9"/>
      <c r="Q176" s="9"/>
    </row>
    <row r="177" spans="1:17" ht="33.75" customHeight="1">
      <c r="A177" s="9"/>
      <c r="B177" s="11"/>
      <c r="C177" s="9"/>
      <c r="D177" s="9"/>
      <c r="E177" s="9"/>
      <c r="F177" s="9"/>
      <c r="G177" s="9"/>
      <c r="H177" s="9"/>
      <c r="I177" s="9"/>
      <c r="J177" s="9"/>
      <c r="K177" s="9"/>
      <c r="L177" s="9"/>
      <c r="M177" s="9"/>
      <c r="N177" s="9"/>
      <c r="O177" s="9"/>
      <c r="P177" s="9"/>
      <c r="Q177" s="9"/>
    </row>
    <row r="178" spans="1:17" ht="33.75" customHeight="1">
      <c r="A178" s="9"/>
      <c r="B178" s="11"/>
      <c r="C178" s="9"/>
      <c r="D178" s="9"/>
      <c r="E178" s="9"/>
      <c r="F178" s="9"/>
      <c r="G178" s="9"/>
      <c r="H178" s="9"/>
      <c r="I178" s="9"/>
      <c r="J178" s="9"/>
      <c r="K178" s="9"/>
      <c r="L178" s="9"/>
      <c r="M178" s="9"/>
      <c r="N178" s="9"/>
      <c r="O178" s="9"/>
      <c r="P178" s="9"/>
      <c r="Q178" s="9"/>
    </row>
    <row r="179" spans="1:17" ht="33.75" customHeight="1">
      <c r="A179" s="9"/>
      <c r="B179" s="11"/>
      <c r="C179" s="9"/>
      <c r="D179" s="9"/>
      <c r="E179" s="9"/>
      <c r="F179" s="9"/>
      <c r="G179" s="9"/>
      <c r="H179" s="9"/>
      <c r="I179" s="9"/>
      <c r="J179" s="9"/>
      <c r="K179" s="9"/>
      <c r="L179" s="9"/>
      <c r="M179" s="9"/>
      <c r="N179" s="9"/>
      <c r="O179" s="9"/>
      <c r="P179" s="9"/>
      <c r="Q179" s="9"/>
    </row>
    <row r="180" spans="1:17" ht="33.75" customHeight="1">
      <c r="A180" s="9"/>
      <c r="B180" s="11"/>
      <c r="C180" s="9"/>
      <c r="D180" s="9"/>
      <c r="E180" s="9"/>
      <c r="F180" s="9"/>
      <c r="G180" s="9"/>
      <c r="H180" s="9"/>
      <c r="I180" s="9"/>
      <c r="J180" s="9"/>
      <c r="K180" s="9"/>
      <c r="L180" s="9"/>
      <c r="M180" s="9"/>
      <c r="N180" s="9"/>
      <c r="O180" s="9"/>
      <c r="P180" s="9"/>
      <c r="Q180" s="9"/>
    </row>
    <row r="181" spans="1:17" ht="33.75" customHeight="1">
      <c r="A181" s="9"/>
      <c r="B181" s="11"/>
      <c r="C181" s="9"/>
      <c r="D181" s="9"/>
      <c r="E181" s="9"/>
      <c r="F181" s="9"/>
      <c r="G181" s="9"/>
      <c r="H181" s="9"/>
      <c r="I181" s="9"/>
      <c r="J181" s="9"/>
      <c r="K181" s="9"/>
      <c r="L181" s="9"/>
      <c r="M181" s="9"/>
      <c r="N181" s="9"/>
      <c r="O181" s="9"/>
      <c r="P181" s="9"/>
      <c r="Q181" s="9"/>
    </row>
    <row r="182" spans="1:17" ht="33.75" customHeight="1">
      <c r="A182" s="9"/>
      <c r="B182" s="11"/>
      <c r="C182" s="9"/>
      <c r="D182" s="9"/>
      <c r="E182" s="9"/>
      <c r="F182" s="9"/>
      <c r="G182" s="9"/>
      <c r="H182" s="9"/>
      <c r="I182" s="9"/>
      <c r="J182" s="9"/>
      <c r="K182" s="9"/>
      <c r="L182" s="9"/>
      <c r="M182" s="9"/>
      <c r="N182" s="9"/>
      <c r="O182" s="9"/>
      <c r="P182" s="9"/>
      <c r="Q182" s="9"/>
    </row>
    <row r="183" spans="1:17" ht="33.75" customHeight="1">
      <c r="A183" s="9"/>
      <c r="B183" s="11"/>
      <c r="C183" s="9"/>
      <c r="D183" s="9"/>
      <c r="E183" s="9"/>
      <c r="F183" s="9"/>
      <c r="G183" s="9"/>
      <c r="H183" s="9"/>
      <c r="I183" s="9"/>
      <c r="J183" s="9"/>
      <c r="K183" s="9"/>
      <c r="L183" s="9"/>
      <c r="M183" s="9"/>
      <c r="N183" s="9"/>
      <c r="O183" s="9"/>
      <c r="P183" s="9"/>
      <c r="Q183" s="9"/>
    </row>
    <row r="184" spans="1:17" ht="33.75" customHeight="1">
      <c r="A184" s="9"/>
      <c r="B184" s="11"/>
      <c r="C184" s="9"/>
      <c r="D184" s="9"/>
      <c r="E184" s="9"/>
      <c r="F184" s="9"/>
      <c r="G184" s="9"/>
      <c r="H184" s="9"/>
      <c r="I184" s="9"/>
      <c r="J184" s="9"/>
      <c r="K184" s="9"/>
      <c r="L184" s="9"/>
      <c r="M184" s="9"/>
      <c r="N184" s="9"/>
      <c r="O184" s="9"/>
      <c r="P184" s="9"/>
      <c r="Q184" s="9"/>
    </row>
    <row r="185" spans="1:17" ht="33.75" customHeight="1">
      <c r="A185" s="9"/>
      <c r="B185" s="11"/>
      <c r="C185" s="9"/>
      <c r="D185" s="9"/>
      <c r="E185" s="9"/>
      <c r="F185" s="9"/>
      <c r="G185" s="9"/>
      <c r="H185" s="9"/>
      <c r="I185" s="9"/>
      <c r="J185" s="9"/>
      <c r="K185" s="9"/>
      <c r="L185" s="9"/>
      <c r="M185" s="9"/>
      <c r="N185" s="9"/>
      <c r="O185" s="9"/>
      <c r="P185" s="9"/>
      <c r="Q185" s="9"/>
    </row>
    <row r="186" spans="1:17" ht="33.75" customHeight="1">
      <c r="A186" s="9"/>
      <c r="B186" s="11"/>
      <c r="C186" s="9"/>
      <c r="D186" s="9"/>
      <c r="E186" s="9"/>
      <c r="F186" s="9"/>
      <c r="G186" s="9"/>
      <c r="H186" s="9"/>
      <c r="I186" s="9"/>
      <c r="J186" s="9"/>
      <c r="K186" s="9"/>
      <c r="L186" s="9"/>
      <c r="M186" s="9"/>
      <c r="N186" s="9"/>
      <c r="O186" s="9"/>
      <c r="P186" s="9"/>
      <c r="Q186" s="9"/>
    </row>
    <row r="187" spans="1:17" ht="33.75" customHeight="1">
      <c r="A187" s="9"/>
      <c r="B187" s="11"/>
      <c r="C187" s="9"/>
      <c r="D187" s="9"/>
      <c r="E187" s="9"/>
      <c r="F187" s="9"/>
      <c r="G187" s="9"/>
      <c r="H187" s="9"/>
      <c r="I187" s="9"/>
      <c r="J187" s="9"/>
      <c r="K187" s="9"/>
      <c r="L187" s="9"/>
      <c r="M187" s="9"/>
      <c r="N187" s="9"/>
      <c r="O187" s="9"/>
      <c r="P187" s="9"/>
      <c r="Q187" s="9"/>
    </row>
    <row r="188" spans="1:17" ht="33.75" customHeight="1">
      <c r="A188" s="9"/>
      <c r="B188" s="11"/>
      <c r="C188" s="9"/>
      <c r="D188" s="9"/>
      <c r="E188" s="9"/>
      <c r="F188" s="9"/>
      <c r="G188" s="9"/>
      <c r="H188" s="9"/>
      <c r="I188" s="9"/>
      <c r="J188" s="9"/>
      <c r="K188" s="9"/>
      <c r="L188" s="9"/>
      <c r="M188" s="9"/>
      <c r="N188" s="9"/>
      <c r="O188" s="9"/>
      <c r="P188" s="9"/>
      <c r="Q188" s="9"/>
    </row>
    <row r="189" spans="1:17" ht="33.75" customHeight="1">
      <c r="A189" s="9"/>
      <c r="B189" s="11"/>
      <c r="C189" s="9"/>
      <c r="D189" s="9"/>
      <c r="E189" s="9"/>
      <c r="F189" s="9"/>
      <c r="G189" s="9"/>
      <c r="H189" s="9"/>
      <c r="I189" s="9"/>
      <c r="J189" s="9"/>
      <c r="K189" s="9"/>
      <c r="L189" s="9"/>
      <c r="M189" s="9"/>
      <c r="N189" s="9"/>
      <c r="O189" s="9"/>
      <c r="P189" s="9"/>
      <c r="Q189" s="9"/>
    </row>
    <row r="190" spans="1:17" ht="33.75" customHeight="1">
      <c r="A190" s="9"/>
      <c r="B190" s="11"/>
      <c r="C190" s="9"/>
      <c r="D190" s="9"/>
      <c r="E190" s="9"/>
      <c r="F190" s="9"/>
      <c r="G190" s="9"/>
      <c r="H190" s="9"/>
      <c r="I190" s="9"/>
      <c r="J190" s="9"/>
      <c r="K190" s="9"/>
      <c r="L190" s="9"/>
      <c r="M190" s="9"/>
      <c r="N190" s="9"/>
      <c r="O190" s="9"/>
      <c r="P190" s="9"/>
      <c r="Q190" s="9"/>
    </row>
    <row r="191" spans="1:17" ht="33.75" customHeight="1">
      <c r="A191" s="9"/>
      <c r="B191" s="11"/>
      <c r="C191" s="9"/>
      <c r="D191" s="9"/>
      <c r="E191" s="9"/>
      <c r="F191" s="9"/>
      <c r="G191" s="9"/>
      <c r="H191" s="9"/>
      <c r="I191" s="9"/>
      <c r="J191" s="9"/>
      <c r="K191" s="9"/>
      <c r="L191" s="9"/>
      <c r="M191" s="9"/>
      <c r="N191" s="9"/>
      <c r="O191" s="9"/>
      <c r="P191" s="9"/>
      <c r="Q191" s="9"/>
    </row>
    <row r="192" spans="1:17" ht="33.75" customHeight="1">
      <c r="A192" s="9"/>
      <c r="B192" s="11"/>
      <c r="C192" s="9"/>
      <c r="D192" s="9"/>
      <c r="E192" s="9"/>
      <c r="F192" s="9"/>
      <c r="G192" s="9"/>
      <c r="H192" s="9"/>
      <c r="I192" s="9"/>
      <c r="J192" s="9"/>
      <c r="K192" s="9"/>
      <c r="L192" s="9"/>
      <c r="M192" s="9"/>
      <c r="N192" s="9"/>
      <c r="O192" s="9"/>
      <c r="P192" s="9"/>
      <c r="Q192" s="9"/>
    </row>
    <row r="193" spans="1:17" ht="33.75" customHeight="1">
      <c r="A193" s="9"/>
      <c r="B193" s="11"/>
      <c r="C193" s="9"/>
      <c r="D193" s="9"/>
      <c r="E193" s="9"/>
      <c r="F193" s="9"/>
      <c r="G193" s="9"/>
      <c r="H193" s="9"/>
      <c r="I193" s="9"/>
      <c r="J193" s="9"/>
      <c r="K193" s="9"/>
      <c r="L193" s="9"/>
      <c r="M193" s="9"/>
      <c r="N193" s="9"/>
      <c r="O193" s="9"/>
      <c r="P193" s="9"/>
      <c r="Q193" s="9"/>
    </row>
    <row r="194" spans="1:17" ht="33.75" customHeight="1">
      <c r="A194" s="9"/>
      <c r="B194" s="11"/>
      <c r="C194" s="9"/>
      <c r="D194" s="9"/>
      <c r="E194" s="9"/>
      <c r="F194" s="9"/>
      <c r="G194" s="9"/>
      <c r="H194" s="9"/>
      <c r="I194" s="9"/>
      <c r="J194" s="9"/>
      <c r="K194" s="9"/>
      <c r="L194" s="9"/>
      <c r="M194" s="9"/>
      <c r="N194" s="9"/>
      <c r="O194" s="9"/>
      <c r="P194" s="9"/>
      <c r="Q194" s="9"/>
    </row>
    <row r="195" spans="1:17" ht="33.75" customHeight="1">
      <c r="A195" s="9"/>
      <c r="B195" s="11"/>
      <c r="C195" s="9"/>
      <c r="D195" s="9"/>
      <c r="E195" s="9"/>
      <c r="F195" s="9"/>
      <c r="G195" s="9"/>
      <c r="H195" s="9"/>
      <c r="I195" s="9"/>
      <c r="J195" s="9"/>
      <c r="K195" s="9"/>
      <c r="L195" s="9"/>
      <c r="M195" s="9"/>
      <c r="N195" s="9"/>
      <c r="O195" s="9"/>
      <c r="P195" s="9"/>
      <c r="Q195" s="9"/>
    </row>
    <row r="196" spans="1:17" ht="33.75" customHeight="1">
      <c r="A196" s="9"/>
      <c r="B196" s="11"/>
      <c r="C196" s="9"/>
      <c r="D196" s="9"/>
      <c r="E196" s="9"/>
      <c r="F196" s="9"/>
      <c r="G196" s="9"/>
      <c r="H196" s="9"/>
      <c r="I196" s="9"/>
      <c r="J196" s="9"/>
      <c r="K196" s="9"/>
      <c r="L196" s="9"/>
      <c r="M196" s="9"/>
      <c r="N196" s="9"/>
      <c r="O196" s="9"/>
      <c r="P196" s="9"/>
      <c r="Q196" s="9"/>
    </row>
    <row r="197" spans="1:17" ht="33.75" customHeight="1">
      <c r="A197" s="9"/>
      <c r="B197" s="11"/>
      <c r="C197" s="9"/>
      <c r="D197" s="9"/>
      <c r="E197" s="9"/>
      <c r="F197" s="9"/>
      <c r="G197" s="9"/>
      <c r="H197" s="9"/>
      <c r="I197" s="9"/>
      <c r="J197" s="9"/>
      <c r="K197" s="9"/>
      <c r="L197" s="9"/>
      <c r="M197" s="9"/>
      <c r="N197" s="9"/>
      <c r="O197" s="9"/>
      <c r="P197" s="9"/>
      <c r="Q197" s="9"/>
    </row>
    <row r="198" spans="1:17" ht="33.75" customHeight="1">
      <c r="A198" s="9"/>
      <c r="B198" s="11"/>
      <c r="C198" s="9"/>
      <c r="D198" s="9"/>
      <c r="E198" s="9"/>
      <c r="F198" s="9"/>
      <c r="G198" s="9"/>
      <c r="H198" s="9"/>
      <c r="I198" s="9"/>
      <c r="J198" s="9"/>
      <c r="K198" s="9"/>
      <c r="L198" s="9"/>
      <c r="M198" s="9"/>
      <c r="N198" s="9"/>
      <c r="O198" s="9"/>
      <c r="P198" s="9"/>
      <c r="Q198" s="9"/>
    </row>
    <row r="199" spans="1:17" ht="33.75" customHeight="1">
      <c r="A199" s="9"/>
      <c r="B199" s="11"/>
      <c r="C199" s="9"/>
      <c r="D199" s="9"/>
      <c r="E199" s="9"/>
      <c r="F199" s="9"/>
      <c r="G199" s="9"/>
      <c r="H199" s="9"/>
      <c r="I199" s="9"/>
      <c r="J199" s="9"/>
      <c r="K199" s="9"/>
      <c r="L199" s="9"/>
      <c r="M199" s="9"/>
      <c r="N199" s="9"/>
      <c r="O199" s="9"/>
      <c r="P199" s="9"/>
      <c r="Q199" s="9"/>
    </row>
    <row r="200" spans="1:17" ht="33.75" customHeight="1">
      <c r="A200" s="9"/>
      <c r="B200" s="11"/>
      <c r="C200" s="9"/>
      <c r="D200" s="9"/>
      <c r="E200" s="9"/>
      <c r="F200" s="9"/>
      <c r="G200" s="9"/>
      <c r="H200" s="9"/>
      <c r="I200" s="9"/>
      <c r="J200" s="9"/>
      <c r="K200" s="9"/>
      <c r="L200" s="9"/>
      <c r="M200" s="9"/>
      <c r="N200" s="9"/>
      <c r="O200" s="9"/>
      <c r="P200" s="9"/>
      <c r="Q200" s="9"/>
    </row>
    <row r="201" spans="1:17" ht="33.75" customHeight="1">
      <c r="A201" s="9"/>
      <c r="B201" s="11"/>
      <c r="C201" s="9"/>
      <c r="D201" s="9"/>
      <c r="E201" s="9"/>
      <c r="F201" s="9"/>
      <c r="G201" s="9"/>
      <c r="H201" s="9"/>
      <c r="I201" s="9"/>
      <c r="J201" s="9"/>
      <c r="K201" s="9"/>
      <c r="L201" s="9"/>
      <c r="M201" s="9"/>
      <c r="N201" s="9"/>
      <c r="O201" s="9"/>
      <c r="P201" s="9"/>
      <c r="Q201" s="9"/>
    </row>
    <row r="202" spans="1:17" ht="33.75" customHeight="1">
      <c r="A202" s="9"/>
      <c r="B202" s="11"/>
      <c r="C202" s="9"/>
      <c r="D202" s="9"/>
      <c r="E202" s="9"/>
      <c r="F202" s="9"/>
      <c r="G202" s="9"/>
      <c r="H202" s="9"/>
      <c r="I202" s="9"/>
      <c r="J202" s="9"/>
      <c r="K202" s="9"/>
      <c r="L202" s="9"/>
      <c r="M202" s="9"/>
      <c r="N202" s="9"/>
      <c r="O202" s="9"/>
      <c r="P202" s="9"/>
      <c r="Q202" s="9"/>
    </row>
    <row r="203" spans="1:17" ht="33.75" customHeight="1">
      <c r="A203" s="9"/>
      <c r="B203" s="11"/>
      <c r="C203" s="9"/>
      <c r="D203" s="9"/>
      <c r="E203" s="9"/>
      <c r="F203" s="9"/>
      <c r="G203" s="9"/>
      <c r="H203" s="9"/>
      <c r="I203" s="9"/>
      <c r="J203" s="9"/>
      <c r="K203" s="9"/>
      <c r="L203" s="9"/>
      <c r="M203" s="9"/>
      <c r="N203" s="9"/>
      <c r="O203" s="9"/>
      <c r="P203" s="9"/>
      <c r="Q203" s="9"/>
    </row>
    <row r="204" spans="1:17" ht="33.75" customHeight="1">
      <c r="A204" s="9"/>
      <c r="B204" s="11"/>
      <c r="C204" s="9"/>
      <c r="D204" s="9"/>
      <c r="E204" s="9"/>
      <c r="F204" s="9"/>
      <c r="G204" s="9"/>
      <c r="H204" s="9"/>
      <c r="I204" s="9"/>
      <c r="J204" s="9"/>
      <c r="K204" s="9"/>
      <c r="L204" s="9"/>
      <c r="M204" s="9"/>
      <c r="N204" s="9"/>
      <c r="O204" s="9"/>
      <c r="P204" s="9"/>
      <c r="Q204" s="9"/>
    </row>
    <row r="205" spans="1:17" ht="33.75" customHeight="1">
      <c r="A205" s="9"/>
      <c r="B205" s="11"/>
      <c r="C205" s="9"/>
      <c r="D205" s="9"/>
      <c r="E205" s="9"/>
      <c r="F205" s="9"/>
      <c r="G205" s="9"/>
      <c r="H205" s="9"/>
      <c r="I205" s="9"/>
      <c r="J205" s="9"/>
      <c r="K205" s="9"/>
      <c r="L205" s="9"/>
      <c r="M205" s="9"/>
      <c r="N205" s="9"/>
      <c r="O205" s="9"/>
      <c r="P205" s="9"/>
      <c r="Q205" s="9"/>
    </row>
    <row r="206" spans="1:17" ht="33.75" customHeight="1">
      <c r="A206" s="9"/>
      <c r="B206" s="11"/>
      <c r="C206" s="9"/>
      <c r="D206" s="9"/>
      <c r="E206" s="9"/>
      <c r="F206" s="9"/>
      <c r="G206" s="9"/>
      <c r="H206" s="9"/>
      <c r="I206" s="9"/>
      <c r="J206" s="9"/>
      <c r="K206" s="9"/>
      <c r="L206" s="9"/>
      <c r="M206" s="9"/>
      <c r="N206" s="9"/>
      <c r="O206" s="9"/>
      <c r="P206" s="9"/>
      <c r="Q206" s="9"/>
    </row>
    <row r="207" spans="1:17" ht="33.75" customHeight="1">
      <c r="A207" s="9"/>
      <c r="B207" s="11"/>
      <c r="C207" s="9"/>
      <c r="D207" s="9"/>
      <c r="E207" s="9"/>
      <c r="F207" s="9"/>
      <c r="G207" s="9"/>
      <c r="H207" s="9"/>
      <c r="I207" s="9"/>
      <c r="J207" s="9"/>
      <c r="K207" s="9"/>
      <c r="L207" s="9"/>
      <c r="M207" s="9"/>
      <c r="N207" s="9"/>
      <c r="O207" s="9"/>
      <c r="P207" s="9"/>
      <c r="Q207" s="9"/>
    </row>
    <row r="208" spans="1:17" ht="33.75" customHeight="1">
      <c r="A208" s="9"/>
      <c r="B208" s="11"/>
      <c r="C208" s="9"/>
      <c r="D208" s="9"/>
      <c r="E208" s="9"/>
      <c r="F208" s="9"/>
      <c r="G208" s="9"/>
      <c r="H208" s="9"/>
      <c r="I208" s="9"/>
      <c r="J208" s="9"/>
      <c r="K208" s="9"/>
      <c r="L208" s="9"/>
      <c r="M208" s="9"/>
      <c r="N208" s="9"/>
      <c r="O208" s="9"/>
      <c r="P208" s="9"/>
      <c r="Q208" s="9"/>
    </row>
    <row r="209" spans="1:17" ht="33.75" customHeight="1">
      <c r="A209" s="9"/>
      <c r="B209" s="11"/>
      <c r="C209" s="9"/>
      <c r="D209" s="9"/>
      <c r="E209" s="9"/>
      <c r="F209" s="9"/>
      <c r="G209" s="9"/>
      <c r="H209" s="9"/>
      <c r="I209" s="9"/>
      <c r="J209" s="9"/>
      <c r="K209" s="9"/>
      <c r="L209" s="9"/>
      <c r="M209" s="9"/>
      <c r="N209" s="9"/>
      <c r="O209" s="9"/>
      <c r="P209" s="9"/>
      <c r="Q209" s="9"/>
    </row>
    <row r="210" spans="1:17" ht="33.75" customHeight="1">
      <c r="A210" s="9"/>
      <c r="B210" s="11"/>
      <c r="C210" s="9"/>
      <c r="D210" s="9"/>
      <c r="E210" s="9"/>
      <c r="F210" s="9"/>
      <c r="G210" s="9"/>
      <c r="H210" s="9"/>
      <c r="I210" s="9"/>
      <c r="J210" s="9"/>
      <c r="K210" s="9"/>
      <c r="L210" s="9"/>
      <c r="M210" s="9"/>
      <c r="N210" s="9"/>
      <c r="O210" s="9"/>
      <c r="P210" s="9"/>
      <c r="Q210" s="9"/>
    </row>
    <row r="211" spans="1:17" ht="33.75" customHeight="1">
      <c r="A211" s="9"/>
      <c r="B211" s="11"/>
      <c r="C211" s="9"/>
      <c r="D211" s="9"/>
      <c r="E211" s="9"/>
      <c r="F211" s="9"/>
      <c r="G211" s="9"/>
      <c r="H211" s="9"/>
      <c r="I211" s="9"/>
      <c r="J211" s="9"/>
      <c r="K211" s="9"/>
      <c r="L211" s="9"/>
      <c r="M211" s="9"/>
      <c r="N211" s="9"/>
      <c r="O211" s="9"/>
      <c r="P211" s="9"/>
      <c r="Q211" s="9"/>
    </row>
    <row r="212" spans="1:17" ht="33.75" customHeight="1">
      <c r="A212" s="9"/>
      <c r="B212" s="11"/>
      <c r="C212" s="9"/>
      <c r="D212" s="9"/>
      <c r="E212" s="9"/>
      <c r="F212" s="9"/>
      <c r="G212" s="9"/>
      <c r="H212" s="9"/>
      <c r="I212" s="9"/>
      <c r="J212" s="9"/>
      <c r="K212" s="9"/>
      <c r="L212" s="9"/>
      <c r="M212" s="9"/>
      <c r="N212" s="9"/>
      <c r="O212" s="9"/>
      <c r="P212" s="9"/>
      <c r="Q212" s="9"/>
    </row>
    <row r="213" spans="1:17" ht="33.75" customHeight="1">
      <c r="A213" s="9"/>
      <c r="B213" s="11"/>
      <c r="C213" s="9"/>
      <c r="D213" s="9"/>
      <c r="E213" s="9"/>
      <c r="F213" s="9"/>
      <c r="G213" s="9"/>
      <c r="H213" s="9"/>
      <c r="I213" s="9"/>
      <c r="J213" s="9"/>
      <c r="K213" s="9"/>
      <c r="L213" s="9"/>
      <c r="M213" s="9"/>
      <c r="N213" s="9"/>
      <c r="O213" s="9"/>
      <c r="P213" s="9"/>
      <c r="Q213" s="9"/>
    </row>
    <row r="214" spans="1:17" ht="33.75" customHeight="1">
      <c r="A214" s="9"/>
      <c r="B214" s="11"/>
      <c r="C214" s="9"/>
      <c r="D214" s="9"/>
      <c r="E214" s="9"/>
      <c r="F214" s="9"/>
      <c r="G214" s="9"/>
      <c r="H214" s="9"/>
      <c r="I214" s="9"/>
      <c r="J214" s="9"/>
      <c r="K214" s="9"/>
      <c r="L214" s="9"/>
      <c r="M214" s="9"/>
      <c r="N214" s="9"/>
      <c r="O214" s="9"/>
      <c r="P214" s="9"/>
      <c r="Q214" s="9"/>
    </row>
    <row r="215" spans="1:17" ht="33.75" customHeight="1">
      <c r="A215" s="9"/>
      <c r="B215" s="11"/>
      <c r="C215" s="9"/>
      <c r="D215" s="9"/>
      <c r="E215" s="9"/>
      <c r="F215" s="9"/>
      <c r="G215" s="9"/>
      <c r="H215" s="9"/>
      <c r="I215" s="9"/>
      <c r="J215" s="9"/>
      <c r="K215" s="9"/>
      <c r="L215" s="9"/>
      <c r="M215" s="9"/>
      <c r="N215" s="9"/>
      <c r="O215" s="9"/>
      <c r="P215" s="9"/>
      <c r="Q215" s="9"/>
    </row>
    <row r="216" spans="1:17" ht="33.75" customHeight="1">
      <c r="A216" s="9"/>
      <c r="B216" s="11"/>
      <c r="C216" s="9"/>
      <c r="D216" s="9"/>
      <c r="E216" s="9"/>
      <c r="F216" s="9"/>
      <c r="G216" s="9"/>
      <c r="H216" s="9"/>
      <c r="I216" s="9"/>
      <c r="J216" s="9"/>
      <c r="K216" s="9"/>
      <c r="L216" s="9"/>
      <c r="M216" s="9"/>
      <c r="N216" s="9"/>
      <c r="O216" s="9"/>
      <c r="P216" s="9"/>
      <c r="Q216" s="9"/>
    </row>
    <row r="217" spans="1:17" ht="33.75" customHeight="1">
      <c r="A217" s="9"/>
      <c r="B217" s="11"/>
      <c r="C217" s="9"/>
      <c r="D217" s="9"/>
      <c r="E217" s="9"/>
      <c r="F217" s="9"/>
      <c r="G217" s="9"/>
      <c r="H217" s="9"/>
      <c r="I217" s="9"/>
      <c r="J217" s="9"/>
      <c r="K217" s="9"/>
      <c r="L217" s="9"/>
      <c r="M217" s="9"/>
      <c r="N217" s="9"/>
      <c r="O217" s="9"/>
      <c r="P217" s="9"/>
      <c r="Q217" s="9"/>
    </row>
    <row r="218" spans="1:17" ht="33.75" customHeight="1">
      <c r="A218" s="9"/>
      <c r="B218" s="11"/>
      <c r="C218" s="9"/>
      <c r="D218" s="9"/>
      <c r="E218" s="9"/>
      <c r="F218" s="9"/>
      <c r="G218" s="9"/>
      <c r="H218" s="9"/>
      <c r="I218" s="9"/>
      <c r="J218" s="9"/>
      <c r="K218" s="9"/>
      <c r="L218" s="9"/>
      <c r="M218" s="9"/>
      <c r="N218" s="9"/>
      <c r="O218" s="9"/>
      <c r="P218" s="9"/>
      <c r="Q218" s="9"/>
    </row>
    <row r="219" spans="1:17" ht="33.75" customHeight="1">
      <c r="A219" s="9"/>
      <c r="B219" s="11"/>
      <c r="C219" s="9"/>
      <c r="D219" s="9"/>
      <c r="E219" s="9"/>
      <c r="F219" s="9"/>
      <c r="G219" s="9"/>
      <c r="H219" s="9"/>
      <c r="I219" s="9"/>
      <c r="J219" s="9"/>
      <c r="K219" s="9"/>
      <c r="L219" s="9"/>
      <c r="M219" s="9"/>
      <c r="N219" s="9"/>
      <c r="O219" s="9"/>
      <c r="P219" s="9"/>
      <c r="Q219" s="9"/>
    </row>
    <row r="220" spans="1:17" ht="33.75" customHeight="1">
      <c r="A220" s="9"/>
      <c r="B220" s="11"/>
      <c r="C220" s="9"/>
      <c r="D220" s="9"/>
      <c r="E220" s="9"/>
      <c r="F220" s="9"/>
      <c r="G220" s="9"/>
      <c r="H220" s="9"/>
      <c r="I220" s="9"/>
      <c r="J220" s="9"/>
      <c r="K220" s="9"/>
      <c r="L220" s="9"/>
      <c r="M220" s="9"/>
      <c r="N220" s="9"/>
      <c r="O220" s="9"/>
      <c r="P220" s="9"/>
      <c r="Q220" s="9"/>
    </row>
    <row r="221" spans="1:17" ht="15.75" customHeight="1">
      <c r="B221" s="42"/>
    </row>
    <row r="222" spans="1:17" ht="15.75" customHeight="1">
      <c r="B222" s="42"/>
    </row>
    <row r="223" spans="1:17" ht="15.75" customHeight="1">
      <c r="B223" s="42"/>
    </row>
    <row r="224" spans="1:17" ht="15.75" customHeight="1">
      <c r="B224" s="42"/>
    </row>
    <row r="225" spans="2:2" ht="15.75" customHeight="1">
      <c r="B225" s="42"/>
    </row>
    <row r="226" spans="2:2" ht="15.75" customHeight="1">
      <c r="B226" s="42"/>
    </row>
    <row r="227" spans="2:2" ht="15.75" customHeight="1">
      <c r="B227" s="42"/>
    </row>
    <row r="228" spans="2:2" ht="15.75" customHeight="1">
      <c r="B228" s="42"/>
    </row>
    <row r="229" spans="2:2" ht="15.75" customHeight="1">
      <c r="B229" s="42"/>
    </row>
    <row r="230" spans="2:2" ht="15.75" customHeight="1">
      <c r="B230" s="42"/>
    </row>
    <row r="231" spans="2:2" ht="15.75" customHeight="1">
      <c r="B231" s="42"/>
    </row>
    <row r="232" spans="2:2" ht="15.75" customHeight="1">
      <c r="B232" s="42"/>
    </row>
    <row r="233" spans="2:2" ht="15.75" customHeight="1">
      <c r="B233" s="42"/>
    </row>
    <row r="234" spans="2:2" ht="15.75" customHeight="1">
      <c r="B234" s="42"/>
    </row>
    <row r="235" spans="2:2" ht="15.75" customHeight="1">
      <c r="B235" s="42"/>
    </row>
    <row r="236" spans="2:2" ht="15.75" customHeight="1">
      <c r="B236" s="42"/>
    </row>
    <row r="237" spans="2:2" ht="15.75" customHeight="1">
      <c r="B237" s="42"/>
    </row>
    <row r="238" spans="2:2" ht="15.75" customHeight="1">
      <c r="B238" s="42"/>
    </row>
    <row r="239" spans="2:2" ht="15.75" customHeight="1">
      <c r="B239" s="42"/>
    </row>
    <row r="240" spans="2:2" ht="15.75" customHeight="1">
      <c r="B240" s="42"/>
    </row>
    <row r="241" spans="2:2" ht="15.75" customHeight="1">
      <c r="B241" s="42"/>
    </row>
    <row r="242" spans="2:2" ht="15.75" customHeight="1">
      <c r="B242" s="42"/>
    </row>
    <row r="243" spans="2:2" ht="15.75" customHeight="1">
      <c r="B243" s="42"/>
    </row>
    <row r="244" spans="2:2" ht="15.75" customHeight="1">
      <c r="B244" s="42"/>
    </row>
    <row r="245" spans="2:2" ht="15.75" customHeight="1">
      <c r="B245" s="42"/>
    </row>
    <row r="246" spans="2:2" ht="15.75" customHeight="1">
      <c r="B246" s="42"/>
    </row>
    <row r="247" spans="2:2" ht="15.75" customHeight="1">
      <c r="B247" s="42"/>
    </row>
    <row r="248" spans="2:2" ht="15.75" customHeight="1">
      <c r="B248" s="42"/>
    </row>
    <row r="249" spans="2:2" ht="15.75" customHeight="1">
      <c r="B249" s="42"/>
    </row>
    <row r="250" spans="2:2" ht="15.75" customHeight="1">
      <c r="B250" s="42"/>
    </row>
    <row r="251" spans="2:2" ht="15.75" customHeight="1">
      <c r="B251" s="42"/>
    </row>
    <row r="252" spans="2:2" ht="15.75" customHeight="1">
      <c r="B252" s="42"/>
    </row>
    <row r="253" spans="2:2" ht="15.75" customHeight="1">
      <c r="B253" s="42"/>
    </row>
    <row r="254" spans="2:2" ht="15.75" customHeight="1">
      <c r="B254" s="42"/>
    </row>
    <row r="255" spans="2:2" ht="15.75" customHeight="1">
      <c r="B255" s="42"/>
    </row>
    <row r="256" spans="2:2" ht="15.75" customHeight="1">
      <c r="B256" s="42"/>
    </row>
    <row r="257" spans="2:2" ht="15.75" customHeight="1">
      <c r="B257" s="42"/>
    </row>
    <row r="258" spans="2:2" ht="15.75" customHeight="1">
      <c r="B258" s="42"/>
    </row>
    <row r="259" spans="2:2" ht="15.75" customHeight="1">
      <c r="B259" s="42"/>
    </row>
    <row r="260" spans="2:2" ht="15.75" customHeight="1">
      <c r="B260" s="42"/>
    </row>
    <row r="261" spans="2:2" ht="15.75" customHeight="1">
      <c r="B261" s="42"/>
    </row>
    <row r="262" spans="2:2" ht="15.75" customHeight="1">
      <c r="B262" s="42"/>
    </row>
    <row r="263" spans="2:2" ht="15.75" customHeight="1">
      <c r="B263" s="42"/>
    </row>
    <row r="264" spans="2:2" ht="15.75" customHeight="1">
      <c r="B264" s="42"/>
    </row>
    <row r="265" spans="2:2" ht="15.75" customHeight="1">
      <c r="B265" s="42"/>
    </row>
    <row r="266" spans="2:2" ht="15.75" customHeight="1">
      <c r="B266" s="42"/>
    </row>
    <row r="267" spans="2:2" ht="15.75" customHeight="1">
      <c r="B267" s="42"/>
    </row>
    <row r="268" spans="2:2" ht="15.75" customHeight="1">
      <c r="B268" s="42"/>
    </row>
    <row r="269" spans="2:2" ht="15.75" customHeight="1">
      <c r="B269" s="42"/>
    </row>
    <row r="270" spans="2:2" ht="15.75" customHeight="1">
      <c r="B270" s="42"/>
    </row>
    <row r="271" spans="2:2" ht="15.75" customHeight="1">
      <c r="B271" s="42"/>
    </row>
    <row r="272" spans="2:2" ht="15.75" customHeight="1">
      <c r="B272" s="42"/>
    </row>
    <row r="273" spans="2:2" ht="15.75" customHeight="1">
      <c r="B273" s="42"/>
    </row>
    <row r="274" spans="2:2" ht="15.75" customHeight="1">
      <c r="B274" s="42"/>
    </row>
    <row r="275" spans="2:2" ht="15.75" customHeight="1">
      <c r="B275" s="42"/>
    </row>
    <row r="276" spans="2:2" ht="15.75" customHeight="1">
      <c r="B276" s="42"/>
    </row>
    <row r="277" spans="2:2" ht="15.75" customHeight="1">
      <c r="B277" s="42"/>
    </row>
    <row r="278" spans="2:2" ht="15.75" customHeight="1">
      <c r="B278" s="42"/>
    </row>
    <row r="279" spans="2:2" ht="15.75" customHeight="1">
      <c r="B279" s="42"/>
    </row>
    <row r="280" spans="2:2" ht="15.75" customHeight="1">
      <c r="B280" s="42"/>
    </row>
    <row r="281" spans="2:2" ht="15.75" customHeight="1">
      <c r="B281" s="42"/>
    </row>
    <row r="282" spans="2:2" ht="15.75" customHeight="1">
      <c r="B282" s="42"/>
    </row>
    <row r="283" spans="2:2" ht="15.75" customHeight="1">
      <c r="B283" s="42"/>
    </row>
    <row r="284" spans="2:2" ht="15.75" customHeight="1">
      <c r="B284" s="42"/>
    </row>
    <row r="285" spans="2:2" ht="15.75" customHeight="1">
      <c r="B285" s="42"/>
    </row>
    <row r="286" spans="2:2" ht="15.75" customHeight="1">
      <c r="B286" s="42"/>
    </row>
    <row r="287" spans="2:2" ht="15.75" customHeight="1">
      <c r="B287" s="42"/>
    </row>
    <row r="288" spans="2:2" ht="15.75" customHeight="1">
      <c r="B288" s="42"/>
    </row>
    <row r="289" spans="2:2" ht="15.75" customHeight="1">
      <c r="B289" s="42"/>
    </row>
    <row r="290" spans="2:2" ht="15.75" customHeight="1">
      <c r="B290" s="42"/>
    </row>
    <row r="291" spans="2:2" ht="15.75" customHeight="1">
      <c r="B291" s="42"/>
    </row>
    <row r="292" spans="2:2" ht="15.75" customHeight="1">
      <c r="B292" s="42"/>
    </row>
    <row r="293" spans="2:2" ht="15.75" customHeight="1">
      <c r="B293" s="42"/>
    </row>
    <row r="294" spans="2:2" ht="15.75" customHeight="1">
      <c r="B294" s="42"/>
    </row>
    <row r="295" spans="2:2" ht="15.75" customHeight="1">
      <c r="B295" s="42"/>
    </row>
    <row r="296" spans="2:2" ht="15.75" customHeight="1">
      <c r="B296" s="42"/>
    </row>
    <row r="297" spans="2:2" ht="15.75" customHeight="1">
      <c r="B297" s="42"/>
    </row>
    <row r="298" spans="2:2" ht="15.75" customHeight="1">
      <c r="B298" s="42"/>
    </row>
    <row r="299" spans="2:2" ht="15.75" customHeight="1">
      <c r="B299" s="42"/>
    </row>
    <row r="300" spans="2:2" ht="15.75" customHeight="1">
      <c r="B300" s="42"/>
    </row>
    <row r="301" spans="2:2" ht="15.75" customHeight="1">
      <c r="B301" s="42"/>
    </row>
    <row r="302" spans="2:2" ht="15.75" customHeight="1">
      <c r="B302" s="42"/>
    </row>
    <row r="303" spans="2:2" ht="15.75" customHeight="1">
      <c r="B303" s="42"/>
    </row>
    <row r="304" spans="2:2" ht="15.75" customHeight="1">
      <c r="B304" s="42"/>
    </row>
    <row r="305" spans="2:2" ht="15.75" customHeight="1">
      <c r="B305" s="42"/>
    </row>
    <row r="306" spans="2:2" ht="15.75" customHeight="1">
      <c r="B306" s="42"/>
    </row>
    <row r="307" spans="2:2" ht="15.75" customHeight="1">
      <c r="B307" s="42"/>
    </row>
    <row r="308" spans="2:2" ht="15.75" customHeight="1">
      <c r="B308" s="42"/>
    </row>
    <row r="309" spans="2:2" ht="15.75" customHeight="1">
      <c r="B309" s="42"/>
    </row>
    <row r="310" spans="2:2" ht="15.75" customHeight="1">
      <c r="B310" s="42"/>
    </row>
    <row r="311" spans="2:2" ht="15.75" customHeight="1">
      <c r="B311" s="42"/>
    </row>
    <row r="312" spans="2:2" ht="15.75" customHeight="1">
      <c r="B312" s="42"/>
    </row>
    <row r="313" spans="2:2" ht="15.75" customHeight="1">
      <c r="B313" s="42"/>
    </row>
    <row r="314" spans="2:2" ht="15.75" customHeight="1">
      <c r="B314" s="42"/>
    </row>
    <row r="315" spans="2:2" ht="15.75" customHeight="1">
      <c r="B315" s="42"/>
    </row>
    <row r="316" spans="2:2" ht="15.75" customHeight="1">
      <c r="B316" s="42"/>
    </row>
    <row r="317" spans="2:2" ht="15.75" customHeight="1">
      <c r="B317" s="42"/>
    </row>
    <row r="318" spans="2:2" ht="15.75" customHeight="1">
      <c r="B318" s="42"/>
    </row>
    <row r="319" spans="2:2" ht="15.75" customHeight="1">
      <c r="B319" s="42"/>
    </row>
    <row r="320" spans="2:2" ht="15.75" customHeight="1">
      <c r="B320" s="42"/>
    </row>
    <row r="321" spans="2:2" ht="15.75" customHeight="1">
      <c r="B321" s="42"/>
    </row>
    <row r="322" spans="2:2" ht="15.75" customHeight="1">
      <c r="B322" s="42"/>
    </row>
    <row r="323" spans="2:2" ht="15.75" customHeight="1">
      <c r="B323" s="42"/>
    </row>
    <row r="324" spans="2:2" ht="15.75" customHeight="1">
      <c r="B324" s="42"/>
    </row>
    <row r="325" spans="2:2" ht="15.75" customHeight="1">
      <c r="B325" s="42"/>
    </row>
    <row r="326" spans="2:2" ht="15.75" customHeight="1">
      <c r="B326" s="42"/>
    </row>
    <row r="327" spans="2:2" ht="15.75" customHeight="1">
      <c r="B327" s="42"/>
    </row>
    <row r="328" spans="2:2" ht="15.75" customHeight="1">
      <c r="B328" s="42"/>
    </row>
    <row r="329" spans="2:2" ht="15.75" customHeight="1">
      <c r="B329" s="42"/>
    </row>
    <row r="330" spans="2:2" ht="15.75" customHeight="1">
      <c r="B330" s="42"/>
    </row>
    <row r="331" spans="2:2" ht="15.75" customHeight="1">
      <c r="B331" s="42"/>
    </row>
    <row r="332" spans="2:2" ht="15.75" customHeight="1">
      <c r="B332" s="42"/>
    </row>
    <row r="333" spans="2:2" ht="15.75" customHeight="1">
      <c r="B333" s="42"/>
    </row>
    <row r="334" spans="2:2" ht="15.75" customHeight="1">
      <c r="B334" s="42"/>
    </row>
    <row r="335" spans="2:2" ht="15.75" customHeight="1">
      <c r="B335" s="42"/>
    </row>
    <row r="336" spans="2:2" ht="15.75" customHeight="1">
      <c r="B336" s="42"/>
    </row>
    <row r="337" spans="2:2" ht="15.75" customHeight="1">
      <c r="B337" s="42"/>
    </row>
    <row r="338" spans="2:2" ht="15.75" customHeight="1">
      <c r="B338" s="42"/>
    </row>
    <row r="339" spans="2:2" ht="15.75" customHeight="1">
      <c r="B339" s="42"/>
    </row>
    <row r="340" spans="2:2" ht="15.75" customHeight="1">
      <c r="B340" s="42"/>
    </row>
    <row r="341" spans="2:2" ht="15.75" customHeight="1">
      <c r="B341" s="42"/>
    </row>
    <row r="342" spans="2:2" ht="15.75" customHeight="1">
      <c r="B342" s="42"/>
    </row>
    <row r="343" spans="2:2" ht="15.75" customHeight="1">
      <c r="B343" s="42"/>
    </row>
    <row r="344" spans="2:2" ht="15.75" customHeight="1">
      <c r="B344" s="42"/>
    </row>
    <row r="345" spans="2:2" ht="15.75" customHeight="1">
      <c r="B345" s="42"/>
    </row>
    <row r="346" spans="2:2" ht="15.75" customHeight="1">
      <c r="B346" s="42"/>
    </row>
    <row r="347" spans="2:2" ht="15.75" customHeight="1">
      <c r="B347" s="42"/>
    </row>
    <row r="348" spans="2:2" ht="15.75" customHeight="1">
      <c r="B348" s="42"/>
    </row>
    <row r="349" spans="2:2" ht="15.75" customHeight="1">
      <c r="B349" s="42"/>
    </row>
    <row r="350" spans="2:2" ht="15.75" customHeight="1">
      <c r="B350" s="42"/>
    </row>
    <row r="351" spans="2:2" ht="15.75" customHeight="1">
      <c r="B351" s="42"/>
    </row>
    <row r="352" spans="2:2" ht="15.75" customHeight="1">
      <c r="B352" s="42"/>
    </row>
    <row r="353" spans="2:2" ht="15.75" customHeight="1">
      <c r="B353" s="42"/>
    </row>
    <row r="354" spans="2:2" ht="15.75" customHeight="1">
      <c r="B354" s="42"/>
    </row>
    <row r="355" spans="2:2" ht="15.75" customHeight="1">
      <c r="B355" s="42"/>
    </row>
    <row r="356" spans="2:2" ht="15.75" customHeight="1">
      <c r="B356" s="42"/>
    </row>
    <row r="357" spans="2:2" ht="15.75" customHeight="1">
      <c r="B357" s="42"/>
    </row>
    <row r="358" spans="2:2" ht="15.75" customHeight="1">
      <c r="B358" s="42"/>
    </row>
    <row r="359" spans="2:2" ht="15.75" customHeight="1">
      <c r="B359" s="42"/>
    </row>
    <row r="360" spans="2:2" ht="15.75" customHeight="1">
      <c r="B360" s="42"/>
    </row>
    <row r="361" spans="2:2" ht="15.75" customHeight="1">
      <c r="B361" s="42"/>
    </row>
    <row r="362" spans="2:2" ht="15.75" customHeight="1">
      <c r="B362" s="42"/>
    </row>
    <row r="363" spans="2:2" ht="15.75" customHeight="1">
      <c r="B363" s="42"/>
    </row>
    <row r="364" spans="2:2" ht="15.75" customHeight="1">
      <c r="B364" s="42"/>
    </row>
    <row r="365" spans="2:2" ht="15.75" customHeight="1">
      <c r="B365" s="42"/>
    </row>
    <row r="366" spans="2:2" ht="15.75" customHeight="1">
      <c r="B366" s="42"/>
    </row>
    <row r="367" spans="2:2" ht="15.75" customHeight="1">
      <c r="B367" s="42"/>
    </row>
    <row r="368" spans="2:2" ht="15.75" customHeight="1">
      <c r="B368" s="42"/>
    </row>
    <row r="369" spans="2:2" ht="15.75" customHeight="1">
      <c r="B369" s="42"/>
    </row>
    <row r="370" spans="2:2" ht="15.75" customHeight="1">
      <c r="B370" s="42"/>
    </row>
    <row r="371" spans="2:2" ht="15.75" customHeight="1">
      <c r="B371" s="42"/>
    </row>
    <row r="372" spans="2:2" ht="15.75" customHeight="1">
      <c r="B372" s="42"/>
    </row>
    <row r="373" spans="2:2" ht="15.75" customHeight="1">
      <c r="B373" s="42"/>
    </row>
    <row r="374" spans="2:2" ht="15.75" customHeight="1">
      <c r="B374" s="42"/>
    </row>
    <row r="375" spans="2:2" ht="15.75" customHeight="1">
      <c r="B375" s="42"/>
    </row>
    <row r="376" spans="2:2" ht="15.75" customHeight="1">
      <c r="B376" s="42"/>
    </row>
    <row r="377" spans="2:2" ht="15.75" customHeight="1">
      <c r="B377" s="42"/>
    </row>
    <row r="378" spans="2:2" ht="15.75" customHeight="1">
      <c r="B378" s="42"/>
    </row>
    <row r="379" spans="2:2" ht="15.75" customHeight="1">
      <c r="B379" s="42"/>
    </row>
    <row r="380" spans="2:2" ht="15.75" customHeight="1">
      <c r="B380" s="42"/>
    </row>
    <row r="381" spans="2:2" ht="15.75" customHeight="1">
      <c r="B381" s="42"/>
    </row>
    <row r="382" spans="2:2" ht="15.75" customHeight="1">
      <c r="B382" s="42"/>
    </row>
    <row r="383" spans="2:2" ht="15.75" customHeight="1">
      <c r="B383" s="42"/>
    </row>
    <row r="384" spans="2:2" ht="15.75" customHeight="1">
      <c r="B384" s="42"/>
    </row>
    <row r="385" spans="2:2" ht="15.75" customHeight="1">
      <c r="B385" s="42"/>
    </row>
    <row r="386" spans="2:2" ht="15.75" customHeight="1">
      <c r="B386" s="42"/>
    </row>
    <row r="387" spans="2:2" ht="15.75" customHeight="1">
      <c r="B387" s="42"/>
    </row>
    <row r="388" spans="2:2" ht="15.75" customHeight="1">
      <c r="B388" s="42"/>
    </row>
    <row r="389" spans="2:2" ht="15.75" customHeight="1">
      <c r="B389" s="42"/>
    </row>
    <row r="390" spans="2:2" ht="15.75" customHeight="1">
      <c r="B390" s="42"/>
    </row>
    <row r="391" spans="2:2" ht="15.75" customHeight="1">
      <c r="B391" s="42"/>
    </row>
    <row r="392" spans="2:2" ht="15.75" customHeight="1">
      <c r="B392" s="42"/>
    </row>
    <row r="393" spans="2:2" ht="15.75" customHeight="1">
      <c r="B393" s="42"/>
    </row>
    <row r="394" spans="2:2" ht="15.75" customHeight="1">
      <c r="B394" s="42"/>
    </row>
    <row r="395" spans="2:2" ht="15.75" customHeight="1">
      <c r="B395" s="42"/>
    </row>
    <row r="396" spans="2:2" ht="15.75" customHeight="1">
      <c r="B396" s="42"/>
    </row>
    <row r="397" spans="2:2" ht="15.75" customHeight="1">
      <c r="B397" s="42"/>
    </row>
    <row r="398" spans="2:2" ht="15.75" customHeight="1">
      <c r="B398" s="42"/>
    </row>
    <row r="399" spans="2:2" ht="15.75" customHeight="1">
      <c r="B399" s="42"/>
    </row>
    <row r="400" spans="2:2" ht="15.75" customHeight="1">
      <c r="B400" s="42"/>
    </row>
    <row r="401" spans="2:2" ht="15.75" customHeight="1">
      <c r="B401" s="42"/>
    </row>
    <row r="402" spans="2:2" ht="15.75" customHeight="1">
      <c r="B402" s="42"/>
    </row>
    <row r="403" spans="2:2" ht="15.75" customHeight="1">
      <c r="B403" s="42"/>
    </row>
    <row r="404" spans="2:2" ht="15.75" customHeight="1">
      <c r="B404" s="42"/>
    </row>
    <row r="405" spans="2:2" ht="15.75" customHeight="1">
      <c r="B405" s="42"/>
    </row>
    <row r="406" spans="2:2" ht="15.75" customHeight="1">
      <c r="B406" s="42"/>
    </row>
    <row r="407" spans="2:2" ht="15.75" customHeight="1">
      <c r="B407" s="42"/>
    </row>
    <row r="408" spans="2:2" ht="15.75" customHeight="1">
      <c r="B408" s="42"/>
    </row>
    <row r="409" spans="2:2" ht="15.75" customHeight="1">
      <c r="B409" s="42"/>
    </row>
    <row r="410" spans="2:2" ht="15.75" customHeight="1">
      <c r="B410" s="42"/>
    </row>
    <row r="411" spans="2:2" ht="15.75" customHeight="1">
      <c r="B411" s="42"/>
    </row>
    <row r="412" spans="2:2" ht="15.75" customHeight="1">
      <c r="B412" s="42"/>
    </row>
    <row r="413" spans="2:2" ht="15.75" customHeight="1">
      <c r="B413" s="42"/>
    </row>
    <row r="414" spans="2:2" ht="15.75" customHeight="1">
      <c r="B414" s="42"/>
    </row>
    <row r="415" spans="2:2" ht="15.75" customHeight="1">
      <c r="B415" s="42"/>
    </row>
    <row r="416" spans="2:2" ht="15.75" customHeight="1">
      <c r="B416" s="42"/>
    </row>
    <row r="417" spans="2:2" ht="15.75" customHeight="1">
      <c r="B417" s="42"/>
    </row>
    <row r="418" spans="2:2" ht="15.75" customHeight="1">
      <c r="B418" s="42"/>
    </row>
    <row r="419" spans="2:2" ht="15.75" customHeight="1">
      <c r="B419" s="42"/>
    </row>
    <row r="420" spans="2:2" ht="15.75" customHeight="1">
      <c r="B420" s="42"/>
    </row>
    <row r="421" spans="2:2" ht="15.75" customHeight="1">
      <c r="B421" s="42"/>
    </row>
    <row r="422" spans="2:2" ht="15.75" customHeight="1">
      <c r="B422" s="42"/>
    </row>
    <row r="423" spans="2:2" ht="15.75" customHeight="1">
      <c r="B423" s="42"/>
    </row>
    <row r="424" spans="2:2" ht="15.75" customHeight="1">
      <c r="B424" s="42"/>
    </row>
    <row r="425" spans="2:2" ht="15.75" customHeight="1">
      <c r="B425" s="42"/>
    </row>
    <row r="426" spans="2:2" ht="15.75" customHeight="1">
      <c r="B426" s="42"/>
    </row>
    <row r="427" spans="2:2" ht="15.75" customHeight="1">
      <c r="B427" s="42"/>
    </row>
    <row r="428" spans="2:2" ht="15.75" customHeight="1">
      <c r="B428" s="42"/>
    </row>
    <row r="429" spans="2:2" ht="15.75" customHeight="1">
      <c r="B429" s="42"/>
    </row>
    <row r="430" spans="2:2" ht="15.75" customHeight="1">
      <c r="B430" s="42"/>
    </row>
    <row r="431" spans="2:2" ht="15.75" customHeight="1">
      <c r="B431" s="42"/>
    </row>
    <row r="432" spans="2:2" ht="15.75" customHeight="1">
      <c r="B432" s="42"/>
    </row>
    <row r="433" spans="2:2" ht="15.75" customHeight="1">
      <c r="B433" s="42"/>
    </row>
    <row r="434" spans="2:2" ht="15.75" customHeight="1">
      <c r="B434" s="42"/>
    </row>
    <row r="435" spans="2:2" ht="15.75" customHeight="1">
      <c r="B435" s="42"/>
    </row>
    <row r="436" spans="2:2" ht="15.75" customHeight="1">
      <c r="B436" s="42"/>
    </row>
    <row r="437" spans="2:2" ht="15.75" customHeight="1">
      <c r="B437" s="42"/>
    </row>
    <row r="438" spans="2:2" ht="15.75" customHeight="1">
      <c r="B438" s="42"/>
    </row>
    <row r="439" spans="2:2" ht="15.75" customHeight="1">
      <c r="B439" s="42"/>
    </row>
    <row r="440" spans="2:2" ht="15.75" customHeight="1">
      <c r="B440" s="42"/>
    </row>
    <row r="441" spans="2:2" ht="15.75" customHeight="1">
      <c r="B441" s="42"/>
    </row>
    <row r="442" spans="2:2" ht="15.75" customHeight="1">
      <c r="B442" s="42"/>
    </row>
    <row r="443" spans="2:2" ht="15.75" customHeight="1">
      <c r="B443" s="42"/>
    </row>
    <row r="444" spans="2:2" ht="15.75" customHeight="1">
      <c r="B444" s="42"/>
    </row>
    <row r="445" spans="2:2" ht="15.75" customHeight="1">
      <c r="B445" s="42"/>
    </row>
    <row r="446" spans="2:2" ht="15.75" customHeight="1">
      <c r="B446" s="42"/>
    </row>
    <row r="447" spans="2:2" ht="15.75" customHeight="1">
      <c r="B447" s="42"/>
    </row>
    <row r="448" spans="2:2" ht="15.75" customHeight="1">
      <c r="B448" s="42"/>
    </row>
    <row r="449" spans="2:2" ht="15.75" customHeight="1">
      <c r="B449" s="42"/>
    </row>
    <row r="450" spans="2:2" ht="15.75" customHeight="1">
      <c r="B450" s="42"/>
    </row>
    <row r="451" spans="2:2" ht="15.75" customHeight="1">
      <c r="B451" s="42"/>
    </row>
    <row r="452" spans="2:2" ht="15.75" customHeight="1">
      <c r="B452" s="42"/>
    </row>
    <row r="453" spans="2:2" ht="15.75" customHeight="1">
      <c r="B453" s="42"/>
    </row>
    <row r="454" spans="2:2" ht="15.75" customHeight="1">
      <c r="B454" s="42"/>
    </row>
    <row r="455" spans="2:2" ht="15.75" customHeight="1">
      <c r="B455" s="42"/>
    </row>
    <row r="456" spans="2:2" ht="15.75" customHeight="1">
      <c r="B456" s="42"/>
    </row>
    <row r="457" spans="2:2" ht="15.75" customHeight="1">
      <c r="B457" s="42"/>
    </row>
    <row r="458" spans="2:2" ht="15.75" customHeight="1">
      <c r="B458" s="42"/>
    </row>
    <row r="459" spans="2:2" ht="15.75" customHeight="1">
      <c r="B459" s="42"/>
    </row>
    <row r="460" spans="2:2" ht="15.75" customHeight="1">
      <c r="B460" s="42"/>
    </row>
    <row r="461" spans="2:2" ht="15.75" customHeight="1">
      <c r="B461" s="42"/>
    </row>
    <row r="462" spans="2:2" ht="15.75" customHeight="1">
      <c r="B462" s="42"/>
    </row>
    <row r="463" spans="2:2" ht="15.75" customHeight="1">
      <c r="B463" s="42"/>
    </row>
    <row r="464" spans="2:2" ht="15.75" customHeight="1">
      <c r="B464" s="42"/>
    </row>
    <row r="465" spans="2:2" ht="15.75" customHeight="1">
      <c r="B465" s="42"/>
    </row>
    <row r="466" spans="2:2" ht="15.75" customHeight="1">
      <c r="B466" s="42"/>
    </row>
    <row r="467" spans="2:2" ht="15.75" customHeight="1">
      <c r="B467" s="42"/>
    </row>
    <row r="468" spans="2:2" ht="15.75" customHeight="1">
      <c r="B468" s="42"/>
    </row>
    <row r="469" spans="2:2" ht="15.75" customHeight="1">
      <c r="B469" s="42"/>
    </row>
    <row r="470" spans="2:2" ht="15.75" customHeight="1">
      <c r="B470" s="42"/>
    </row>
    <row r="471" spans="2:2" ht="15.75" customHeight="1">
      <c r="B471" s="42"/>
    </row>
    <row r="472" spans="2:2" ht="15.75" customHeight="1">
      <c r="B472" s="42"/>
    </row>
    <row r="473" spans="2:2" ht="15.75" customHeight="1">
      <c r="B473" s="42"/>
    </row>
    <row r="474" spans="2:2" ht="15.75" customHeight="1">
      <c r="B474" s="42"/>
    </row>
    <row r="475" spans="2:2" ht="15.75" customHeight="1">
      <c r="B475" s="42"/>
    </row>
    <row r="476" spans="2:2" ht="15.75" customHeight="1">
      <c r="B476" s="42"/>
    </row>
    <row r="477" spans="2:2" ht="15.75" customHeight="1">
      <c r="B477" s="42"/>
    </row>
    <row r="478" spans="2:2" ht="15.75" customHeight="1">
      <c r="B478" s="42"/>
    </row>
    <row r="479" spans="2:2" ht="15.75" customHeight="1">
      <c r="B479" s="42"/>
    </row>
    <row r="480" spans="2:2" ht="15.75" customHeight="1">
      <c r="B480" s="42"/>
    </row>
    <row r="481" spans="2:2" ht="15.75" customHeight="1">
      <c r="B481" s="42"/>
    </row>
    <row r="482" spans="2:2" ht="15.75" customHeight="1">
      <c r="B482" s="42"/>
    </row>
    <row r="483" spans="2:2" ht="15.75" customHeight="1">
      <c r="B483" s="42"/>
    </row>
    <row r="484" spans="2:2" ht="15.75" customHeight="1">
      <c r="B484" s="42"/>
    </row>
    <row r="485" spans="2:2" ht="15.75" customHeight="1">
      <c r="B485" s="42"/>
    </row>
    <row r="486" spans="2:2" ht="15.75" customHeight="1">
      <c r="B486" s="42"/>
    </row>
    <row r="487" spans="2:2" ht="15.75" customHeight="1">
      <c r="B487" s="42"/>
    </row>
    <row r="488" spans="2:2" ht="15.75" customHeight="1">
      <c r="B488" s="42"/>
    </row>
    <row r="489" spans="2:2" ht="15.75" customHeight="1">
      <c r="B489" s="42"/>
    </row>
    <row r="490" spans="2:2" ht="15.75" customHeight="1">
      <c r="B490" s="42"/>
    </row>
    <row r="491" spans="2:2" ht="15.75" customHeight="1">
      <c r="B491" s="42"/>
    </row>
    <row r="492" spans="2:2" ht="15.75" customHeight="1">
      <c r="B492" s="42"/>
    </row>
    <row r="493" spans="2:2" ht="15.75" customHeight="1">
      <c r="B493" s="42"/>
    </row>
    <row r="494" spans="2:2" ht="15.75" customHeight="1">
      <c r="B494" s="42"/>
    </row>
    <row r="495" spans="2:2" ht="15.75" customHeight="1">
      <c r="B495" s="42"/>
    </row>
    <row r="496" spans="2:2" ht="15.75" customHeight="1">
      <c r="B496" s="42"/>
    </row>
    <row r="497" spans="2:2" ht="15.75" customHeight="1">
      <c r="B497" s="42"/>
    </row>
    <row r="498" spans="2:2" ht="15.75" customHeight="1">
      <c r="B498" s="42"/>
    </row>
    <row r="499" spans="2:2" ht="15.75" customHeight="1">
      <c r="B499" s="42"/>
    </row>
    <row r="500" spans="2:2" ht="15.75" customHeight="1">
      <c r="B500" s="42"/>
    </row>
    <row r="501" spans="2:2" ht="15.75" customHeight="1">
      <c r="B501" s="42"/>
    </row>
    <row r="502" spans="2:2" ht="15.75" customHeight="1">
      <c r="B502" s="42"/>
    </row>
    <row r="503" spans="2:2" ht="15.75" customHeight="1">
      <c r="B503" s="42"/>
    </row>
    <row r="504" spans="2:2" ht="15.75" customHeight="1">
      <c r="B504" s="42"/>
    </row>
    <row r="505" spans="2:2" ht="15.75" customHeight="1">
      <c r="B505" s="42"/>
    </row>
    <row r="506" spans="2:2" ht="15.75" customHeight="1">
      <c r="B506" s="42"/>
    </row>
    <row r="507" spans="2:2" ht="15.75" customHeight="1">
      <c r="B507" s="42"/>
    </row>
    <row r="508" spans="2:2" ht="15.75" customHeight="1">
      <c r="B508" s="42"/>
    </row>
    <row r="509" spans="2:2" ht="15.75" customHeight="1">
      <c r="B509" s="42"/>
    </row>
    <row r="510" spans="2:2" ht="15.75" customHeight="1">
      <c r="B510" s="42"/>
    </row>
    <row r="511" spans="2:2" ht="15.75" customHeight="1">
      <c r="B511" s="42"/>
    </row>
    <row r="512" spans="2:2" ht="15.75" customHeight="1">
      <c r="B512" s="42"/>
    </row>
    <row r="513" spans="2:2" ht="15.75" customHeight="1">
      <c r="B513" s="42"/>
    </row>
    <row r="514" spans="2:2" ht="15.75" customHeight="1">
      <c r="B514" s="42"/>
    </row>
    <row r="515" spans="2:2" ht="15.75" customHeight="1">
      <c r="B515" s="42"/>
    </row>
    <row r="516" spans="2:2" ht="15.75" customHeight="1">
      <c r="B516" s="42"/>
    </row>
    <row r="517" spans="2:2" ht="15.75" customHeight="1">
      <c r="B517" s="42"/>
    </row>
    <row r="518" spans="2:2" ht="15.75" customHeight="1">
      <c r="B518" s="42"/>
    </row>
    <row r="519" spans="2:2" ht="15.75" customHeight="1">
      <c r="B519" s="42"/>
    </row>
    <row r="520" spans="2:2" ht="15.75" customHeight="1">
      <c r="B520" s="42"/>
    </row>
    <row r="521" spans="2:2" ht="15.75" customHeight="1">
      <c r="B521" s="42"/>
    </row>
    <row r="522" spans="2:2" ht="15.75" customHeight="1">
      <c r="B522" s="42"/>
    </row>
    <row r="523" spans="2:2" ht="15.75" customHeight="1">
      <c r="B523" s="42"/>
    </row>
    <row r="524" spans="2:2" ht="15.75" customHeight="1">
      <c r="B524" s="42"/>
    </row>
    <row r="525" spans="2:2" ht="15.75" customHeight="1">
      <c r="B525" s="42"/>
    </row>
    <row r="526" spans="2:2" ht="15.75" customHeight="1">
      <c r="B526" s="42"/>
    </row>
    <row r="527" spans="2:2" ht="15.75" customHeight="1">
      <c r="B527" s="42"/>
    </row>
    <row r="528" spans="2:2" ht="15.75" customHeight="1">
      <c r="B528" s="42"/>
    </row>
    <row r="529" spans="2:2" ht="15.75" customHeight="1">
      <c r="B529" s="42"/>
    </row>
    <row r="530" spans="2:2" ht="15.75" customHeight="1">
      <c r="B530" s="42"/>
    </row>
    <row r="531" spans="2:2" ht="15.75" customHeight="1">
      <c r="B531" s="42"/>
    </row>
    <row r="532" spans="2:2" ht="15.75" customHeight="1">
      <c r="B532" s="42"/>
    </row>
    <row r="533" spans="2:2" ht="15.75" customHeight="1">
      <c r="B533" s="42"/>
    </row>
    <row r="534" spans="2:2" ht="15.75" customHeight="1">
      <c r="B534" s="42"/>
    </row>
    <row r="535" spans="2:2" ht="15.75" customHeight="1">
      <c r="B535" s="42"/>
    </row>
    <row r="536" spans="2:2" ht="15.75" customHeight="1">
      <c r="B536" s="42"/>
    </row>
    <row r="537" spans="2:2" ht="15.75" customHeight="1">
      <c r="B537" s="42"/>
    </row>
    <row r="538" spans="2:2" ht="15.75" customHeight="1">
      <c r="B538" s="42"/>
    </row>
    <row r="539" spans="2:2" ht="15.75" customHeight="1">
      <c r="B539" s="42"/>
    </row>
    <row r="540" spans="2:2" ht="15.75" customHeight="1">
      <c r="B540" s="42"/>
    </row>
    <row r="541" spans="2:2" ht="15.75" customHeight="1">
      <c r="B541" s="42"/>
    </row>
    <row r="542" spans="2:2" ht="15.75" customHeight="1">
      <c r="B542" s="42"/>
    </row>
    <row r="543" spans="2:2" ht="15.75" customHeight="1">
      <c r="B543" s="42"/>
    </row>
    <row r="544" spans="2:2" ht="15.75" customHeight="1">
      <c r="B544" s="42"/>
    </row>
    <row r="545" spans="2:2" ht="15.75" customHeight="1">
      <c r="B545" s="42"/>
    </row>
    <row r="546" spans="2:2" ht="15.75" customHeight="1">
      <c r="B546" s="42"/>
    </row>
    <row r="547" spans="2:2" ht="15.75" customHeight="1">
      <c r="B547" s="42"/>
    </row>
    <row r="548" spans="2:2" ht="15.75" customHeight="1">
      <c r="B548" s="42"/>
    </row>
    <row r="549" spans="2:2" ht="15.75" customHeight="1">
      <c r="B549" s="42"/>
    </row>
    <row r="550" spans="2:2" ht="15.75" customHeight="1">
      <c r="B550" s="42"/>
    </row>
    <row r="551" spans="2:2" ht="15.75" customHeight="1">
      <c r="B551" s="42"/>
    </row>
    <row r="552" spans="2:2" ht="15.75" customHeight="1">
      <c r="B552" s="42"/>
    </row>
    <row r="553" spans="2:2" ht="15.75" customHeight="1">
      <c r="B553" s="42"/>
    </row>
    <row r="554" spans="2:2" ht="15.75" customHeight="1">
      <c r="B554" s="42"/>
    </row>
    <row r="555" spans="2:2" ht="15.75" customHeight="1">
      <c r="B555" s="42"/>
    </row>
    <row r="556" spans="2:2" ht="15.75" customHeight="1">
      <c r="B556" s="42"/>
    </row>
    <row r="557" spans="2:2" ht="15.75" customHeight="1">
      <c r="B557" s="42"/>
    </row>
    <row r="558" spans="2:2" ht="15.75" customHeight="1">
      <c r="B558" s="42"/>
    </row>
    <row r="559" spans="2:2" ht="15.75" customHeight="1">
      <c r="B559" s="42"/>
    </row>
    <row r="560" spans="2:2" ht="15.75" customHeight="1">
      <c r="B560" s="42"/>
    </row>
    <row r="561" spans="2:2" ht="15.75" customHeight="1">
      <c r="B561" s="42"/>
    </row>
    <row r="562" spans="2:2" ht="15.75" customHeight="1">
      <c r="B562" s="42"/>
    </row>
    <row r="563" spans="2:2" ht="15.75" customHeight="1">
      <c r="B563" s="42"/>
    </row>
    <row r="564" spans="2:2" ht="15.75" customHeight="1">
      <c r="B564" s="42"/>
    </row>
    <row r="565" spans="2:2" ht="15.75" customHeight="1">
      <c r="B565" s="42"/>
    </row>
    <row r="566" spans="2:2" ht="15.75" customHeight="1">
      <c r="B566" s="42"/>
    </row>
    <row r="567" spans="2:2" ht="15.75" customHeight="1">
      <c r="B567" s="42"/>
    </row>
    <row r="568" spans="2:2" ht="15.75" customHeight="1">
      <c r="B568" s="42"/>
    </row>
    <row r="569" spans="2:2" ht="15.75" customHeight="1">
      <c r="B569" s="42"/>
    </row>
    <row r="570" spans="2:2" ht="15.75" customHeight="1">
      <c r="B570" s="42"/>
    </row>
    <row r="571" spans="2:2" ht="15.75" customHeight="1">
      <c r="B571" s="42"/>
    </row>
    <row r="572" spans="2:2" ht="15.75" customHeight="1">
      <c r="B572" s="42"/>
    </row>
    <row r="573" spans="2:2" ht="15.75" customHeight="1">
      <c r="B573" s="42"/>
    </row>
    <row r="574" spans="2:2" ht="15.75" customHeight="1">
      <c r="B574" s="42"/>
    </row>
    <row r="575" spans="2:2" ht="15.75" customHeight="1">
      <c r="B575" s="42"/>
    </row>
    <row r="576" spans="2:2" ht="15.75" customHeight="1">
      <c r="B576" s="42"/>
    </row>
    <row r="577" spans="2:2" ht="15.75" customHeight="1">
      <c r="B577" s="42"/>
    </row>
    <row r="578" spans="2:2" ht="15.75" customHeight="1">
      <c r="B578" s="42"/>
    </row>
    <row r="579" spans="2:2" ht="15.75" customHeight="1">
      <c r="B579" s="42"/>
    </row>
    <row r="580" spans="2:2" ht="15.75" customHeight="1">
      <c r="B580" s="42"/>
    </row>
    <row r="581" spans="2:2" ht="15.75" customHeight="1">
      <c r="B581" s="42"/>
    </row>
    <row r="582" spans="2:2" ht="15.75" customHeight="1">
      <c r="B582" s="42"/>
    </row>
    <row r="583" spans="2:2" ht="15.75" customHeight="1">
      <c r="B583" s="42"/>
    </row>
    <row r="584" spans="2:2" ht="15.75" customHeight="1">
      <c r="B584" s="42"/>
    </row>
    <row r="585" spans="2:2" ht="15.75" customHeight="1">
      <c r="B585" s="42"/>
    </row>
    <row r="586" spans="2:2" ht="15.75" customHeight="1">
      <c r="B586" s="42"/>
    </row>
    <row r="587" spans="2:2" ht="15.75" customHeight="1">
      <c r="B587" s="42"/>
    </row>
    <row r="588" spans="2:2" ht="15.75" customHeight="1">
      <c r="B588" s="42"/>
    </row>
    <row r="589" spans="2:2" ht="15.75" customHeight="1">
      <c r="B589" s="42"/>
    </row>
    <row r="590" spans="2:2" ht="15.75" customHeight="1">
      <c r="B590" s="42"/>
    </row>
    <row r="591" spans="2:2" ht="15.75" customHeight="1">
      <c r="B591" s="42"/>
    </row>
    <row r="592" spans="2:2" ht="15.75" customHeight="1">
      <c r="B592" s="42"/>
    </row>
    <row r="593" spans="2:2" ht="15.75" customHeight="1">
      <c r="B593" s="42"/>
    </row>
    <row r="594" spans="2:2" ht="15.75" customHeight="1">
      <c r="B594" s="42"/>
    </row>
    <row r="595" spans="2:2" ht="15.75" customHeight="1">
      <c r="B595" s="42"/>
    </row>
    <row r="596" spans="2:2" ht="15.75" customHeight="1">
      <c r="B596" s="42"/>
    </row>
    <row r="597" spans="2:2" ht="15.75" customHeight="1">
      <c r="B597" s="42"/>
    </row>
    <row r="598" spans="2:2" ht="15.75" customHeight="1">
      <c r="B598" s="42"/>
    </row>
    <row r="599" spans="2:2" ht="15.75" customHeight="1">
      <c r="B599" s="42"/>
    </row>
    <row r="600" spans="2:2" ht="15.75" customHeight="1">
      <c r="B600" s="42"/>
    </row>
    <row r="601" spans="2:2" ht="15.75" customHeight="1">
      <c r="B601" s="42"/>
    </row>
    <row r="602" spans="2:2" ht="15.75" customHeight="1">
      <c r="B602" s="42"/>
    </row>
    <row r="603" spans="2:2" ht="15.75" customHeight="1">
      <c r="B603" s="42"/>
    </row>
    <row r="604" spans="2:2" ht="15.75" customHeight="1">
      <c r="B604" s="42"/>
    </row>
    <row r="605" spans="2:2" ht="15.75" customHeight="1">
      <c r="B605" s="42"/>
    </row>
    <row r="606" spans="2:2" ht="15.75" customHeight="1">
      <c r="B606" s="42"/>
    </row>
    <row r="607" spans="2:2" ht="15.75" customHeight="1">
      <c r="B607" s="42"/>
    </row>
    <row r="608" spans="2:2" ht="15.75" customHeight="1">
      <c r="B608" s="42"/>
    </row>
    <row r="609" spans="2:2" ht="15.75" customHeight="1">
      <c r="B609" s="42"/>
    </row>
    <row r="610" spans="2:2" ht="15.75" customHeight="1">
      <c r="B610" s="42"/>
    </row>
    <row r="611" spans="2:2" ht="15.75" customHeight="1">
      <c r="B611" s="42"/>
    </row>
    <row r="612" spans="2:2" ht="15.75" customHeight="1">
      <c r="B612" s="42"/>
    </row>
    <row r="613" spans="2:2" ht="15.75" customHeight="1">
      <c r="B613" s="42"/>
    </row>
    <row r="614" spans="2:2" ht="15.75" customHeight="1">
      <c r="B614" s="42"/>
    </row>
    <row r="615" spans="2:2" ht="15.75" customHeight="1">
      <c r="B615" s="42"/>
    </row>
    <row r="616" spans="2:2" ht="15.75" customHeight="1">
      <c r="B616" s="42"/>
    </row>
    <row r="617" spans="2:2" ht="15.75" customHeight="1">
      <c r="B617" s="42"/>
    </row>
    <row r="618" spans="2:2" ht="15.75" customHeight="1">
      <c r="B618" s="42"/>
    </row>
    <row r="619" spans="2:2" ht="15.75" customHeight="1">
      <c r="B619" s="42"/>
    </row>
    <row r="620" spans="2:2" ht="15.75" customHeight="1">
      <c r="B620" s="42"/>
    </row>
    <row r="621" spans="2:2" ht="15.75" customHeight="1">
      <c r="B621" s="42"/>
    </row>
    <row r="622" spans="2:2" ht="15.75" customHeight="1">
      <c r="B622" s="42"/>
    </row>
    <row r="623" spans="2:2" ht="15.75" customHeight="1">
      <c r="B623" s="42"/>
    </row>
    <row r="624" spans="2:2" ht="15.75" customHeight="1">
      <c r="B624" s="42"/>
    </row>
    <row r="625" spans="2:2" ht="15.75" customHeight="1">
      <c r="B625" s="42"/>
    </row>
    <row r="626" spans="2:2" ht="15.75" customHeight="1">
      <c r="B626" s="42"/>
    </row>
    <row r="627" spans="2:2" ht="15.75" customHeight="1">
      <c r="B627" s="42"/>
    </row>
    <row r="628" spans="2:2" ht="15.75" customHeight="1">
      <c r="B628" s="42"/>
    </row>
    <row r="629" spans="2:2" ht="15.75" customHeight="1">
      <c r="B629" s="42"/>
    </row>
    <row r="630" spans="2:2" ht="15.75" customHeight="1">
      <c r="B630" s="42"/>
    </row>
    <row r="631" spans="2:2" ht="15.75" customHeight="1">
      <c r="B631" s="42"/>
    </row>
    <row r="632" spans="2:2" ht="15.75" customHeight="1">
      <c r="B632" s="42"/>
    </row>
    <row r="633" spans="2:2" ht="15.75" customHeight="1">
      <c r="B633" s="42"/>
    </row>
    <row r="634" spans="2:2" ht="15.75" customHeight="1">
      <c r="B634" s="42"/>
    </row>
    <row r="635" spans="2:2" ht="15.75" customHeight="1">
      <c r="B635" s="42"/>
    </row>
    <row r="636" spans="2:2" ht="15.75" customHeight="1">
      <c r="B636" s="42"/>
    </row>
    <row r="637" spans="2:2" ht="15.75" customHeight="1">
      <c r="B637" s="42"/>
    </row>
    <row r="638" spans="2:2" ht="15.75" customHeight="1">
      <c r="B638" s="42"/>
    </row>
    <row r="639" spans="2:2" ht="15.75" customHeight="1">
      <c r="B639" s="42"/>
    </row>
    <row r="640" spans="2:2" ht="15.75" customHeight="1">
      <c r="B640" s="42"/>
    </row>
    <row r="641" spans="2:2" ht="15.75" customHeight="1">
      <c r="B641" s="42"/>
    </row>
    <row r="642" spans="2:2" ht="15.75" customHeight="1">
      <c r="B642" s="42"/>
    </row>
    <row r="643" spans="2:2" ht="15.75" customHeight="1">
      <c r="B643" s="42"/>
    </row>
    <row r="644" spans="2:2" ht="15.75" customHeight="1">
      <c r="B644" s="42"/>
    </row>
    <row r="645" spans="2:2" ht="15.75" customHeight="1">
      <c r="B645" s="42"/>
    </row>
    <row r="646" spans="2:2" ht="15.75" customHeight="1">
      <c r="B646" s="42"/>
    </row>
    <row r="647" spans="2:2" ht="15.75" customHeight="1">
      <c r="B647" s="42"/>
    </row>
    <row r="648" spans="2:2" ht="15.75" customHeight="1">
      <c r="B648" s="42"/>
    </row>
    <row r="649" spans="2:2" ht="15.75" customHeight="1">
      <c r="B649" s="42"/>
    </row>
    <row r="650" spans="2:2" ht="15.75" customHeight="1">
      <c r="B650" s="42"/>
    </row>
    <row r="651" spans="2:2" ht="15.75" customHeight="1">
      <c r="B651" s="42"/>
    </row>
    <row r="652" spans="2:2" ht="15.75" customHeight="1">
      <c r="B652" s="42"/>
    </row>
    <row r="653" spans="2:2" ht="15.75" customHeight="1">
      <c r="B653" s="42"/>
    </row>
    <row r="654" spans="2:2" ht="15.75" customHeight="1">
      <c r="B654" s="42"/>
    </row>
    <row r="655" spans="2:2" ht="15.75" customHeight="1">
      <c r="B655" s="42"/>
    </row>
    <row r="656" spans="2:2" ht="15.75" customHeight="1">
      <c r="B656" s="42"/>
    </row>
    <row r="657" spans="2:2" ht="15.75" customHeight="1">
      <c r="B657" s="42"/>
    </row>
    <row r="658" spans="2:2" ht="15.75" customHeight="1">
      <c r="B658" s="42"/>
    </row>
    <row r="659" spans="2:2" ht="15.75" customHeight="1">
      <c r="B659" s="42"/>
    </row>
    <row r="660" spans="2:2" ht="15.75" customHeight="1">
      <c r="B660" s="42"/>
    </row>
    <row r="661" spans="2:2" ht="15.75" customHeight="1">
      <c r="B661" s="42"/>
    </row>
    <row r="662" spans="2:2" ht="15.75" customHeight="1">
      <c r="B662" s="42"/>
    </row>
    <row r="663" spans="2:2" ht="15.75" customHeight="1">
      <c r="B663" s="42"/>
    </row>
    <row r="664" spans="2:2" ht="15.75" customHeight="1">
      <c r="B664" s="42"/>
    </row>
    <row r="665" spans="2:2" ht="15.75" customHeight="1">
      <c r="B665" s="42"/>
    </row>
    <row r="666" spans="2:2" ht="15.75" customHeight="1">
      <c r="B666" s="42"/>
    </row>
    <row r="667" spans="2:2" ht="15.75" customHeight="1">
      <c r="B667" s="42"/>
    </row>
    <row r="668" spans="2:2" ht="15.75" customHeight="1">
      <c r="B668" s="42"/>
    </row>
    <row r="669" spans="2:2" ht="15.75" customHeight="1">
      <c r="B669" s="42"/>
    </row>
    <row r="670" spans="2:2" ht="15.75" customHeight="1">
      <c r="B670" s="42"/>
    </row>
    <row r="671" spans="2:2" ht="15.75" customHeight="1">
      <c r="B671" s="42"/>
    </row>
    <row r="672" spans="2:2" ht="15.75" customHeight="1">
      <c r="B672" s="42"/>
    </row>
    <row r="673" spans="2:2" ht="15.75" customHeight="1">
      <c r="B673" s="42"/>
    </row>
    <row r="674" spans="2:2" ht="15.75" customHeight="1">
      <c r="B674" s="42"/>
    </row>
    <row r="675" spans="2:2" ht="15.75" customHeight="1">
      <c r="B675" s="42"/>
    </row>
    <row r="676" spans="2:2" ht="15.75" customHeight="1">
      <c r="B676" s="42"/>
    </row>
    <row r="677" spans="2:2" ht="15.75" customHeight="1">
      <c r="B677" s="42"/>
    </row>
    <row r="678" spans="2:2" ht="15.75" customHeight="1">
      <c r="B678" s="42"/>
    </row>
    <row r="679" spans="2:2" ht="15.75" customHeight="1">
      <c r="B679" s="42"/>
    </row>
    <row r="680" spans="2:2" ht="15.75" customHeight="1">
      <c r="B680" s="42"/>
    </row>
    <row r="681" spans="2:2" ht="15.75" customHeight="1">
      <c r="B681" s="42"/>
    </row>
    <row r="682" spans="2:2" ht="15.75" customHeight="1">
      <c r="B682" s="42"/>
    </row>
    <row r="683" spans="2:2" ht="15.75" customHeight="1">
      <c r="B683" s="42"/>
    </row>
    <row r="684" spans="2:2" ht="15.75" customHeight="1">
      <c r="B684" s="42"/>
    </row>
    <row r="685" spans="2:2" ht="15.75" customHeight="1">
      <c r="B685" s="42"/>
    </row>
    <row r="686" spans="2:2" ht="15.75" customHeight="1">
      <c r="B686" s="42"/>
    </row>
    <row r="687" spans="2:2" ht="15.75" customHeight="1">
      <c r="B687" s="42"/>
    </row>
    <row r="688" spans="2:2" ht="15.75" customHeight="1">
      <c r="B688" s="42"/>
    </row>
    <row r="689" spans="2:2" ht="15.75" customHeight="1">
      <c r="B689" s="42"/>
    </row>
    <row r="690" spans="2:2" ht="15.75" customHeight="1">
      <c r="B690" s="42"/>
    </row>
    <row r="691" spans="2:2" ht="15.75" customHeight="1">
      <c r="B691" s="42"/>
    </row>
    <row r="692" spans="2:2" ht="15.75" customHeight="1">
      <c r="B692" s="42"/>
    </row>
    <row r="693" spans="2:2" ht="15.75" customHeight="1">
      <c r="B693" s="42"/>
    </row>
    <row r="694" spans="2:2" ht="15.75" customHeight="1">
      <c r="B694" s="42"/>
    </row>
    <row r="695" spans="2:2" ht="15.75" customHeight="1">
      <c r="B695" s="42"/>
    </row>
    <row r="696" spans="2:2" ht="15.75" customHeight="1">
      <c r="B696" s="42"/>
    </row>
    <row r="697" spans="2:2" ht="15.75" customHeight="1">
      <c r="B697" s="42"/>
    </row>
    <row r="698" spans="2:2" ht="15.75" customHeight="1">
      <c r="B698" s="42"/>
    </row>
    <row r="699" spans="2:2" ht="15.75" customHeight="1">
      <c r="B699" s="42"/>
    </row>
    <row r="700" spans="2:2" ht="15.75" customHeight="1">
      <c r="B700" s="42"/>
    </row>
    <row r="701" spans="2:2" ht="15.75" customHeight="1">
      <c r="B701" s="42"/>
    </row>
    <row r="702" spans="2:2" ht="15.75" customHeight="1">
      <c r="B702" s="42"/>
    </row>
    <row r="703" spans="2:2" ht="15.75" customHeight="1">
      <c r="B703" s="42"/>
    </row>
    <row r="704" spans="2:2" ht="15.75" customHeight="1">
      <c r="B704" s="42"/>
    </row>
    <row r="705" spans="2:2" ht="15.75" customHeight="1">
      <c r="B705" s="42"/>
    </row>
    <row r="706" spans="2:2" ht="15.75" customHeight="1">
      <c r="B706" s="42"/>
    </row>
    <row r="707" spans="2:2" ht="15.75" customHeight="1">
      <c r="B707" s="42"/>
    </row>
    <row r="708" spans="2:2" ht="15.75" customHeight="1">
      <c r="B708" s="42"/>
    </row>
    <row r="709" spans="2:2" ht="15.75" customHeight="1">
      <c r="B709" s="42"/>
    </row>
    <row r="710" spans="2:2" ht="15.75" customHeight="1">
      <c r="B710" s="42"/>
    </row>
    <row r="711" spans="2:2" ht="15.75" customHeight="1">
      <c r="B711" s="42"/>
    </row>
    <row r="712" spans="2:2" ht="15.75" customHeight="1">
      <c r="B712" s="42"/>
    </row>
    <row r="713" spans="2:2" ht="15.75" customHeight="1">
      <c r="B713" s="42"/>
    </row>
    <row r="714" spans="2:2" ht="15.75" customHeight="1">
      <c r="B714" s="42"/>
    </row>
    <row r="715" spans="2:2" ht="15.75" customHeight="1">
      <c r="B715" s="42"/>
    </row>
    <row r="716" spans="2:2" ht="15.75" customHeight="1">
      <c r="B716" s="42"/>
    </row>
    <row r="717" spans="2:2" ht="15.75" customHeight="1">
      <c r="B717" s="42"/>
    </row>
    <row r="718" spans="2:2" ht="15.75" customHeight="1">
      <c r="B718" s="42"/>
    </row>
    <row r="719" spans="2:2" ht="15.75" customHeight="1">
      <c r="B719" s="42"/>
    </row>
    <row r="720" spans="2:2" ht="15.75" customHeight="1">
      <c r="B720" s="42"/>
    </row>
    <row r="721" spans="2:2" ht="15.75" customHeight="1">
      <c r="B721" s="42"/>
    </row>
    <row r="722" spans="2:2" ht="15.75" customHeight="1">
      <c r="B722" s="42"/>
    </row>
    <row r="723" spans="2:2" ht="15.75" customHeight="1">
      <c r="B723" s="42"/>
    </row>
    <row r="724" spans="2:2" ht="15.75" customHeight="1">
      <c r="B724" s="42"/>
    </row>
    <row r="725" spans="2:2" ht="15.75" customHeight="1">
      <c r="B725" s="42"/>
    </row>
    <row r="726" spans="2:2" ht="15.75" customHeight="1">
      <c r="B726" s="42"/>
    </row>
    <row r="727" spans="2:2" ht="15.75" customHeight="1">
      <c r="B727" s="42"/>
    </row>
    <row r="728" spans="2:2" ht="15.75" customHeight="1">
      <c r="B728" s="42"/>
    </row>
    <row r="729" spans="2:2" ht="15.75" customHeight="1">
      <c r="B729" s="42"/>
    </row>
    <row r="730" spans="2:2" ht="15.75" customHeight="1">
      <c r="B730" s="42"/>
    </row>
    <row r="731" spans="2:2" ht="15.75" customHeight="1">
      <c r="B731" s="42"/>
    </row>
    <row r="732" spans="2:2" ht="15.75" customHeight="1">
      <c r="B732" s="42"/>
    </row>
    <row r="733" spans="2:2" ht="15.75" customHeight="1">
      <c r="B733" s="42"/>
    </row>
    <row r="734" spans="2:2" ht="15.75" customHeight="1">
      <c r="B734" s="42"/>
    </row>
    <row r="735" spans="2:2" ht="15.75" customHeight="1">
      <c r="B735" s="42"/>
    </row>
    <row r="736" spans="2:2" ht="15.75" customHeight="1">
      <c r="B736" s="42"/>
    </row>
    <row r="737" spans="2:2" ht="15.75" customHeight="1">
      <c r="B737" s="42"/>
    </row>
    <row r="738" spans="2:2" ht="15.75" customHeight="1">
      <c r="B738" s="42"/>
    </row>
    <row r="739" spans="2:2" ht="15.75" customHeight="1">
      <c r="B739" s="42"/>
    </row>
    <row r="740" spans="2:2" ht="15.75" customHeight="1">
      <c r="B740" s="42"/>
    </row>
    <row r="741" spans="2:2" ht="15.75" customHeight="1">
      <c r="B741" s="42"/>
    </row>
    <row r="742" spans="2:2" ht="15.75" customHeight="1">
      <c r="B742" s="42"/>
    </row>
    <row r="743" spans="2:2" ht="15.75" customHeight="1">
      <c r="B743" s="42"/>
    </row>
    <row r="744" spans="2:2" ht="15.75" customHeight="1">
      <c r="B744" s="42"/>
    </row>
    <row r="745" spans="2:2" ht="15.75" customHeight="1">
      <c r="B745" s="42"/>
    </row>
    <row r="746" spans="2:2" ht="15.75" customHeight="1">
      <c r="B746" s="42"/>
    </row>
    <row r="747" spans="2:2" ht="15.75" customHeight="1">
      <c r="B747" s="42"/>
    </row>
    <row r="748" spans="2:2" ht="15.75" customHeight="1">
      <c r="B748" s="42"/>
    </row>
    <row r="749" spans="2:2" ht="15.75" customHeight="1">
      <c r="B749" s="42"/>
    </row>
    <row r="750" spans="2:2" ht="15.75" customHeight="1">
      <c r="B750" s="42"/>
    </row>
    <row r="751" spans="2:2" ht="15.75" customHeight="1">
      <c r="B751" s="42"/>
    </row>
    <row r="752" spans="2:2" ht="15.75" customHeight="1">
      <c r="B752" s="42"/>
    </row>
    <row r="753" spans="2:2" ht="15.75" customHeight="1">
      <c r="B753" s="42"/>
    </row>
    <row r="754" spans="2:2" ht="15.75" customHeight="1">
      <c r="B754" s="42"/>
    </row>
    <row r="755" spans="2:2" ht="15.75" customHeight="1">
      <c r="B755" s="42"/>
    </row>
    <row r="756" spans="2:2" ht="15.75" customHeight="1">
      <c r="B756" s="42"/>
    </row>
    <row r="757" spans="2:2" ht="15.75" customHeight="1">
      <c r="B757" s="42"/>
    </row>
    <row r="758" spans="2:2" ht="15.75" customHeight="1">
      <c r="B758" s="42"/>
    </row>
    <row r="759" spans="2:2" ht="15.75" customHeight="1">
      <c r="B759" s="42"/>
    </row>
    <row r="760" spans="2:2" ht="15.75" customHeight="1">
      <c r="B760" s="42"/>
    </row>
    <row r="761" spans="2:2" ht="15.75" customHeight="1">
      <c r="B761" s="42"/>
    </row>
    <row r="762" spans="2:2" ht="15.75" customHeight="1">
      <c r="B762" s="42"/>
    </row>
    <row r="763" spans="2:2" ht="15.75" customHeight="1">
      <c r="B763" s="42"/>
    </row>
    <row r="764" spans="2:2" ht="15.75" customHeight="1">
      <c r="B764" s="42"/>
    </row>
    <row r="765" spans="2:2" ht="15.75" customHeight="1">
      <c r="B765" s="42"/>
    </row>
    <row r="766" spans="2:2" ht="15.75" customHeight="1">
      <c r="B766" s="42"/>
    </row>
    <row r="767" spans="2:2" ht="15.75" customHeight="1">
      <c r="B767" s="42"/>
    </row>
    <row r="768" spans="2:2" ht="15.75" customHeight="1">
      <c r="B768" s="42"/>
    </row>
    <row r="769" spans="2:2" ht="15.75" customHeight="1">
      <c r="B769" s="42"/>
    </row>
    <row r="770" spans="2:2" ht="15.75" customHeight="1">
      <c r="B770" s="42"/>
    </row>
    <row r="771" spans="2:2" ht="15.75" customHeight="1">
      <c r="B771" s="42"/>
    </row>
    <row r="772" spans="2:2" ht="15.75" customHeight="1">
      <c r="B772" s="42"/>
    </row>
    <row r="773" spans="2:2" ht="15.75" customHeight="1">
      <c r="B773" s="42"/>
    </row>
    <row r="774" spans="2:2" ht="15.75" customHeight="1">
      <c r="B774" s="42"/>
    </row>
    <row r="775" spans="2:2" ht="15.75" customHeight="1">
      <c r="B775" s="42"/>
    </row>
    <row r="776" spans="2:2" ht="15.75" customHeight="1">
      <c r="B776" s="42"/>
    </row>
    <row r="777" spans="2:2" ht="15.75" customHeight="1">
      <c r="B777" s="42"/>
    </row>
    <row r="778" spans="2:2" ht="15.75" customHeight="1">
      <c r="B778" s="42"/>
    </row>
    <row r="779" spans="2:2" ht="15.75" customHeight="1">
      <c r="B779" s="42"/>
    </row>
    <row r="780" spans="2:2" ht="15.75" customHeight="1">
      <c r="B780" s="42"/>
    </row>
    <row r="781" spans="2:2" ht="15.75" customHeight="1">
      <c r="B781" s="42"/>
    </row>
    <row r="782" spans="2:2" ht="15.75" customHeight="1">
      <c r="B782" s="42"/>
    </row>
    <row r="783" spans="2:2" ht="15.75" customHeight="1">
      <c r="B783" s="42"/>
    </row>
    <row r="784" spans="2:2" ht="15.75" customHeight="1">
      <c r="B784" s="42"/>
    </row>
    <row r="785" spans="2:2" ht="15.75" customHeight="1">
      <c r="B785" s="42"/>
    </row>
    <row r="786" spans="2:2" ht="15.75" customHeight="1">
      <c r="B786" s="42"/>
    </row>
    <row r="787" spans="2:2" ht="15.75" customHeight="1">
      <c r="B787" s="42"/>
    </row>
    <row r="788" spans="2:2" ht="15.75" customHeight="1">
      <c r="B788" s="42"/>
    </row>
    <row r="789" spans="2:2" ht="15.75" customHeight="1">
      <c r="B789" s="42"/>
    </row>
    <row r="790" spans="2:2" ht="15.75" customHeight="1">
      <c r="B790" s="42"/>
    </row>
    <row r="791" spans="2:2" ht="15.75" customHeight="1">
      <c r="B791" s="42"/>
    </row>
    <row r="792" spans="2:2" ht="15.75" customHeight="1">
      <c r="B792" s="42"/>
    </row>
    <row r="793" spans="2:2" ht="15.75" customHeight="1">
      <c r="B793" s="42"/>
    </row>
    <row r="794" spans="2:2" ht="15.75" customHeight="1">
      <c r="B794" s="42"/>
    </row>
    <row r="795" spans="2:2" ht="15.75" customHeight="1">
      <c r="B795" s="42"/>
    </row>
    <row r="796" spans="2:2" ht="15.75" customHeight="1">
      <c r="B796" s="42"/>
    </row>
    <row r="797" spans="2:2" ht="15.75" customHeight="1">
      <c r="B797" s="42"/>
    </row>
    <row r="798" spans="2:2" ht="15.75" customHeight="1">
      <c r="B798" s="42"/>
    </row>
    <row r="799" spans="2:2" ht="15.75" customHeight="1">
      <c r="B799" s="42"/>
    </row>
    <row r="800" spans="2:2" ht="15.75" customHeight="1">
      <c r="B800" s="42"/>
    </row>
    <row r="801" spans="2:2" ht="15.75" customHeight="1">
      <c r="B801" s="42"/>
    </row>
    <row r="802" spans="2:2" ht="15.75" customHeight="1">
      <c r="B802" s="42"/>
    </row>
    <row r="803" spans="2:2" ht="15.75" customHeight="1">
      <c r="B803" s="42"/>
    </row>
    <row r="804" spans="2:2" ht="15.75" customHeight="1">
      <c r="B804" s="42"/>
    </row>
    <row r="805" spans="2:2" ht="15.75" customHeight="1">
      <c r="B805" s="42"/>
    </row>
    <row r="806" spans="2:2" ht="15.75" customHeight="1">
      <c r="B806" s="42"/>
    </row>
    <row r="807" spans="2:2" ht="15.75" customHeight="1">
      <c r="B807" s="42"/>
    </row>
    <row r="808" spans="2:2" ht="15.75" customHeight="1">
      <c r="B808" s="42"/>
    </row>
    <row r="809" spans="2:2" ht="15.75" customHeight="1">
      <c r="B809" s="42"/>
    </row>
    <row r="810" spans="2:2" ht="15.75" customHeight="1">
      <c r="B810" s="42"/>
    </row>
    <row r="811" spans="2:2" ht="15.75" customHeight="1">
      <c r="B811" s="42"/>
    </row>
    <row r="812" spans="2:2" ht="15.75" customHeight="1">
      <c r="B812" s="42"/>
    </row>
    <row r="813" spans="2:2" ht="15.75" customHeight="1">
      <c r="B813" s="42"/>
    </row>
    <row r="814" spans="2:2" ht="15.75" customHeight="1">
      <c r="B814" s="42"/>
    </row>
    <row r="815" spans="2:2" ht="15.75" customHeight="1">
      <c r="B815" s="42"/>
    </row>
    <row r="816" spans="2:2" ht="15.75" customHeight="1">
      <c r="B816" s="42"/>
    </row>
    <row r="817" spans="2:2" ht="15.75" customHeight="1">
      <c r="B817" s="42"/>
    </row>
    <row r="818" spans="2:2" ht="15.75" customHeight="1">
      <c r="B818" s="42"/>
    </row>
    <row r="819" spans="2:2" ht="15.75" customHeight="1">
      <c r="B819" s="42"/>
    </row>
    <row r="820" spans="2:2" ht="15.75" customHeight="1">
      <c r="B820" s="42"/>
    </row>
    <row r="821" spans="2:2" ht="15.75" customHeight="1">
      <c r="B821" s="42"/>
    </row>
    <row r="822" spans="2:2" ht="15.75" customHeight="1">
      <c r="B822" s="42"/>
    </row>
    <row r="823" spans="2:2" ht="15.75" customHeight="1">
      <c r="B823" s="42"/>
    </row>
    <row r="824" spans="2:2" ht="15.75" customHeight="1">
      <c r="B824" s="42"/>
    </row>
    <row r="825" spans="2:2" ht="15.75" customHeight="1">
      <c r="B825" s="42"/>
    </row>
    <row r="826" spans="2:2" ht="15.75" customHeight="1">
      <c r="B826" s="42"/>
    </row>
    <row r="827" spans="2:2" ht="15.75" customHeight="1">
      <c r="B827" s="42"/>
    </row>
    <row r="828" spans="2:2" ht="15.75" customHeight="1">
      <c r="B828" s="42"/>
    </row>
    <row r="829" spans="2:2" ht="15.75" customHeight="1">
      <c r="B829" s="42"/>
    </row>
    <row r="830" spans="2:2" ht="15.75" customHeight="1">
      <c r="B830" s="42"/>
    </row>
    <row r="831" spans="2:2" ht="15.75" customHeight="1">
      <c r="B831" s="42"/>
    </row>
    <row r="832" spans="2:2" ht="15.75" customHeight="1">
      <c r="B832" s="42"/>
    </row>
    <row r="833" spans="2:2" ht="15.75" customHeight="1">
      <c r="B833" s="42"/>
    </row>
    <row r="834" spans="2:2" ht="15.75" customHeight="1">
      <c r="B834" s="42"/>
    </row>
    <row r="835" spans="2:2" ht="15.75" customHeight="1">
      <c r="B835" s="42"/>
    </row>
    <row r="836" spans="2:2" ht="15.75" customHeight="1">
      <c r="B836" s="42"/>
    </row>
    <row r="837" spans="2:2" ht="15.75" customHeight="1">
      <c r="B837" s="42"/>
    </row>
    <row r="838" spans="2:2" ht="15.75" customHeight="1">
      <c r="B838" s="42"/>
    </row>
    <row r="839" spans="2:2" ht="15.75" customHeight="1">
      <c r="B839" s="42"/>
    </row>
    <row r="840" spans="2:2" ht="15.75" customHeight="1">
      <c r="B840" s="42"/>
    </row>
    <row r="841" spans="2:2" ht="15.75" customHeight="1">
      <c r="B841" s="42"/>
    </row>
    <row r="842" spans="2:2" ht="15.75" customHeight="1">
      <c r="B842" s="42"/>
    </row>
    <row r="843" spans="2:2" ht="15.75" customHeight="1">
      <c r="B843" s="42"/>
    </row>
    <row r="844" spans="2:2" ht="15.75" customHeight="1">
      <c r="B844" s="42"/>
    </row>
    <row r="845" spans="2:2" ht="15.75" customHeight="1">
      <c r="B845" s="42"/>
    </row>
    <row r="846" spans="2:2" ht="15.75" customHeight="1">
      <c r="B846" s="42"/>
    </row>
    <row r="847" spans="2:2" ht="15.75" customHeight="1">
      <c r="B847" s="42"/>
    </row>
    <row r="848" spans="2:2" ht="15.75" customHeight="1">
      <c r="B848" s="42"/>
    </row>
    <row r="849" spans="2:2" ht="15.75" customHeight="1">
      <c r="B849" s="42"/>
    </row>
    <row r="850" spans="2:2" ht="15.75" customHeight="1">
      <c r="B850" s="42"/>
    </row>
    <row r="851" spans="2:2" ht="15.75" customHeight="1">
      <c r="B851" s="42"/>
    </row>
    <row r="852" spans="2:2" ht="15.75" customHeight="1">
      <c r="B852" s="42"/>
    </row>
    <row r="853" spans="2:2" ht="15.75" customHeight="1">
      <c r="B853" s="42"/>
    </row>
    <row r="854" spans="2:2" ht="15.75" customHeight="1">
      <c r="B854" s="42"/>
    </row>
    <row r="855" spans="2:2" ht="15.75" customHeight="1">
      <c r="B855" s="42"/>
    </row>
    <row r="856" spans="2:2" ht="15.75" customHeight="1">
      <c r="B856" s="42"/>
    </row>
    <row r="857" spans="2:2" ht="15.75" customHeight="1">
      <c r="B857" s="42"/>
    </row>
    <row r="858" spans="2:2" ht="15.75" customHeight="1">
      <c r="B858" s="42"/>
    </row>
    <row r="859" spans="2:2" ht="15.75" customHeight="1">
      <c r="B859" s="42"/>
    </row>
    <row r="860" spans="2:2" ht="15.75" customHeight="1">
      <c r="B860" s="42"/>
    </row>
    <row r="861" spans="2:2" ht="15.75" customHeight="1">
      <c r="B861" s="42"/>
    </row>
    <row r="862" spans="2:2" ht="15.75" customHeight="1">
      <c r="B862" s="42"/>
    </row>
    <row r="863" spans="2:2" ht="15.75" customHeight="1">
      <c r="B863" s="42"/>
    </row>
    <row r="864" spans="2:2" ht="15.75" customHeight="1">
      <c r="B864" s="42"/>
    </row>
    <row r="865" spans="2:2" ht="15.75" customHeight="1">
      <c r="B865" s="42"/>
    </row>
    <row r="866" spans="2:2" ht="15.75" customHeight="1">
      <c r="B866" s="42"/>
    </row>
    <row r="867" spans="2:2" ht="15.75" customHeight="1">
      <c r="B867" s="42"/>
    </row>
    <row r="868" spans="2:2" ht="15.75" customHeight="1">
      <c r="B868" s="42"/>
    </row>
    <row r="869" spans="2:2" ht="15.75" customHeight="1">
      <c r="B869" s="42"/>
    </row>
    <row r="870" spans="2:2" ht="15.75" customHeight="1">
      <c r="B870" s="42"/>
    </row>
    <row r="871" spans="2:2" ht="15.75" customHeight="1">
      <c r="B871" s="42"/>
    </row>
    <row r="872" spans="2:2" ht="15.75" customHeight="1">
      <c r="B872" s="42"/>
    </row>
    <row r="873" spans="2:2" ht="15.75" customHeight="1">
      <c r="B873" s="42"/>
    </row>
    <row r="874" spans="2:2" ht="15.75" customHeight="1">
      <c r="B874" s="42"/>
    </row>
    <row r="875" spans="2:2" ht="15.75" customHeight="1">
      <c r="B875" s="42"/>
    </row>
    <row r="876" spans="2:2" ht="15.75" customHeight="1">
      <c r="B876" s="42"/>
    </row>
    <row r="877" spans="2:2" ht="15.75" customHeight="1">
      <c r="B877" s="42"/>
    </row>
    <row r="878" spans="2:2" ht="15.75" customHeight="1">
      <c r="B878" s="42"/>
    </row>
    <row r="879" spans="2:2" ht="15.75" customHeight="1">
      <c r="B879" s="42"/>
    </row>
    <row r="880" spans="2:2" ht="15.75" customHeight="1">
      <c r="B880" s="42"/>
    </row>
    <row r="881" spans="2:2" ht="15.75" customHeight="1">
      <c r="B881" s="42"/>
    </row>
    <row r="882" spans="2:2" ht="15.75" customHeight="1">
      <c r="B882" s="42"/>
    </row>
    <row r="883" spans="2:2" ht="15.75" customHeight="1">
      <c r="B883" s="42"/>
    </row>
    <row r="884" spans="2:2" ht="15.75" customHeight="1">
      <c r="B884" s="42"/>
    </row>
    <row r="885" spans="2:2" ht="15.75" customHeight="1">
      <c r="B885" s="42"/>
    </row>
    <row r="886" spans="2:2" ht="15.75" customHeight="1">
      <c r="B886" s="42"/>
    </row>
    <row r="887" spans="2:2" ht="15.75" customHeight="1">
      <c r="B887" s="42"/>
    </row>
    <row r="888" spans="2:2" ht="15.75" customHeight="1">
      <c r="B888" s="42"/>
    </row>
    <row r="889" spans="2:2" ht="15.75" customHeight="1">
      <c r="B889" s="42"/>
    </row>
    <row r="890" spans="2:2" ht="15.75" customHeight="1">
      <c r="B890" s="42"/>
    </row>
    <row r="891" spans="2:2" ht="15.75" customHeight="1">
      <c r="B891" s="42"/>
    </row>
    <row r="892" spans="2:2" ht="15.75" customHeight="1">
      <c r="B892" s="42"/>
    </row>
    <row r="893" spans="2:2" ht="15.75" customHeight="1">
      <c r="B893" s="42"/>
    </row>
    <row r="894" spans="2:2" ht="15.75" customHeight="1">
      <c r="B894" s="42"/>
    </row>
    <row r="895" spans="2:2" ht="15.75" customHeight="1">
      <c r="B895" s="42"/>
    </row>
    <row r="896" spans="2:2" ht="15.75" customHeight="1">
      <c r="B896" s="42"/>
    </row>
    <row r="897" spans="2:2" ht="15.75" customHeight="1">
      <c r="B897" s="42"/>
    </row>
    <row r="898" spans="2:2" ht="15.75" customHeight="1">
      <c r="B898" s="42"/>
    </row>
    <row r="899" spans="2:2" ht="15.75" customHeight="1">
      <c r="B899" s="42"/>
    </row>
    <row r="900" spans="2:2" ht="15.75" customHeight="1">
      <c r="B900" s="42"/>
    </row>
    <row r="901" spans="2:2" ht="15.75" customHeight="1">
      <c r="B901" s="42"/>
    </row>
    <row r="902" spans="2:2" ht="15.75" customHeight="1">
      <c r="B902" s="42"/>
    </row>
    <row r="903" spans="2:2" ht="15.75" customHeight="1">
      <c r="B903" s="42"/>
    </row>
    <row r="904" spans="2:2" ht="15.75" customHeight="1">
      <c r="B904" s="42"/>
    </row>
    <row r="905" spans="2:2" ht="15.75" customHeight="1">
      <c r="B905" s="42"/>
    </row>
    <row r="906" spans="2:2" ht="15.75" customHeight="1">
      <c r="B906" s="42"/>
    </row>
    <row r="907" spans="2:2" ht="15.75" customHeight="1">
      <c r="B907" s="42"/>
    </row>
    <row r="908" spans="2:2" ht="15.75" customHeight="1">
      <c r="B908" s="42"/>
    </row>
    <row r="909" spans="2:2" ht="15.75" customHeight="1">
      <c r="B909" s="42"/>
    </row>
    <row r="910" spans="2:2" ht="15.75" customHeight="1">
      <c r="B910" s="42"/>
    </row>
    <row r="911" spans="2:2" ht="15.75" customHeight="1">
      <c r="B911" s="42"/>
    </row>
    <row r="912" spans="2:2" ht="15.75" customHeight="1">
      <c r="B912" s="42"/>
    </row>
    <row r="913" spans="2:2" ht="15.75" customHeight="1">
      <c r="B913" s="42"/>
    </row>
    <row r="914" spans="2:2" ht="15.75" customHeight="1">
      <c r="B914" s="42"/>
    </row>
    <row r="915" spans="2:2" ht="15.75" customHeight="1">
      <c r="B915" s="42"/>
    </row>
    <row r="916" spans="2:2" ht="15.75" customHeight="1">
      <c r="B916" s="42"/>
    </row>
    <row r="917" spans="2:2" ht="15.75" customHeight="1">
      <c r="B917" s="42"/>
    </row>
    <row r="918" spans="2:2" ht="15.75" customHeight="1">
      <c r="B918" s="42"/>
    </row>
    <row r="919" spans="2:2" ht="15.75" customHeight="1">
      <c r="B919" s="42"/>
    </row>
    <row r="920" spans="2:2" ht="15.75" customHeight="1">
      <c r="B920" s="42"/>
    </row>
    <row r="921" spans="2:2" ht="15.75" customHeight="1">
      <c r="B921" s="42"/>
    </row>
    <row r="922" spans="2:2" ht="15.75" customHeight="1">
      <c r="B922" s="42"/>
    </row>
    <row r="923" spans="2:2" ht="15.75" customHeight="1">
      <c r="B923" s="42"/>
    </row>
    <row r="924" spans="2:2" ht="15.75" customHeight="1">
      <c r="B924" s="42"/>
    </row>
    <row r="925" spans="2:2" ht="15.75" customHeight="1">
      <c r="B925" s="42"/>
    </row>
    <row r="926" spans="2:2" ht="15.75" customHeight="1">
      <c r="B926" s="42"/>
    </row>
    <row r="927" spans="2:2" ht="15.75" customHeight="1">
      <c r="B927" s="42"/>
    </row>
    <row r="928" spans="2:2" ht="15.75" customHeight="1">
      <c r="B928" s="42"/>
    </row>
    <row r="929" spans="2:2" ht="15.75" customHeight="1">
      <c r="B929" s="42"/>
    </row>
    <row r="930" spans="2:2" ht="15.75" customHeight="1">
      <c r="B930" s="42"/>
    </row>
    <row r="931" spans="2:2" ht="15.75" customHeight="1">
      <c r="B931" s="42"/>
    </row>
    <row r="932" spans="2:2" ht="15.75" customHeight="1">
      <c r="B932" s="42"/>
    </row>
    <row r="933" spans="2:2" ht="15.75" customHeight="1">
      <c r="B933" s="42"/>
    </row>
    <row r="934" spans="2:2" ht="15.75" customHeight="1">
      <c r="B934" s="42"/>
    </row>
    <row r="935" spans="2:2" ht="15.75" customHeight="1">
      <c r="B935" s="42"/>
    </row>
    <row r="936" spans="2:2" ht="15.75" customHeight="1">
      <c r="B936" s="42"/>
    </row>
    <row r="937" spans="2:2" ht="15.75" customHeight="1">
      <c r="B937" s="42"/>
    </row>
    <row r="938" spans="2:2" ht="15.75" customHeight="1">
      <c r="B938" s="42"/>
    </row>
    <row r="939" spans="2:2" ht="15.75" customHeight="1">
      <c r="B939" s="42"/>
    </row>
    <row r="940" spans="2:2" ht="15.75" customHeight="1">
      <c r="B940" s="42"/>
    </row>
    <row r="941" spans="2:2" ht="15.75" customHeight="1">
      <c r="B941" s="42"/>
    </row>
    <row r="942" spans="2:2" ht="15.75" customHeight="1">
      <c r="B942" s="42"/>
    </row>
    <row r="943" spans="2:2" ht="15.75" customHeight="1">
      <c r="B943" s="42"/>
    </row>
    <row r="944" spans="2:2" ht="15.75" customHeight="1">
      <c r="B944" s="42"/>
    </row>
    <row r="945" spans="2:2" ht="15.75" customHeight="1">
      <c r="B945" s="42"/>
    </row>
    <row r="946" spans="2:2" ht="15.75" customHeight="1">
      <c r="B946" s="42"/>
    </row>
    <row r="947" spans="2:2" ht="15.75" customHeight="1">
      <c r="B947" s="42"/>
    </row>
    <row r="948" spans="2:2" ht="15.75" customHeight="1">
      <c r="B948" s="42"/>
    </row>
    <row r="949" spans="2:2" ht="15.75" customHeight="1">
      <c r="B949" s="42"/>
    </row>
    <row r="950" spans="2:2" ht="15.75" customHeight="1">
      <c r="B950" s="42"/>
    </row>
    <row r="951" spans="2:2" ht="15.75" customHeight="1">
      <c r="B951" s="42"/>
    </row>
    <row r="952" spans="2:2" ht="15.75" customHeight="1">
      <c r="B952" s="42"/>
    </row>
    <row r="953" spans="2:2" ht="15.75" customHeight="1">
      <c r="B953" s="42"/>
    </row>
    <row r="954" spans="2:2" ht="15.75" customHeight="1">
      <c r="B954" s="42"/>
    </row>
    <row r="955" spans="2:2" ht="15.75" customHeight="1">
      <c r="B955" s="42"/>
    </row>
    <row r="956" spans="2:2" ht="15.75" customHeight="1">
      <c r="B956" s="42"/>
    </row>
    <row r="957" spans="2:2" ht="15.75" customHeight="1">
      <c r="B957" s="42"/>
    </row>
    <row r="958" spans="2:2" ht="15.75" customHeight="1">
      <c r="B958" s="42"/>
    </row>
    <row r="959" spans="2:2" ht="15.75" customHeight="1">
      <c r="B959" s="42"/>
    </row>
    <row r="960" spans="2:2" ht="15.75" customHeight="1">
      <c r="B960" s="42"/>
    </row>
    <row r="961" spans="2:2" ht="15.75" customHeight="1">
      <c r="B961" s="42"/>
    </row>
    <row r="962" spans="2:2" ht="15.75" customHeight="1">
      <c r="B962" s="42"/>
    </row>
    <row r="963" spans="2:2" ht="15.75" customHeight="1">
      <c r="B963" s="42"/>
    </row>
    <row r="964" spans="2:2" ht="15.75" customHeight="1">
      <c r="B964" s="42"/>
    </row>
    <row r="965" spans="2:2" ht="15.75" customHeight="1">
      <c r="B965" s="42"/>
    </row>
    <row r="966" spans="2:2" ht="15.75" customHeight="1">
      <c r="B966" s="42"/>
    </row>
    <row r="967" spans="2:2" ht="15.75" customHeight="1">
      <c r="B967" s="42"/>
    </row>
    <row r="968" spans="2:2" ht="15.75" customHeight="1">
      <c r="B968" s="42"/>
    </row>
    <row r="969" spans="2:2" ht="15.75" customHeight="1">
      <c r="B969" s="42"/>
    </row>
    <row r="970" spans="2:2" ht="15.75" customHeight="1">
      <c r="B970" s="42"/>
    </row>
    <row r="971" spans="2:2" ht="15.75" customHeight="1">
      <c r="B971" s="42"/>
    </row>
    <row r="972" spans="2:2" ht="15.75" customHeight="1">
      <c r="B972" s="42"/>
    </row>
    <row r="973" spans="2:2" ht="15.75" customHeight="1">
      <c r="B973" s="42"/>
    </row>
    <row r="974" spans="2:2" ht="15.75" customHeight="1">
      <c r="B974" s="42"/>
    </row>
    <row r="975" spans="2:2" ht="15.75" customHeight="1">
      <c r="B975" s="42"/>
    </row>
    <row r="976" spans="2:2" ht="15.75" customHeight="1">
      <c r="B976" s="42"/>
    </row>
    <row r="977" spans="2:2" ht="15.75" customHeight="1">
      <c r="B977" s="42"/>
    </row>
    <row r="978" spans="2:2" ht="15.75" customHeight="1">
      <c r="B978" s="42"/>
    </row>
    <row r="979" spans="2:2" ht="15.75" customHeight="1">
      <c r="B979" s="42"/>
    </row>
    <row r="980" spans="2:2" ht="15.75" customHeight="1">
      <c r="B980" s="42"/>
    </row>
    <row r="981" spans="2:2" ht="15.75" customHeight="1">
      <c r="B981" s="42"/>
    </row>
    <row r="982" spans="2:2" ht="15.75" customHeight="1">
      <c r="B982" s="42"/>
    </row>
    <row r="983" spans="2:2" ht="15.75" customHeight="1">
      <c r="B983" s="42"/>
    </row>
    <row r="984" spans="2:2" ht="15.75" customHeight="1">
      <c r="B984" s="42"/>
    </row>
    <row r="985" spans="2:2" ht="15.75" customHeight="1">
      <c r="B985" s="42"/>
    </row>
    <row r="986" spans="2:2" ht="15.75" customHeight="1">
      <c r="B986" s="42"/>
    </row>
    <row r="987" spans="2:2" ht="15.75" customHeight="1">
      <c r="B987" s="42"/>
    </row>
    <row r="988" spans="2:2" ht="15.75" customHeight="1">
      <c r="B988" s="42"/>
    </row>
    <row r="989" spans="2:2" ht="15.75" customHeight="1">
      <c r="B989" s="42"/>
    </row>
    <row r="990" spans="2:2" ht="15.75" customHeight="1">
      <c r="B990" s="42"/>
    </row>
    <row r="991" spans="2:2" ht="15.75" customHeight="1">
      <c r="B991" s="42"/>
    </row>
    <row r="992" spans="2:2" ht="15.75" customHeight="1">
      <c r="B992" s="42"/>
    </row>
    <row r="993" spans="2:2" ht="15.75" customHeight="1">
      <c r="B993" s="42"/>
    </row>
    <row r="994" spans="2:2" ht="15.75" customHeight="1">
      <c r="B994" s="42"/>
    </row>
    <row r="995" spans="2:2" ht="15.75" customHeight="1">
      <c r="B995" s="42"/>
    </row>
    <row r="996" spans="2:2" ht="15.75" customHeight="1">
      <c r="B996" s="42"/>
    </row>
    <row r="997" spans="2:2" ht="15.75" customHeight="1">
      <c r="B997" s="42"/>
    </row>
    <row r="998" spans="2:2" ht="15.75" customHeight="1">
      <c r="B998" s="42"/>
    </row>
    <row r="999" spans="2:2" ht="15.75" customHeight="1">
      <c r="B999" s="42"/>
    </row>
    <row r="1000" spans="2:2" ht="15.75" customHeight="1">
      <c r="B1000" s="42"/>
    </row>
  </sheetData>
  <hyperlinks>
    <hyperlink ref="B3" r:id="rId1" xr:uid="{00000000-0004-0000-0B00-000000000000}"/>
    <hyperlink ref="B4" r:id="rId2" xr:uid="{00000000-0004-0000-0B00-000001000000}"/>
    <hyperlink ref="B5" r:id="rId3" xr:uid="{00000000-0004-0000-0B00-000002000000}"/>
    <hyperlink ref="B9" r:id="rId4" xr:uid="{21ED114B-D0AE-46DB-97E3-B23B2537D8F8}"/>
    <hyperlink ref="B11" r:id="rId5" display="https://www.microsave.net/2026/03/31/how-digital-reforms-in-food-subsidy-settlements-can-speed-up-intergovernmental-transfers-in-india/" xr:uid="{1DE350AA-23CF-4B3C-B821-250DC17F6AAA}"/>
  </hyperlinks>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pane ySplit="1" topLeftCell="A2" activePane="bottomLeft" state="frozen"/>
      <selection pane="bottomLeft"/>
    </sheetView>
  </sheetViews>
  <sheetFormatPr defaultColWidth="14.453125" defaultRowHeight="15" customHeight="1"/>
  <cols>
    <col min="1" max="1" width="8.90625" customWidth="1"/>
    <col min="2" max="2" width="66.90625" customWidth="1"/>
    <col min="3" max="3" width="19.453125" customWidth="1"/>
    <col min="4" max="4" width="67.453125" customWidth="1"/>
    <col min="5" max="26" width="8.90625" customWidth="1"/>
  </cols>
  <sheetData>
    <row r="1" spans="1:26" ht="31.5" customHeight="1">
      <c r="A1" s="17" t="s">
        <v>4701</v>
      </c>
      <c r="B1" s="17" t="s">
        <v>4702</v>
      </c>
      <c r="C1" s="17" t="s">
        <v>4703</v>
      </c>
      <c r="D1" s="18" t="s">
        <v>4704</v>
      </c>
      <c r="E1" s="19"/>
      <c r="F1" s="19"/>
      <c r="G1" s="19"/>
      <c r="H1" s="19"/>
      <c r="I1" s="19"/>
      <c r="J1" s="19"/>
      <c r="K1" s="19"/>
      <c r="L1" s="19"/>
      <c r="M1" s="19"/>
      <c r="N1" s="19"/>
      <c r="O1" s="19"/>
      <c r="P1" s="19"/>
      <c r="Q1" s="19"/>
      <c r="R1" s="19"/>
      <c r="S1" s="19"/>
      <c r="T1" s="19"/>
      <c r="U1" s="19"/>
      <c r="V1" s="19"/>
      <c r="W1" s="19"/>
      <c r="X1" s="19"/>
      <c r="Y1" s="19"/>
      <c r="Z1" s="19"/>
    </row>
    <row r="2" spans="1:26" ht="29">
      <c r="A2" s="5">
        <v>1</v>
      </c>
      <c r="B2" s="20" t="s">
        <v>4705</v>
      </c>
      <c r="C2" s="5" t="s">
        <v>4706</v>
      </c>
      <c r="D2" s="21" t="s">
        <v>4707</v>
      </c>
      <c r="E2" s="9"/>
      <c r="F2" s="9"/>
      <c r="G2" s="9"/>
      <c r="H2" s="9"/>
      <c r="I2" s="9"/>
      <c r="J2" s="9"/>
      <c r="K2" s="9"/>
      <c r="L2" s="9"/>
      <c r="M2" s="9"/>
      <c r="N2" s="9"/>
      <c r="O2" s="9"/>
      <c r="P2" s="9"/>
      <c r="Q2" s="9"/>
      <c r="R2" s="9"/>
      <c r="S2" s="9"/>
      <c r="T2" s="9"/>
      <c r="U2" s="9"/>
      <c r="V2" s="9"/>
      <c r="W2" s="9"/>
      <c r="X2" s="9"/>
      <c r="Y2" s="9"/>
      <c r="Z2" s="9"/>
    </row>
    <row r="3" spans="1:26" ht="27">
      <c r="A3" s="5">
        <v>2</v>
      </c>
      <c r="B3" s="20" t="s">
        <v>4708</v>
      </c>
      <c r="C3" s="5" t="s">
        <v>4706</v>
      </c>
      <c r="D3" s="22" t="s">
        <v>4709</v>
      </c>
      <c r="E3" s="9"/>
      <c r="F3" s="9"/>
      <c r="G3" s="9"/>
      <c r="H3" s="9"/>
      <c r="I3" s="9"/>
      <c r="J3" s="9"/>
      <c r="K3" s="9"/>
      <c r="L3" s="9"/>
      <c r="M3" s="9"/>
      <c r="N3" s="9"/>
      <c r="O3" s="9"/>
      <c r="P3" s="9"/>
      <c r="Q3" s="9"/>
      <c r="R3" s="9"/>
      <c r="S3" s="9"/>
      <c r="T3" s="9"/>
      <c r="U3" s="9"/>
      <c r="V3" s="9"/>
      <c r="W3" s="9"/>
      <c r="X3" s="9"/>
      <c r="Y3" s="9"/>
      <c r="Z3" s="9"/>
    </row>
    <row r="4" spans="1:26" ht="29">
      <c r="A4" s="5">
        <v>3</v>
      </c>
      <c r="B4" s="20" t="s">
        <v>4710</v>
      </c>
      <c r="C4" s="5" t="s">
        <v>4706</v>
      </c>
      <c r="D4" s="21" t="s">
        <v>4711</v>
      </c>
      <c r="E4" s="9"/>
      <c r="F4" s="9"/>
      <c r="G4" s="9"/>
      <c r="H4" s="9"/>
      <c r="I4" s="9"/>
      <c r="J4" s="9"/>
      <c r="K4" s="9"/>
      <c r="L4" s="9"/>
      <c r="M4" s="9"/>
      <c r="N4" s="9"/>
      <c r="O4" s="9"/>
      <c r="P4" s="9"/>
      <c r="Q4" s="9"/>
      <c r="R4" s="9"/>
      <c r="S4" s="9"/>
      <c r="T4" s="9"/>
      <c r="U4" s="9"/>
      <c r="V4" s="9"/>
      <c r="W4" s="9"/>
      <c r="X4" s="9"/>
      <c r="Y4" s="9"/>
      <c r="Z4" s="9"/>
    </row>
    <row r="5" spans="1:26" ht="27">
      <c r="A5" s="5">
        <v>4</v>
      </c>
      <c r="B5" s="20" t="s">
        <v>4712</v>
      </c>
      <c r="C5" s="5" t="s">
        <v>4706</v>
      </c>
      <c r="D5" s="22" t="s">
        <v>4713</v>
      </c>
      <c r="E5" s="9"/>
      <c r="F5" s="9"/>
      <c r="G5" s="9"/>
      <c r="H5" s="9"/>
      <c r="I5" s="9"/>
      <c r="J5" s="9"/>
      <c r="K5" s="9"/>
      <c r="L5" s="9"/>
      <c r="M5" s="9"/>
      <c r="N5" s="9"/>
      <c r="O5" s="9"/>
      <c r="P5" s="9"/>
      <c r="Q5" s="9"/>
      <c r="R5" s="9"/>
      <c r="S5" s="9"/>
      <c r="T5" s="9"/>
      <c r="U5" s="9"/>
      <c r="V5" s="9"/>
      <c r="W5" s="9"/>
      <c r="X5" s="9"/>
      <c r="Y5" s="9"/>
      <c r="Z5" s="9"/>
    </row>
    <row r="6" spans="1:26" ht="27">
      <c r="A6" s="5">
        <v>5</v>
      </c>
      <c r="B6" s="20" t="s">
        <v>4714</v>
      </c>
      <c r="C6" s="5" t="s">
        <v>4706</v>
      </c>
      <c r="D6" s="22" t="s">
        <v>4715</v>
      </c>
      <c r="E6" s="9"/>
      <c r="F6" s="9"/>
      <c r="G6" s="9"/>
      <c r="H6" s="9"/>
      <c r="I6" s="9"/>
      <c r="J6" s="9"/>
      <c r="K6" s="9"/>
      <c r="L6" s="9"/>
      <c r="M6" s="9"/>
      <c r="N6" s="9"/>
      <c r="O6" s="9"/>
      <c r="P6" s="9"/>
      <c r="Q6" s="9"/>
      <c r="R6" s="9"/>
      <c r="S6" s="9"/>
      <c r="T6" s="9"/>
      <c r="U6" s="9"/>
      <c r="V6" s="9"/>
      <c r="W6" s="9"/>
      <c r="X6" s="9"/>
      <c r="Y6" s="9"/>
      <c r="Z6" s="9"/>
    </row>
    <row r="7" spans="1:26" ht="27">
      <c r="A7" s="5">
        <v>6</v>
      </c>
      <c r="B7" s="20" t="s">
        <v>4716</v>
      </c>
      <c r="C7" s="5" t="s">
        <v>4706</v>
      </c>
      <c r="D7" s="22" t="s">
        <v>4717</v>
      </c>
      <c r="E7" s="9"/>
      <c r="F7" s="9"/>
      <c r="G7" s="9"/>
      <c r="H7" s="9"/>
      <c r="I7" s="9"/>
      <c r="J7" s="9"/>
      <c r="K7" s="9"/>
      <c r="L7" s="9"/>
      <c r="M7" s="9"/>
      <c r="N7" s="9"/>
      <c r="O7" s="9"/>
      <c r="P7" s="9"/>
      <c r="Q7" s="9"/>
      <c r="R7" s="9"/>
      <c r="S7" s="9"/>
      <c r="T7" s="9"/>
      <c r="U7" s="9"/>
      <c r="V7" s="9"/>
      <c r="W7" s="9"/>
      <c r="X7" s="9"/>
      <c r="Y7" s="9"/>
      <c r="Z7" s="9"/>
    </row>
    <row r="8" spans="1:26" ht="27">
      <c r="A8" s="5">
        <v>7</v>
      </c>
      <c r="B8" s="20" t="s">
        <v>4718</v>
      </c>
      <c r="C8" s="5" t="s">
        <v>4706</v>
      </c>
      <c r="D8" s="22" t="s">
        <v>4719</v>
      </c>
      <c r="E8" s="9"/>
      <c r="F8" s="9"/>
      <c r="G8" s="9"/>
      <c r="H8" s="9"/>
      <c r="I8" s="9"/>
      <c r="J8" s="9"/>
      <c r="K8" s="9"/>
      <c r="L8" s="9"/>
      <c r="M8" s="9"/>
      <c r="N8" s="9"/>
      <c r="O8" s="9"/>
      <c r="P8" s="9"/>
      <c r="Q8" s="9"/>
      <c r="R8" s="9"/>
      <c r="S8" s="9"/>
      <c r="T8" s="9"/>
      <c r="U8" s="9"/>
      <c r="V8" s="9"/>
      <c r="W8" s="9"/>
      <c r="X8" s="9"/>
      <c r="Y8" s="9"/>
      <c r="Z8" s="9"/>
    </row>
    <row r="9" spans="1:26" ht="27">
      <c r="A9" s="5">
        <v>8</v>
      </c>
      <c r="B9" s="20" t="s">
        <v>4720</v>
      </c>
      <c r="C9" s="5" t="s">
        <v>4706</v>
      </c>
      <c r="D9" s="22" t="s">
        <v>4721</v>
      </c>
      <c r="E9" s="9"/>
      <c r="F9" s="9"/>
      <c r="G9" s="9"/>
      <c r="H9" s="9"/>
      <c r="I9" s="9"/>
      <c r="J9" s="9"/>
      <c r="K9" s="9"/>
      <c r="L9" s="9"/>
      <c r="M9" s="9"/>
      <c r="N9" s="9"/>
      <c r="O9" s="9"/>
      <c r="P9" s="9"/>
      <c r="Q9" s="9"/>
      <c r="R9" s="9"/>
      <c r="S9" s="9"/>
      <c r="T9" s="9"/>
      <c r="U9" s="9"/>
      <c r="V9" s="9"/>
      <c r="W9" s="9"/>
      <c r="X9" s="9"/>
      <c r="Y9" s="9"/>
      <c r="Z9" s="9"/>
    </row>
    <row r="10" spans="1:26" ht="27">
      <c r="A10" s="5">
        <v>9</v>
      </c>
      <c r="B10" s="20" t="s">
        <v>4722</v>
      </c>
      <c r="C10" s="5" t="s">
        <v>4706</v>
      </c>
      <c r="D10" s="22" t="s">
        <v>4723</v>
      </c>
      <c r="E10" s="9"/>
      <c r="F10" s="9"/>
      <c r="G10" s="9"/>
      <c r="H10" s="9"/>
      <c r="I10" s="9"/>
      <c r="J10" s="9"/>
      <c r="K10" s="9"/>
      <c r="L10" s="9"/>
      <c r="M10" s="9"/>
      <c r="N10" s="9"/>
      <c r="O10" s="9"/>
      <c r="P10" s="9"/>
      <c r="Q10" s="9"/>
      <c r="R10" s="9"/>
      <c r="S10" s="9"/>
      <c r="T10" s="9"/>
      <c r="U10" s="9"/>
      <c r="V10" s="9"/>
      <c r="W10" s="9"/>
      <c r="X10" s="9"/>
      <c r="Y10" s="9"/>
      <c r="Z10" s="9"/>
    </row>
    <row r="11" spans="1:26" ht="27">
      <c r="A11" s="5">
        <v>10</v>
      </c>
      <c r="B11" s="20" t="s">
        <v>4724</v>
      </c>
      <c r="C11" s="5" t="s">
        <v>4706</v>
      </c>
      <c r="D11" s="22" t="s">
        <v>4725</v>
      </c>
      <c r="E11" s="9"/>
      <c r="F11" s="9"/>
      <c r="G11" s="9"/>
      <c r="H11" s="9"/>
      <c r="I11" s="9"/>
      <c r="J11" s="9"/>
      <c r="K11" s="9"/>
      <c r="L11" s="9"/>
      <c r="M11" s="9"/>
      <c r="N11" s="9"/>
      <c r="O11" s="9"/>
      <c r="P11" s="9"/>
      <c r="Q11" s="9"/>
      <c r="R11" s="9"/>
      <c r="S11" s="9"/>
      <c r="T11" s="9"/>
      <c r="U11" s="9"/>
      <c r="V11" s="9"/>
      <c r="W11" s="9"/>
      <c r="X11" s="9"/>
      <c r="Y11" s="9"/>
      <c r="Z11" s="9"/>
    </row>
    <row r="12" spans="1:26" ht="27">
      <c r="A12" s="5">
        <v>11</v>
      </c>
      <c r="B12" s="20" t="s">
        <v>4726</v>
      </c>
      <c r="C12" s="5" t="s">
        <v>4706</v>
      </c>
      <c r="D12" s="22" t="s">
        <v>4727</v>
      </c>
      <c r="E12" s="9"/>
      <c r="F12" s="9"/>
      <c r="G12" s="9"/>
      <c r="H12" s="9"/>
      <c r="I12" s="9"/>
      <c r="J12" s="9"/>
      <c r="K12" s="9"/>
      <c r="L12" s="9"/>
      <c r="M12" s="9"/>
      <c r="N12" s="9"/>
      <c r="O12" s="9"/>
      <c r="P12" s="9"/>
      <c r="Q12" s="9"/>
      <c r="R12" s="9"/>
      <c r="S12" s="9"/>
      <c r="T12" s="9"/>
      <c r="U12" s="9"/>
      <c r="V12" s="9"/>
      <c r="W12" s="9"/>
      <c r="X12" s="9"/>
      <c r="Y12" s="9"/>
      <c r="Z12" s="9"/>
    </row>
    <row r="13" spans="1:26" ht="27">
      <c r="A13" s="5">
        <v>12</v>
      </c>
      <c r="B13" s="20" t="s">
        <v>4728</v>
      </c>
      <c r="C13" s="5" t="s">
        <v>4706</v>
      </c>
      <c r="D13" s="23" t="s">
        <v>4729</v>
      </c>
      <c r="E13" s="9"/>
      <c r="F13" s="9"/>
      <c r="G13" s="9"/>
      <c r="H13" s="9"/>
      <c r="I13" s="9"/>
      <c r="J13" s="9"/>
      <c r="K13" s="9"/>
      <c r="L13" s="9"/>
      <c r="M13" s="9"/>
      <c r="N13" s="9"/>
      <c r="O13" s="9"/>
      <c r="P13" s="9"/>
      <c r="Q13" s="9"/>
      <c r="R13" s="9"/>
      <c r="S13" s="9"/>
      <c r="T13" s="9"/>
      <c r="U13" s="9"/>
      <c r="V13" s="9"/>
      <c r="W13" s="9"/>
      <c r="X13" s="9"/>
      <c r="Y13" s="9"/>
      <c r="Z13" s="9"/>
    </row>
    <row r="14" spans="1:26" ht="27">
      <c r="A14" s="5">
        <v>13</v>
      </c>
      <c r="B14" s="20" t="s">
        <v>4730</v>
      </c>
      <c r="C14" s="5" t="s">
        <v>4706</v>
      </c>
      <c r="D14" s="22" t="s">
        <v>4731</v>
      </c>
      <c r="E14" s="9"/>
      <c r="F14" s="9"/>
      <c r="G14" s="9"/>
      <c r="H14" s="9"/>
      <c r="I14" s="9"/>
      <c r="J14" s="9"/>
      <c r="K14" s="9"/>
      <c r="L14" s="9"/>
      <c r="M14" s="9"/>
      <c r="N14" s="9"/>
      <c r="O14" s="9"/>
      <c r="P14" s="9"/>
      <c r="Q14" s="9"/>
      <c r="R14" s="9"/>
      <c r="S14" s="9"/>
      <c r="T14" s="9"/>
      <c r="U14" s="9"/>
      <c r="V14" s="9"/>
      <c r="W14" s="9"/>
      <c r="X14" s="9"/>
      <c r="Y14" s="9"/>
      <c r="Z14" s="9"/>
    </row>
    <row r="15" spans="1:26" ht="27">
      <c r="A15" s="5">
        <v>14</v>
      </c>
      <c r="B15" s="20" t="s">
        <v>4732</v>
      </c>
      <c r="C15" s="5" t="s">
        <v>4706</v>
      </c>
      <c r="D15" s="22" t="s">
        <v>4733</v>
      </c>
      <c r="E15" s="9"/>
      <c r="F15" s="9"/>
      <c r="G15" s="9"/>
      <c r="H15" s="9"/>
      <c r="I15" s="9"/>
      <c r="J15" s="9"/>
      <c r="K15" s="9"/>
      <c r="L15" s="9"/>
      <c r="M15" s="9"/>
      <c r="N15" s="9"/>
      <c r="O15" s="9"/>
      <c r="P15" s="9"/>
      <c r="Q15" s="9"/>
      <c r="R15" s="9"/>
      <c r="S15" s="9"/>
      <c r="T15" s="9"/>
      <c r="U15" s="9"/>
      <c r="V15" s="9"/>
      <c r="W15" s="9"/>
      <c r="X15" s="9"/>
      <c r="Y15" s="9"/>
      <c r="Z15" s="9"/>
    </row>
    <row r="16" spans="1:26" ht="27">
      <c r="A16" s="5">
        <v>15</v>
      </c>
      <c r="B16" s="20" t="s">
        <v>4734</v>
      </c>
      <c r="C16" s="5" t="s">
        <v>4706</v>
      </c>
      <c r="D16" s="22" t="s">
        <v>4735</v>
      </c>
      <c r="E16" s="9"/>
      <c r="F16" s="9"/>
      <c r="G16" s="9"/>
      <c r="H16" s="9"/>
      <c r="I16" s="9"/>
      <c r="J16" s="9"/>
      <c r="K16" s="9"/>
      <c r="L16" s="9"/>
      <c r="M16" s="9"/>
      <c r="N16" s="9"/>
      <c r="O16" s="9"/>
      <c r="P16" s="9"/>
      <c r="Q16" s="9"/>
      <c r="R16" s="9"/>
      <c r="S16" s="9"/>
      <c r="T16" s="9"/>
      <c r="U16" s="9"/>
      <c r="V16" s="9"/>
      <c r="W16" s="9"/>
      <c r="X16" s="9"/>
      <c r="Y16" s="9"/>
      <c r="Z16" s="9"/>
    </row>
    <row r="17" spans="1:26" ht="27">
      <c r="A17" s="5">
        <v>16</v>
      </c>
      <c r="B17" s="20" t="s">
        <v>4736</v>
      </c>
      <c r="C17" s="5" t="s">
        <v>4706</v>
      </c>
      <c r="D17" s="22" t="s">
        <v>4737</v>
      </c>
      <c r="E17" s="9"/>
      <c r="F17" s="9"/>
      <c r="G17" s="9"/>
      <c r="H17" s="9"/>
      <c r="I17" s="9"/>
      <c r="J17" s="9"/>
      <c r="K17" s="9"/>
      <c r="L17" s="9"/>
      <c r="M17" s="9"/>
      <c r="N17" s="9"/>
      <c r="O17" s="9"/>
      <c r="P17" s="9"/>
      <c r="Q17" s="9"/>
      <c r="R17" s="9"/>
      <c r="S17" s="9"/>
      <c r="T17" s="9"/>
      <c r="U17" s="9"/>
      <c r="V17" s="9"/>
      <c r="W17" s="9"/>
      <c r="X17" s="9"/>
      <c r="Y17" s="9"/>
      <c r="Z17" s="9"/>
    </row>
    <row r="18" spans="1:26" ht="27">
      <c r="A18" s="5">
        <v>17</v>
      </c>
      <c r="B18" s="20" t="s">
        <v>4738</v>
      </c>
      <c r="C18" s="5" t="s">
        <v>4706</v>
      </c>
      <c r="D18" s="22" t="s">
        <v>4739</v>
      </c>
      <c r="E18" s="9"/>
      <c r="F18" s="9"/>
      <c r="G18" s="9"/>
      <c r="H18" s="9"/>
      <c r="I18" s="9"/>
      <c r="J18" s="9"/>
      <c r="K18" s="9"/>
      <c r="L18" s="9"/>
      <c r="M18" s="9"/>
      <c r="N18" s="9"/>
      <c r="O18" s="9"/>
      <c r="P18" s="9"/>
      <c r="Q18" s="9"/>
      <c r="R18" s="9"/>
      <c r="S18" s="9"/>
      <c r="T18" s="9"/>
      <c r="U18" s="9"/>
      <c r="V18" s="9"/>
      <c r="W18" s="9"/>
      <c r="X18" s="9"/>
      <c r="Y18" s="9"/>
      <c r="Z18" s="9"/>
    </row>
    <row r="19" spans="1:26" ht="14.5">
      <c r="D19" s="24"/>
    </row>
    <row r="20" spans="1:26" ht="14.5">
      <c r="D20" s="24"/>
    </row>
    <row r="21" spans="1:26" ht="15.75" customHeight="1">
      <c r="D21" s="24"/>
    </row>
    <row r="22" spans="1:26" ht="15.75" customHeight="1">
      <c r="D22" s="24"/>
    </row>
    <row r="23" spans="1:26" ht="15.75" customHeight="1">
      <c r="D23" s="24"/>
    </row>
    <row r="24" spans="1:26" ht="15.75" customHeight="1">
      <c r="D24" s="24"/>
    </row>
    <row r="25" spans="1:26" ht="15.75" customHeight="1">
      <c r="D25" s="24"/>
    </row>
    <row r="26" spans="1:26" ht="15.75" customHeight="1">
      <c r="D26" s="24"/>
    </row>
    <row r="27" spans="1:26" ht="15.75" customHeight="1">
      <c r="D27" s="24"/>
    </row>
    <row r="28" spans="1:26" ht="15.75" customHeight="1">
      <c r="D28" s="24"/>
    </row>
    <row r="29" spans="1:26" ht="15.75" customHeight="1">
      <c r="D29" s="24"/>
    </row>
    <row r="30" spans="1:26" ht="15.75" customHeight="1">
      <c r="D30" s="24"/>
    </row>
    <row r="31" spans="1:26" ht="15.75" customHeight="1">
      <c r="D31" s="24"/>
    </row>
    <row r="32" spans="1:26" ht="15.75" customHeight="1">
      <c r="D32" s="24"/>
    </row>
    <row r="33" spans="4:4" ht="15.75" customHeight="1">
      <c r="D33" s="24"/>
    </row>
    <row r="34" spans="4:4" ht="15.75" customHeight="1">
      <c r="D34" s="24"/>
    </row>
    <row r="35" spans="4:4" ht="15.75" customHeight="1">
      <c r="D35" s="24"/>
    </row>
    <row r="36" spans="4:4" ht="15.75" customHeight="1">
      <c r="D36" s="24"/>
    </row>
    <row r="37" spans="4:4" ht="15.75" customHeight="1">
      <c r="D37" s="24"/>
    </row>
    <row r="38" spans="4:4" ht="15.75" customHeight="1">
      <c r="D38" s="24"/>
    </row>
    <row r="39" spans="4:4" ht="15.75" customHeight="1">
      <c r="D39" s="24"/>
    </row>
    <row r="40" spans="4:4" ht="15.75" customHeight="1">
      <c r="D40" s="24"/>
    </row>
    <row r="41" spans="4:4" ht="15.75" customHeight="1">
      <c r="D41" s="24"/>
    </row>
    <row r="42" spans="4:4" ht="15.75" customHeight="1">
      <c r="D42" s="24"/>
    </row>
    <row r="43" spans="4:4" ht="15.75" customHeight="1">
      <c r="D43" s="24"/>
    </row>
    <row r="44" spans="4:4" ht="15.75" customHeight="1">
      <c r="D44" s="24"/>
    </row>
    <row r="45" spans="4:4" ht="15.75" customHeight="1">
      <c r="D45" s="24"/>
    </row>
    <row r="46" spans="4:4" ht="15.75" customHeight="1">
      <c r="D46" s="24"/>
    </row>
    <row r="47" spans="4:4" ht="15.75" customHeight="1">
      <c r="D47" s="24"/>
    </row>
    <row r="48" spans="4:4" ht="15.75" customHeight="1">
      <c r="D48" s="24"/>
    </row>
    <row r="49" spans="4:4" ht="15.75" customHeight="1">
      <c r="D49" s="24"/>
    </row>
    <row r="50" spans="4:4" ht="15.75" customHeight="1">
      <c r="D50" s="24"/>
    </row>
    <row r="51" spans="4:4" ht="15.75" customHeight="1">
      <c r="D51" s="24"/>
    </row>
    <row r="52" spans="4:4" ht="15.75" customHeight="1">
      <c r="D52" s="24"/>
    </row>
    <row r="53" spans="4:4" ht="15.75" customHeight="1">
      <c r="D53" s="24"/>
    </row>
    <row r="54" spans="4:4" ht="15.75" customHeight="1">
      <c r="D54" s="24"/>
    </row>
    <row r="55" spans="4:4" ht="15.75" customHeight="1">
      <c r="D55" s="24"/>
    </row>
    <row r="56" spans="4:4" ht="15.75" customHeight="1">
      <c r="D56" s="24"/>
    </row>
    <row r="57" spans="4:4" ht="15.75" customHeight="1">
      <c r="D57" s="24"/>
    </row>
    <row r="58" spans="4:4" ht="15.75" customHeight="1">
      <c r="D58" s="24"/>
    </row>
    <row r="59" spans="4:4" ht="15.75" customHeight="1">
      <c r="D59" s="24"/>
    </row>
    <row r="60" spans="4:4" ht="15.75" customHeight="1">
      <c r="D60" s="24"/>
    </row>
    <row r="61" spans="4:4" ht="15.75" customHeight="1">
      <c r="D61" s="24"/>
    </row>
    <row r="62" spans="4:4" ht="15.75" customHeight="1">
      <c r="D62" s="24"/>
    </row>
    <row r="63" spans="4:4" ht="15.75" customHeight="1">
      <c r="D63" s="24"/>
    </row>
    <row r="64" spans="4:4" ht="15.75" customHeight="1">
      <c r="D64" s="24"/>
    </row>
    <row r="65" spans="4:4" ht="15.75" customHeight="1">
      <c r="D65" s="24"/>
    </row>
    <row r="66" spans="4:4" ht="15.75" customHeight="1">
      <c r="D66" s="24"/>
    </row>
    <row r="67" spans="4:4" ht="15.75" customHeight="1">
      <c r="D67" s="24"/>
    </row>
    <row r="68" spans="4:4" ht="15.75" customHeight="1">
      <c r="D68" s="24"/>
    </row>
    <row r="69" spans="4:4" ht="15.75" customHeight="1">
      <c r="D69" s="24"/>
    </row>
    <row r="70" spans="4:4" ht="15.75" customHeight="1">
      <c r="D70" s="24"/>
    </row>
    <row r="71" spans="4:4" ht="15.75" customHeight="1">
      <c r="D71" s="24"/>
    </row>
    <row r="72" spans="4:4" ht="15.75" customHeight="1">
      <c r="D72" s="24"/>
    </row>
    <row r="73" spans="4:4" ht="15.75" customHeight="1">
      <c r="D73" s="24"/>
    </row>
    <row r="74" spans="4:4" ht="15.75" customHeight="1">
      <c r="D74" s="24"/>
    </row>
    <row r="75" spans="4:4" ht="15.75" customHeight="1">
      <c r="D75" s="24"/>
    </row>
    <row r="76" spans="4:4" ht="15.75" customHeight="1">
      <c r="D76" s="24"/>
    </row>
    <row r="77" spans="4:4" ht="15.75" customHeight="1">
      <c r="D77" s="24"/>
    </row>
    <row r="78" spans="4:4" ht="15.75" customHeight="1">
      <c r="D78" s="24"/>
    </row>
    <row r="79" spans="4:4" ht="15.75" customHeight="1">
      <c r="D79" s="24"/>
    </row>
    <row r="80" spans="4:4" ht="15.75" customHeight="1">
      <c r="D80" s="24"/>
    </row>
    <row r="81" spans="4:4" ht="15.75" customHeight="1">
      <c r="D81" s="24"/>
    </row>
    <row r="82" spans="4:4" ht="15.75" customHeight="1">
      <c r="D82" s="24"/>
    </row>
    <row r="83" spans="4:4" ht="15.75" customHeight="1">
      <c r="D83" s="24"/>
    </row>
    <row r="84" spans="4:4" ht="15.75" customHeight="1">
      <c r="D84" s="24"/>
    </row>
    <row r="85" spans="4:4" ht="15.75" customHeight="1">
      <c r="D85" s="24"/>
    </row>
    <row r="86" spans="4:4" ht="15.75" customHeight="1">
      <c r="D86" s="24"/>
    </row>
    <row r="87" spans="4:4" ht="15.75" customHeight="1">
      <c r="D87" s="24"/>
    </row>
    <row r="88" spans="4:4" ht="15.75" customHeight="1">
      <c r="D88" s="24"/>
    </row>
    <row r="89" spans="4:4" ht="15.75" customHeight="1">
      <c r="D89" s="24"/>
    </row>
    <row r="90" spans="4:4" ht="15.75" customHeight="1">
      <c r="D90" s="24"/>
    </row>
    <row r="91" spans="4:4" ht="15.75" customHeight="1">
      <c r="D91" s="24"/>
    </row>
    <row r="92" spans="4:4" ht="15.75" customHeight="1">
      <c r="D92" s="24"/>
    </row>
    <row r="93" spans="4:4" ht="15.75" customHeight="1">
      <c r="D93" s="24"/>
    </row>
    <row r="94" spans="4:4" ht="15.75" customHeight="1">
      <c r="D94" s="24"/>
    </row>
    <row r="95" spans="4:4" ht="15.75" customHeight="1">
      <c r="D95" s="24"/>
    </row>
    <row r="96" spans="4:4" ht="15.75" customHeight="1">
      <c r="D96" s="24"/>
    </row>
    <row r="97" spans="4:4" ht="15.75" customHeight="1">
      <c r="D97" s="24"/>
    </row>
    <row r="98" spans="4:4" ht="15.75" customHeight="1">
      <c r="D98" s="24"/>
    </row>
    <row r="99" spans="4:4" ht="15.75" customHeight="1">
      <c r="D99" s="24"/>
    </row>
    <row r="100" spans="4:4" ht="15.75" customHeight="1">
      <c r="D100" s="24"/>
    </row>
    <row r="101" spans="4:4" ht="15.75" customHeight="1">
      <c r="D101" s="24"/>
    </row>
    <row r="102" spans="4:4" ht="15.75" customHeight="1">
      <c r="D102" s="24"/>
    </row>
    <row r="103" spans="4:4" ht="15.75" customHeight="1">
      <c r="D103" s="24"/>
    </row>
    <row r="104" spans="4:4" ht="15.75" customHeight="1">
      <c r="D104" s="24"/>
    </row>
    <row r="105" spans="4:4" ht="15.75" customHeight="1">
      <c r="D105" s="24"/>
    </row>
    <row r="106" spans="4:4" ht="15.75" customHeight="1">
      <c r="D106" s="24"/>
    </row>
    <row r="107" spans="4:4" ht="15.75" customHeight="1">
      <c r="D107" s="24"/>
    </row>
    <row r="108" spans="4:4" ht="15.75" customHeight="1">
      <c r="D108" s="24"/>
    </row>
    <row r="109" spans="4:4" ht="15.75" customHeight="1">
      <c r="D109" s="24"/>
    </row>
    <row r="110" spans="4:4" ht="15.75" customHeight="1">
      <c r="D110" s="24"/>
    </row>
    <row r="111" spans="4:4" ht="15.75" customHeight="1">
      <c r="D111" s="24"/>
    </row>
    <row r="112" spans="4:4" ht="15.75" customHeight="1">
      <c r="D112" s="24"/>
    </row>
    <row r="113" spans="4:4" ht="15.75" customHeight="1">
      <c r="D113" s="24"/>
    </row>
    <row r="114" spans="4:4" ht="15.75" customHeight="1">
      <c r="D114" s="24"/>
    </row>
    <row r="115" spans="4:4" ht="15.75" customHeight="1">
      <c r="D115" s="24"/>
    </row>
    <row r="116" spans="4:4" ht="15.75" customHeight="1">
      <c r="D116" s="24"/>
    </row>
    <row r="117" spans="4:4" ht="15.75" customHeight="1">
      <c r="D117" s="24"/>
    </row>
    <row r="118" spans="4:4" ht="15.75" customHeight="1">
      <c r="D118" s="24"/>
    </row>
    <row r="119" spans="4:4" ht="15.75" customHeight="1">
      <c r="D119" s="24"/>
    </row>
    <row r="120" spans="4:4" ht="15.75" customHeight="1">
      <c r="D120" s="24"/>
    </row>
    <row r="121" spans="4:4" ht="15.75" customHeight="1">
      <c r="D121" s="24"/>
    </row>
    <row r="122" spans="4:4" ht="15.75" customHeight="1">
      <c r="D122" s="24"/>
    </row>
    <row r="123" spans="4:4" ht="15.75" customHeight="1">
      <c r="D123" s="24"/>
    </row>
    <row r="124" spans="4:4" ht="15.75" customHeight="1">
      <c r="D124" s="24"/>
    </row>
    <row r="125" spans="4:4" ht="15.75" customHeight="1">
      <c r="D125" s="24"/>
    </row>
    <row r="126" spans="4:4" ht="15.75" customHeight="1">
      <c r="D126" s="24"/>
    </row>
    <row r="127" spans="4:4" ht="15.75" customHeight="1">
      <c r="D127" s="24"/>
    </row>
    <row r="128" spans="4:4" ht="15.75" customHeight="1">
      <c r="D128" s="24"/>
    </row>
    <row r="129" spans="4:4" ht="15.75" customHeight="1">
      <c r="D129" s="24"/>
    </row>
    <row r="130" spans="4:4" ht="15.75" customHeight="1">
      <c r="D130" s="24"/>
    </row>
    <row r="131" spans="4:4" ht="15.75" customHeight="1">
      <c r="D131" s="24"/>
    </row>
    <row r="132" spans="4:4" ht="15.75" customHeight="1">
      <c r="D132" s="24"/>
    </row>
    <row r="133" spans="4:4" ht="15.75" customHeight="1">
      <c r="D133" s="24"/>
    </row>
    <row r="134" spans="4:4" ht="15.75" customHeight="1">
      <c r="D134" s="24"/>
    </row>
    <row r="135" spans="4:4" ht="15.75" customHeight="1">
      <c r="D135" s="24"/>
    </row>
    <row r="136" spans="4:4" ht="15.75" customHeight="1">
      <c r="D136" s="24"/>
    </row>
    <row r="137" spans="4:4" ht="15.75" customHeight="1">
      <c r="D137" s="24"/>
    </row>
    <row r="138" spans="4:4" ht="15.75" customHeight="1">
      <c r="D138" s="24"/>
    </row>
    <row r="139" spans="4:4" ht="15.75" customHeight="1">
      <c r="D139" s="24"/>
    </row>
    <row r="140" spans="4:4" ht="15.75" customHeight="1">
      <c r="D140" s="24"/>
    </row>
    <row r="141" spans="4:4" ht="15.75" customHeight="1">
      <c r="D141" s="24"/>
    </row>
    <row r="142" spans="4:4" ht="15.75" customHeight="1">
      <c r="D142" s="24"/>
    </row>
    <row r="143" spans="4:4" ht="15.75" customHeight="1">
      <c r="D143" s="24"/>
    </row>
    <row r="144" spans="4:4" ht="15.75" customHeight="1">
      <c r="D144" s="24"/>
    </row>
    <row r="145" spans="4:4" ht="15.75" customHeight="1">
      <c r="D145" s="24"/>
    </row>
    <row r="146" spans="4:4" ht="15.75" customHeight="1">
      <c r="D146" s="24"/>
    </row>
    <row r="147" spans="4:4" ht="15.75" customHeight="1">
      <c r="D147" s="24"/>
    </row>
    <row r="148" spans="4:4" ht="15.75" customHeight="1">
      <c r="D148" s="24"/>
    </row>
    <row r="149" spans="4:4" ht="15.75" customHeight="1">
      <c r="D149" s="24"/>
    </row>
    <row r="150" spans="4:4" ht="15.75" customHeight="1">
      <c r="D150" s="24"/>
    </row>
    <row r="151" spans="4:4" ht="15.75" customHeight="1">
      <c r="D151" s="24"/>
    </row>
    <row r="152" spans="4:4" ht="15.75" customHeight="1">
      <c r="D152" s="24"/>
    </row>
    <row r="153" spans="4:4" ht="15.75" customHeight="1">
      <c r="D153" s="24"/>
    </row>
    <row r="154" spans="4:4" ht="15.75" customHeight="1">
      <c r="D154" s="24"/>
    </row>
    <row r="155" spans="4:4" ht="15.75" customHeight="1">
      <c r="D155" s="24"/>
    </row>
    <row r="156" spans="4:4" ht="15.75" customHeight="1">
      <c r="D156" s="24"/>
    </row>
    <row r="157" spans="4:4" ht="15.75" customHeight="1">
      <c r="D157" s="24"/>
    </row>
    <row r="158" spans="4:4" ht="15.75" customHeight="1">
      <c r="D158" s="24"/>
    </row>
    <row r="159" spans="4:4" ht="15.75" customHeight="1">
      <c r="D159" s="24"/>
    </row>
    <row r="160" spans="4:4" ht="15.75" customHeight="1">
      <c r="D160" s="24"/>
    </row>
    <row r="161" spans="4:4" ht="15.75" customHeight="1">
      <c r="D161" s="24"/>
    </row>
    <row r="162" spans="4:4" ht="15.75" customHeight="1">
      <c r="D162" s="24"/>
    </row>
    <row r="163" spans="4:4" ht="15.75" customHeight="1">
      <c r="D163" s="24"/>
    </row>
    <row r="164" spans="4:4" ht="15.75" customHeight="1">
      <c r="D164" s="24"/>
    </row>
    <row r="165" spans="4:4" ht="15.75" customHeight="1">
      <c r="D165" s="24"/>
    </row>
    <row r="166" spans="4:4" ht="15.75" customHeight="1">
      <c r="D166" s="24"/>
    </row>
    <row r="167" spans="4:4" ht="15.75" customHeight="1">
      <c r="D167" s="24"/>
    </row>
    <row r="168" spans="4:4" ht="15.75" customHeight="1">
      <c r="D168" s="24"/>
    </row>
    <row r="169" spans="4:4" ht="15.75" customHeight="1">
      <c r="D169" s="24"/>
    </row>
    <row r="170" spans="4:4" ht="15.75" customHeight="1">
      <c r="D170" s="24"/>
    </row>
    <row r="171" spans="4:4" ht="15.75" customHeight="1">
      <c r="D171" s="24"/>
    </row>
    <row r="172" spans="4:4" ht="15.75" customHeight="1">
      <c r="D172" s="24"/>
    </row>
    <row r="173" spans="4:4" ht="15.75" customHeight="1">
      <c r="D173" s="24"/>
    </row>
    <row r="174" spans="4:4" ht="15.75" customHeight="1">
      <c r="D174" s="24"/>
    </row>
    <row r="175" spans="4:4" ht="15.75" customHeight="1">
      <c r="D175" s="24"/>
    </row>
    <row r="176" spans="4:4" ht="15.75" customHeight="1">
      <c r="D176" s="24"/>
    </row>
    <row r="177" spans="4:4" ht="15.75" customHeight="1">
      <c r="D177" s="24"/>
    </row>
    <row r="178" spans="4:4" ht="15.75" customHeight="1">
      <c r="D178" s="24"/>
    </row>
    <row r="179" spans="4:4" ht="15.75" customHeight="1">
      <c r="D179" s="24"/>
    </row>
    <row r="180" spans="4:4" ht="15.75" customHeight="1">
      <c r="D180" s="24"/>
    </row>
    <row r="181" spans="4:4" ht="15.75" customHeight="1">
      <c r="D181" s="24"/>
    </row>
    <row r="182" spans="4:4" ht="15.75" customHeight="1">
      <c r="D182" s="24"/>
    </row>
    <row r="183" spans="4:4" ht="15.75" customHeight="1">
      <c r="D183" s="24"/>
    </row>
    <row r="184" spans="4:4" ht="15.75" customHeight="1">
      <c r="D184" s="24"/>
    </row>
    <row r="185" spans="4:4" ht="15.75" customHeight="1">
      <c r="D185" s="24"/>
    </row>
    <row r="186" spans="4:4" ht="15.75" customHeight="1">
      <c r="D186" s="24"/>
    </row>
    <row r="187" spans="4:4" ht="15.75" customHeight="1">
      <c r="D187" s="24"/>
    </row>
    <row r="188" spans="4:4" ht="15.75" customHeight="1">
      <c r="D188" s="24"/>
    </row>
    <row r="189" spans="4:4" ht="15.75" customHeight="1">
      <c r="D189" s="24"/>
    </row>
    <row r="190" spans="4:4" ht="15.75" customHeight="1">
      <c r="D190" s="24"/>
    </row>
    <row r="191" spans="4:4" ht="15.75" customHeight="1">
      <c r="D191" s="24"/>
    </row>
    <row r="192" spans="4:4" ht="15.75" customHeight="1">
      <c r="D192" s="24"/>
    </row>
    <row r="193" spans="4:4" ht="15.75" customHeight="1">
      <c r="D193" s="24"/>
    </row>
    <row r="194" spans="4:4" ht="15.75" customHeight="1">
      <c r="D194" s="24"/>
    </row>
    <row r="195" spans="4:4" ht="15.75" customHeight="1">
      <c r="D195" s="24"/>
    </row>
    <row r="196" spans="4:4" ht="15.75" customHeight="1">
      <c r="D196" s="24"/>
    </row>
    <row r="197" spans="4:4" ht="15.75" customHeight="1">
      <c r="D197" s="24"/>
    </row>
    <row r="198" spans="4:4" ht="15.75" customHeight="1">
      <c r="D198" s="24"/>
    </row>
    <row r="199" spans="4:4" ht="15.75" customHeight="1">
      <c r="D199" s="24"/>
    </row>
    <row r="200" spans="4:4" ht="15.75" customHeight="1">
      <c r="D200" s="24"/>
    </row>
    <row r="201" spans="4:4" ht="15.75" customHeight="1">
      <c r="D201" s="24"/>
    </row>
    <row r="202" spans="4:4" ht="15.75" customHeight="1">
      <c r="D202" s="24"/>
    </row>
    <row r="203" spans="4:4" ht="15.75" customHeight="1">
      <c r="D203" s="24"/>
    </row>
    <row r="204" spans="4:4" ht="15.75" customHeight="1">
      <c r="D204" s="24"/>
    </row>
    <row r="205" spans="4:4" ht="15.75" customHeight="1">
      <c r="D205" s="24"/>
    </row>
    <row r="206" spans="4:4" ht="15.75" customHeight="1">
      <c r="D206" s="24"/>
    </row>
    <row r="207" spans="4:4" ht="15.75" customHeight="1">
      <c r="D207" s="24"/>
    </row>
    <row r="208" spans="4:4" ht="15.75" customHeight="1">
      <c r="D208" s="24"/>
    </row>
    <row r="209" spans="4:4" ht="15.75" customHeight="1">
      <c r="D209" s="24"/>
    </row>
    <row r="210" spans="4:4" ht="15.75" customHeight="1">
      <c r="D210" s="24"/>
    </row>
    <row r="211" spans="4:4" ht="15.75" customHeight="1">
      <c r="D211" s="24"/>
    </row>
    <row r="212" spans="4:4" ht="15.75" customHeight="1">
      <c r="D212" s="24"/>
    </row>
    <row r="213" spans="4:4" ht="15.75" customHeight="1">
      <c r="D213" s="24"/>
    </row>
    <row r="214" spans="4:4" ht="15.75" customHeight="1">
      <c r="D214" s="24"/>
    </row>
    <row r="215" spans="4:4" ht="15.75" customHeight="1">
      <c r="D215" s="24"/>
    </row>
    <row r="216" spans="4:4" ht="15.75" customHeight="1">
      <c r="D216" s="24"/>
    </row>
    <row r="217" spans="4:4" ht="15.75" customHeight="1">
      <c r="D217" s="24"/>
    </row>
    <row r="218" spans="4:4" ht="15.75" customHeight="1">
      <c r="D218" s="24"/>
    </row>
    <row r="219" spans="4:4" ht="15.75" customHeight="1">
      <c r="D219" s="24"/>
    </row>
    <row r="220" spans="4:4" ht="15.75" customHeight="1">
      <c r="D220" s="24"/>
    </row>
    <row r="221" spans="4:4" ht="15.75" customHeight="1">
      <c r="D221" s="24"/>
    </row>
    <row r="222" spans="4:4" ht="15.75" customHeight="1">
      <c r="D222" s="24"/>
    </row>
    <row r="223" spans="4:4" ht="15.75" customHeight="1">
      <c r="D223" s="24"/>
    </row>
    <row r="224" spans="4:4" ht="15.75" customHeight="1">
      <c r="D224" s="24"/>
    </row>
    <row r="225" spans="4:4" ht="15.75" customHeight="1">
      <c r="D225" s="24"/>
    </row>
    <row r="226" spans="4:4" ht="15.75" customHeight="1">
      <c r="D226" s="24"/>
    </row>
    <row r="227" spans="4:4" ht="15.75" customHeight="1">
      <c r="D227" s="24"/>
    </row>
    <row r="228" spans="4:4" ht="15.75" customHeight="1">
      <c r="D228" s="24"/>
    </row>
    <row r="229" spans="4:4" ht="15.75" customHeight="1">
      <c r="D229" s="24"/>
    </row>
    <row r="230" spans="4:4" ht="15.75" customHeight="1">
      <c r="D230" s="24"/>
    </row>
    <row r="231" spans="4:4" ht="15.75" customHeight="1">
      <c r="D231" s="24"/>
    </row>
    <row r="232" spans="4:4" ht="15.75" customHeight="1">
      <c r="D232" s="24"/>
    </row>
    <row r="233" spans="4:4" ht="15.75" customHeight="1">
      <c r="D233" s="24"/>
    </row>
    <row r="234" spans="4:4" ht="15.75" customHeight="1">
      <c r="D234" s="24"/>
    </row>
    <row r="235" spans="4:4" ht="15.75" customHeight="1">
      <c r="D235" s="24"/>
    </row>
    <row r="236" spans="4:4" ht="15.75" customHeight="1">
      <c r="D236" s="24"/>
    </row>
    <row r="237" spans="4:4" ht="15.75" customHeight="1">
      <c r="D237" s="24"/>
    </row>
    <row r="238" spans="4:4" ht="15.75" customHeight="1">
      <c r="D238" s="24"/>
    </row>
    <row r="239" spans="4:4" ht="15.75" customHeight="1">
      <c r="D239" s="24"/>
    </row>
    <row r="240" spans="4:4" ht="15.75" customHeight="1">
      <c r="D240" s="24"/>
    </row>
    <row r="241" spans="4:4" ht="15.75" customHeight="1">
      <c r="D241" s="24"/>
    </row>
    <row r="242" spans="4:4" ht="15.75" customHeight="1">
      <c r="D242" s="24"/>
    </row>
    <row r="243" spans="4:4" ht="15.75" customHeight="1">
      <c r="D243" s="24"/>
    </row>
    <row r="244" spans="4:4" ht="15.75" customHeight="1">
      <c r="D244" s="24"/>
    </row>
    <row r="245" spans="4:4" ht="15.75" customHeight="1">
      <c r="D245" s="24"/>
    </row>
    <row r="246" spans="4:4" ht="15.75" customHeight="1">
      <c r="D246" s="24"/>
    </row>
    <row r="247" spans="4:4" ht="15.75" customHeight="1">
      <c r="D247" s="24"/>
    </row>
    <row r="248" spans="4:4" ht="15.75" customHeight="1">
      <c r="D248" s="24"/>
    </row>
    <row r="249" spans="4:4" ht="15.75" customHeight="1">
      <c r="D249" s="24"/>
    </row>
    <row r="250" spans="4:4" ht="15.75" customHeight="1">
      <c r="D250" s="24"/>
    </row>
    <row r="251" spans="4:4" ht="15.75" customHeight="1">
      <c r="D251" s="24"/>
    </row>
    <row r="252" spans="4:4" ht="15.75" customHeight="1">
      <c r="D252" s="24"/>
    </row>
    <row r="253" spans="4:4" ht="15.75" customHeight="1">
      <c r="D253" s="24"/>
    </row>
    <row r="254" spans="4:4" ht="15.75" customHeight="1">
      <c r="D254" s="24"/>
    </row>
    <row r="255" spans="4:4" ht="15.75" customHeight="1">
      <c r="D255" s="24"/>
    </row>
    <row r="256" spans="4:4" ht="15.75" customHeight="1">
      <c r="D256" s="24"/>
    </row>
    <row r="257" spans="4:4" ht="15.75" customHeight="1">
      <c r="D257" s="24"/>
    </row>
    <row r="258" spans="4:4" ht="15.75" customHeight="1">
      <c r="D258" s="24"/>
    </row>
    <row r="259" spans="4:4" ht="15.75" customHeight="1">
      <c r="D259" s="24"/>
    </row>
    <row r="260" spans="4:4" ht="15.75" customHeight="1">
      <c r="D260" s="24"/>
    </row>
    <row r="261" spans="4:4" ht="15.75" customHeight="1">
      <c r="D261" s="24"/>
    </row>
    <row r="262" spans="4:4" ht="15.75" customHeight="1">
      <c r="D262" s="24"/>
    </row>
    <row r="263" spans="4:4" ht="15.75" customHeight="1">
      <c r="D263" s="24"/>
    </row>
    <row r="264" spans="4:4" ht="15.75" customHeight="1">
      <c r="D264" s="24"/>
    </row>
    <row r="265" spans="4:4" ht="15.75" customHeight="1">
      <c r="D265" s="24"/>
    </row>
    <row r="266" spans="4:4" ht="15.75" customHeight="1">
      <c r="D266" s="24"/>
    </row>
    <row r="267" spans="4:4" ht="15.75" customHeight="1">
      <c r="D267" s="24"/>
    </row>
    <row r="268" spans="4:4" ht="15.75" customHeight="1">
      <c r="D268" s="24"/>
    </row>
    <row r="269" spans="4:4" ht="15.75" customHeight="1">
      <c r="D269" s="24"/>
    </row>
    <row r="270" spans="4:4" ht="15.75" customHeight="1">
      <c r="D270" s="24"/>
    </row>
    <row r="271" spans="4:4" ht="15.75" customHeight="1">
      <c r="D271" s="24"/>
    </row>
    <row r="272" spans="4:4" ht="15.75" customHeight="1">
      <c r="D272" s="24"/>
    </row>
    <row r="273" spans="4:4" ht="15.75" customHeight="1">
      <c r="D273" s="24"/>
    </row>
    <row r="274" spans="4:4" ht="15.75" customHeight="1">
      <c r="D274" s="24"/>
    </row>
    <row r="275" spans="4:4" ht="15.75" customHeight="1">
      <c r="D275" s="24"/>
    </row>
    <row r="276" spans="4:4" ht="15.75" customHeight="1">
      <c r="D276" s="24"/>
    </row>
    <row r="277" spans="4:4" ht="15.75" customHeight="1">
      <c r="D277" s="24"/>
    </row>
    <row r="278" spans="4:4" ht="15.75" customHeight="1">
      <c r="D278" s="24"/>
    </row>
    <row r="279" spans="4:4" ht="15.75" customHeight="1">
      <c r="D279" s="24"/>
    </row>
    <row r="280" spans="4:4" ht="15.75" customHeight="1">
      <c r="D280" s="24"/>
    </row>
    <row r="281" spans="4:4" ht="15.75" customHeight="1">
      <c r="D281" s="24"/>
    </row>
    <row r="282" spans="4:4" ht="15.75" customHeight="1">
      <c r="D282" s="24"/>
    </row>
    <row r="283" spans="4:4" ht="15.75" customHeight="1">
      <c r="D283" s="24"/>
    </row>
    <row r="284" spans="4:4" ht="15.75" customHeight="1">
      <c r="D284" s="24"/>
    </row>
    <row r="285" spans="4:4" ht="15.75" customHeight="1">
      <c r="D285" s="24"/>
    </row>
    <row r="286" spans="4:4" ht="15.75" customHeight="1">
      <c r="D286" s="24"/>
    </row>
    <row r="287" spans="4:4" ht="15.75" customHeight="1">
      <c r="D287" s="24"/>
    </row>
    <row r="288" spans="4:4" ht="15.75" customHeight="1">
      <c r="D288" s="24"/>
    </row>
    <row r="289" spans="4:4" ht="15.75" customHeight="1">
      <c r="D289" s="24"/>
    </row>
    <row r="290" spans="4:4" ht="15.75" customHeight="1">
      <c r="D290" s="24"/>
    </row>
    <row r="291" spans="4:4" ht="15.75" customHeight="1">
      <c r="D291" s="24"/>
    </row>
    <row r="292" spans="4:4" ht="15.75" customHeight="1">
      <c r="D292" s="24"/>
    </row>
    <row r="293" spans="4:4" ht="15.75" customHeight="1">
      <c r="D293" s="24"/>
    </row>
    <row r="294" spans="4:4" ht="15.75" customHeight="1">
      <c r="D294" s="24"/>
    </row>
    <row r="295" spans="4:4" ht="15.75" customHeight="1">
      <c r="D295" s="24"/>
    </row>
    <row r="296" spans="4:4" ht="15.75" customHeight="1">
      <c r="D296" s="24"/>
    </row>
    <row r="297" spans="4:4" ht="15.75" customHeight="1">
      <c r="D297" s="24"/>
    </row>
    <row r="298" spans="4:4" ht="15.75" customHeight="1">
      <c r="D298" s="24"/>
    </row>
    <row r="299" spans="4:4" ht="15.75" customHeight="1">
      <c r="D299" s="24"/>
    </row>
    <row r="300" spans="4:4" ht="15.75" customHeight="1">
      <c r="D300" s="24"/>
    </row>
    <row r="301" spans="4:4" ht="15.75" customHeight="1">
      <c r="D301" s="24"/>
    </row>
    <row r="302" spans="4:4" ht="15.75" customHeight="1">
      <c r="D302" s="24"/>
    </row>
    <row r="303" spans="4:4" ht="15.75" customHeight="1">
      <c r="D303" s="24"/>
    </row>
    <row r="304" spans="4:4" ht="15.75" customHeight="1">
      <c r="D304" s="24"/>
    </row>
    <row r="305" spans="4:4" ht="15.75" customHeight="1">
      <c r="D305" s="24"/>
    </row>
    <row r="306" spans="4:4" ht="15.75" customHeight="1">
      <c r="D306" s="24"/>
    </row>
    <row r="307" spans="4:4" ht="15.75" customHeight="1">
      <c r="D307" s="24"/>
    </row>
    <row r="308" spans="4:4" ht="15.75" customHeight="1">
      <c r="D308" s="24"/>
    </row>
    <row r="309" spans="4:4" ht="15.75" customHeight="1">
      <c r="D309" s="24"/>
    </row>
    <row r="310" spans="4:4" ht="15.75" customHeight="1">
      <c r="D310" s="24"/>
    </row>
    <row r="311" spans="4:4" ht="15.75" customHeight="1">
      <c r="D311" s="24"/>
    </row>
    <row r="312" spans="4:4" ht="15.75" customHeight="1">
      <c r="D312" s="24"/>
    </row>
    <row r="313" spans="4:4" ht="15.75" customHeight="1">
      <c r="D313" s="24"/>
    </row>
    <row r="314" spans="4:4" ht="15.75" customHeight="1">
      <c r="D314" s="24"/>
    </row>
    <row r="315" spans="4:4" ht="15.75" customHeight="1">
      <c r="D315" s="24"/>
    </row>
    <row r="316" spans="4:4" ht="15.75" customHeight="1">
      <c r="D316" s="24"/>
    </row>
    <row r="317" spans="4:4" ht="15.75" customHeight="1">
      <c r="D317" s="24"/>
    </row>
    <row r="318" spans="4:4" ht="15.75" customHeight="1">
      <c r="D318" s="24"/>
    </row>
    <row r="319" spans="4:4" ht="15.75" customHeight="1">
      <c r="D319" s="24"/>
    </row>
    <row r="320" spans="4:4" ht="15.75" customHeight="1">
      <c r="D320" s="24"/>
    </row>
    <row r="321" spans="4:4" ht="15.75" customHeight="1">
      <c r="D321" s="24"/>
    </row>
    <row r="322" spans="4:4" ht="15.75" customHeight="1">
      <c r="D322" s="24"/>
    </row>
    <row r="323" spans="4:4" ht="15.75" customHeight="1">
      <c r="D323" s="24"/>
    </row>
    <row r="324" spans="4:4" ht="15.75" customHeight="1">
      <c r="D324" s="24"/>
    </row>
    <row r="325" spans="4:4" ht="15.75" customHeight="1">
      <c r="D325" s="24"/>
    </row>
    <row r="326" spans="4:4" ht="15.75" customHeight="1">
      <c r="D326" s="24"/>
    </row>
    <row r="327" spans="4:4" ht="15.75" customHeight="1">
      <c r="D327" s="24"/>
    </row>
    <row r="328" spans="4:4" ht="15.75" customHeight="1">
      <c r="D328" s="24"/>
    </row>
    <row r="329" spans="4:4" ht="15.75" customHeight="1">
      <c r="D329" s="24"/>
    </row>
    <row r="330" spans="4:4" ht="15.75" customHeight="1">
      <c r="D330" s="24"/>
    </row>
    <row r="331" spans="4:4" ht="15.75" customHeight="1">
      <c r="D331" s="24"/>
    </row>
    <row r="332" spans="4:4" ht="15.75" customHeight="1">
      <c r="D332" s="24"/>
    </row>
    <row r="333" spans="4:4" ht="15.75" customHeight="1">
      <c r="D333" s="24"/>
    </row>
    <row r="334" spans="4:4" ht="15.75" customHeight="1">
      <c r="D334" s="24"/>
    </row>
    <row r="335" spans="4:4" ht="15.75" customHeight="1">
      <c r="D335" s="24"/>
    </row>
    <row r="336" spans="4:4" ht="15.75" customHeight="1">
      <c r="D336" s="24"/>
    </row>
    <row r="337" spans="4:4" ht="15.75" customHeight="1">
      <c r="D337" s="24"/>
    </row>
    <row r="338" spans="4:4" ht="15.75" customHeight="1">
      <c r="D338" s="24"/>
    </row>
    <row r="339" spans="4:4" ht="15.75" customHeight="1">
      <c r="D339" s="24"/>
    </row>
    <row r="340" spans="4:4" ht="15.75" customHeight="1">
      <c r="D340" s="24"/>
    </row>
    <row r="341" spans="4:4" ht="15.75" customHeight="1">
      <c r="D341" s="24"/>
    </row>
    <row r="342" spans="4:4" ht="15.75" customHeight="1">
      <c r="D342" s="24"/>
    </row>
    <row r="343" spans="4:4" ht="15.75" customHeight="1">
      <c r="D343" s="24"/>
    </row>
    <row r="344" spans="4:4" ht="15.75" customHeight="1">
      <c r="D344" s="24"/>
    </row>
    <row r="345" spans="4:4" ht="15.75" customHeight="1">
      <c r="D345" s="24"/>
    </row>
    <row r="346" spans="4:4" ht="15.75" customHeight="1">
      <c r="D346" s="24"/>
    </row>
    <row r="347" spans="4:4" ht="15.75" customHeight="1">
      <c r="D347" s="24"/>
    </row>
    <row r="348" spans="4:4" ht="15.75" customHeight="1">
      <c r="D348" s="24"/>
    </row>
    <row r="349" spans="4:4" ht="15.75" customHeight="1">
      <c r="D349" s="24"/>
    </row>
    <row r="350" spans="4:4" ht="15.75" customHeight="1">
      <c r="D350" s="24"/>
    </row>
    <row r="351" spans="4:4" ht="15.75" customHeight="1">
      <c r="D351" s="24"/>
    </row>
    <row r="352" spans="4:4" ht="15.75" customHeight="1">
      <c r="D352" s="24"/>
    </row>
    <row r="353" spans="4:4" ht="15.75" customHeight="1">
      <c r="D353" s="24"/>
    </row>
    <row r="354" spans="4:4" ht="15.75" customHeight="1">
      <c r="D354" s="24"/>
    </row>
    <row r="355" spans="4:4" ht="15.75" customHeight="1">
      <c r="D355" s="24"/>
    </row>
    <row r="356" spans="4:4" ht="15.75" customHeight="1">
      <c r="D356" s="24"/>
    </row>
    <row r="357" spans="4:4" ht="15.75" customHeight="1">
      <c r="D357" s="24"/>
    </row>
    <row r="358" spans="4:4" ht="15.75" customHeight="1">
      <c r="D358" s="24"/>
    </row>
    <row r="359" spans="4:4" ht="15.75" customHeight="1">
      <c r="D359" s="24"/>
    </row>
    <row r="360" spans="4:4" ht="15.75" customHeight="1">
      <c r="D360" s="24"/>
    </row>
    <row r="361" spans="4:4" ht="15.75" customHeight="1">
      <c r="D361" s="24"/>
    </row>
    <row r="362" spans="4:4" ht="15.75" customHeight="1">
      <c r="D362" s="24"/>
    </row>
    <row r="363" spans="4:4" ht="15.75" customHeight="1">
      <c r="D363" s="24"/>
    </row>
    <row r="364" spans="4:4" ht="15.75" customHeight="1">
      <c r="D364" s="24"/>
    </row>
    <row r="365" spans="4:4" ht="15.75" customHeight="1">
      <c r="D365" s="24"/>
    </row>
    <row r="366" spans="4:4" ht="15.75" customHeight="1">
      <c r="D366" s="24"/>
    </row>
    <row r="367" spans="4:4" ht="15.75" customHeight="1">
      <c r="D367" s="24"/>
    </row>
    <row r="368" spans="4:4" ht="15.75" customHeight="1">
      <c r="D368" s="24"/>
    </row>
    <row r="369" spans="4:4" ht="15.75" customHeight="1">
      <c r="D369" s="24"/>
    </row>
    <row r="370" spans="4:4" ht="15.75" customHeight="1">
      <c r="D370" s="24"/>
    </row>
    <row r="371" spans="4:4" ht="15.75" customHeight="1">
      <c r="D371" s="24"/>
    </row>
    <row r="372" spans="4:4" ht="15.75" customHeight="1">
      <c r="D372" s="24"/>
    </row>
    <row r="373" spans="4:4" ht="15.75" customHeight="1">
      <c r="D373" s="24"/>
    </row>
    <row r="374" spans="4:4" ht="15.75" customHeight="1">
      <c r="D374" s="24"/>
    </row>
    <row r="375" spans="4:4" ht="15.75" customHeight="1">
      <c r="D375" s="24"/>
    </row>
    <row r="376" spans="4:4" ht="15.75" customHeight="1">
      <c r="D376" s="24"/>
    </row>
    <row r="377" spans="4:4" ht="15.75" customHeight="1">
      <c r="D377" s="24"/>
    </row>
    <row r="378" spans="4:4" ht="15.75" customHeight="1">
      <c r="D378" s="24"/>
    </row>
    <row r="379" spans="4:4" ht="15.75" customHeight="1">
      <c r="D379" s="24"/>
    </row>
    <row r="380" spans="4:4" ht="15.75" customHeight="1">
      <c r="D380" s="24"/>
    </row>
    <row r="381" spans="4:4" ht="15.75" customHeight="1">
      <c r="D381" s="24"/>
    </row>
    <row r="382" spans="4:4" ht="15.75" customHeight="1">
      <c r="D382" s="24"/>
    </row>
    <row r="383" spans="4:4" ht="15.75" customHeight="1">
      <c r="D383" s="24"/>
    </row>
    <row r="384" spans="4:4" ht="15.75" customHeight="1">
      <c r="D384" s="24"/>
    </row>
    <row r="385" spans="4:4" ht="15.75" customHeight="1">
      <c r="D385" s="24"/>
    </row>
    <row r="386" spans="4:4" ht="15.75" customHeight="1">
      <c r="D386" s="24"/>
    </row>
    <row r="387" spans="4:4" ht="15.75" customHeight="1">
      <c r="D387" s="24"/>
    </row>
    <row r="388" spans="4:4" ht="15.75" customHeight="1">
      <c r="D388" s="24"/>
    </row>
    <row r="389" spans="4:4" ht="15.75" customHeight="1">
      <c r="D389" s="24"/>
    </row>
    <row r="390" spans="4:4" ht="15.75" customHeight="1">
      <c r="D390" s="24"/>
    </row>
    <row r="391" spans="4:4" ht="15.75" customHeight="1">
      <c r="D391" s="24"/>
    </row>
    <row r="392" spans="4:4" ht="15.75" customHeight="1">
      <c r="D392" s="24"/>
    </row>
    <row r="393" spans="4:4" ht="15.75" customHeight="1">
      <c r="D393" s="24"/>
    </row>
    <row r="394" spans="4:4" ht="15.75" customHeight="1">
      <c r="D394" s="24"/>
    </row>
    <row r="395" spans="4:4" ht="15.75" customHeight="1">
      <c r="D395" s="24"/>
    </row>
    <row r="396" spans="4:4" ht="15.75" customHeight="1">
      <c r="D396" s="24"/>
    </row>
    <row r="397" spans="4:4" ht="15.75" customHeight="1">
      <c r="D397" s="24"/>
    </row>
    <row r="398" spans="4:4" ht="15.75" customHeight="1">
      <c r="D398" s="24"/>
    </row>
    <row r="399" spans="4:4" ht="15.75" customHeight="1">
      <c r="D399" s="24"/>
    </row>
    <row r="400" spans="4:4" ht="15.75" customHeight="1">
      <c r="D400" s="24"/>
    </row>
    <row r="401" spans="4:4" ht="15.75" customHeight="1">
      <c r="D401" s="24"/>
    </row>
    <row r="402" spans="4:4" ht="15.75" customHeight="1">
      <c r="D402" s="24"/>
    </row>
    <row r="403" spans="4:4" ht="15.75" customHeight="1">
      <c r="D403" s="24"/>
    </row>
    <row r="404" spans="4:4" ht="15.75" customHeight="1">
      <c r="D404" s="24"/>
    </row>
    <row r="405" spans="4:4" ht="15.75" customHeight="1">
      <c r="D405" s="24"/>
    </row>
    <row r="406" spans="4:4" ht="15.75" customHeight="1">
      <c r="D406" s="24"/>
    </row>
    <row r="407" spans="4:4" ht="15.75" customHeight="1">
      <c r="D407" s="24"/>
    </row>
    <row r="408" spans="4:4" ht="15.75" customHeight="1">
      <c r="D408" s="24"/>
    </row>
    <row r="409" spans="4:4" ht="15.75" customHeight="1">
      <c r="D409" s="24"/>
    </row>
    <row r="410" spans="4:4" ht="15.75" customHeight="1">
      <c r="D410" s="24"/>
    </row>
    <row r="411" spans="4:4" ht="15.75" customHeight="1">
      <c r="D411" s="24"/>
    </row>
    <row r="412" spans="4:4" ht="15.75" customHeight="1">
      <c r="D412" s="24"/>
    </row>
    <row r="413" spans="4:4" ht="15.75" customHeight="1">
      <c r="D413" s="24"/>
    </row>
    <row r="414" spans="4:4" ht="15.75" customHeight="1">
      <c r="D414" s="24"/>
    </row>
    <row r="415" spans="4:4" ht="15.75" customHeight="1">
      <c r="D415" s="24"/>
    </row>
    <row r="416" spans="4:4" ht="15.75" customHeight="1">
      <c r="D416" s="24"/>
    </row>
    <row r="417" spans="4:4" ht="15.75" customHeight="1">
      <c r="D417" s="24"/>
    </row>
    <row r="418" spans="4:4" ht="15.75" customHeight="1">
      <c r="D418" s="24"/>
    </row>
    <row r="419" spans="4:4" ht="15.75" customHeight="1">
      <c r="D419" s="24"/>
    </row>
    <row r="420" spans="4:4" ht="15.75" customHeight="1">
      <c r="D420" s="24"/>
    </row>
    <row r="421" spans="4:4" ht="15.75" customHeight="1">
      <c r="D421" s="24"/>
    </row>
    <row r="422" spans="4:4" ht="15.75" customHeight="1">
      <c r="D422" s="24"/>
    </row>
    <row r="423" spans="4:4" ht="15.75" customHeight="1">
      <c r="D423" s="24"/>
    </row>
    <row r="424" spans="4:4" ht="15.75" customHeight="1">
      <c r="D424" s="24"/>
    </row>
    <row r="425" spans="4:4" ht="15.75" customHeight="1">
      <c r="D425" s="24"/>
    </row>
    <row r="426" spans="4:4" ht="15.75" customHeight="1">
      <c r="D426" s="24"/>
    </row>
    <row r="427" spans="4:4" ht="15.75" customHeight="1">
      <c r="D427" s="24"/>
    </row>
    <row r="428" spans="4:4" ht="15.75" customHeight="1">
      <c r="D428" s="24"/>
    </row>
    <row r="429" spans="4:4" ht="15.75" customHeight="1">
      <c r="D429" s="24"/>
    </row>
    <row r="430" spans="4:4" ht="15.75" customHeight="1">
      <c r="D430" s="24"/>
    </row>
    <row r="431" spans="4:4" ht="15.75" customHeight="1">
      <c r="D431" s="24"/>
    </row>
    <row r="432" spans="4:4" ht="15.75" customHeight="1">
      <c r="D432" s="24"/>
    </row>
    <row r="433" spans="4:4" ht="15.75" customHeight="1">
      <c r="D433" s="24"/>
    </row>
    <row r="434" spans="4:4" ht="15.75" customHeight="1">
      <c r="D434" s="24"/>
    </row>
    <row r="435" spans="4:4" ht="15.75" customHeight="1">
      <c r="D435" s="24"/>
    </row>
    <row r="436" spans="4:4" ht="15.75" customHeight="1">
      <c r="D436" s="24"/>
    </row>
    <row r="437" spans="4:4" ht="15.75" customHeight="1">
      <c r="D437" s="24"/>
    </row>
    <row r="438" spans="4:4" ht="15.75" customHeight="1">
      <c r="D438" s="24"/>
    </row>
    <row r="439" spans="4:4" ht="15.75" customHeight="1">
      <c r="D439" s="24"/>
    </row>
    <row r="440" spans="4:4" ht="15.75" customHeight="1">
      <c r="D440" s="24"/>
    </row>
    <row r="441" spans="4:4" ht="15.75" customHeight="1">
      <c r="D441" s="24"/>
    </row>
    <row r="442" spans="4:4" ht="15.75" customHeight="1">
      <c r="D442" s="24"/>
    </row>
    <row r="443" spans="4:4" ht="15.75" customHeight="1">
      <c r="D443" s="24"/>
    </row>
    <row r="444" spans="4:4" ht="15.75" customHeight="1">
      <c r="D444" s="24"/>
    </row>
    <row r="445" spans="4:4" ht="15.75" customHeight="1">
      <c r="D445" s="24"/>
    </row>
    <row r="446" spans="4:4" ht="15.75" customHeight="1">
      <c r="D446" s="24"/>
    </row>
    <row r="447" spans="4:4" ht="15.75" customHeight="1">
      <c r="D447" s="24"/>
    </row>
    <row r="448" spans="4:4" ht="15.75" customHeight="1">
      <c r="D448" s="24"/>
    </row>
    <row r="449" spans="4:4" ht="15.75" customHeight="1">
      <c r="D449" s="24"/>
    </row>
    <row r="450" spans="4:4" ht="15.75" customHeight="1">
      <c r="D450" s="24"/>
    </row>
    <row r="451" spans="4:4" ht="15.75" customHeight="1">
      <c r="D451" s="24"/>
    </row>
    <row r="452" spans="4:4" ht="15.75" customHeight="1">
      <c r="D452" s="24"/>
    </row>
    <row r="453" spans="4:4" ht="15.75" customHeight="1">
      <c r="D453" s="24"/>
    </row>
    <row r="454" spans="4:4" ht="15.75" customHeight="1">
      <c r="D454" s="24"/>
    </row>
    <row r="455" spans="4:4" ht="15.75" customHeight="1">
      <c r="D455" s="24"/>
    </row>
    <row r="456" spans="4:4" ht="15.75" customHeight="1">
      <c r="D456" s="24"/>
    </row>
    <row r="457" spans="4:4" ht="15.75" customHeight="1">
      <c r="D457" s="24"/>
    </row>
    <row r="458" spans="4:4" ht="15.75" customHeight="1">
      <c r="D458" s="24"/>
    </row>
    <row r="459" spans="4:4" ht="15.75" customHeight="1">
      <c r="D459" s="24"/>
    </row>
    <row r="460" spans="4:4" ht="15.75" customHeight="1">
      <c r="D460" s="24"/>
    </row>
    <row r="461" spans="4:4" ht="15.75" customHeight="1">
      <c r="D461" s="24"/>
    </row>
    <row r="462" spans="4:4" ht="15.75" customHeight="1">
      <c r="D462" s="24"/>
    </row>
    <row r="463" spans="4:4" ht="15.75" customHeight="1">
      <c r="D463" s="24"/>
    </row>
    <row r="464" spans="4:4" ht="15.75" customHeight="1">
      <c r="D464" s="24"/>
    </row>
    <row r="465" spans="4:4" ht="15.75" customHeight="1">
      <c r="D465" s="24"/>
    </row>
    <row r="466" spans="4:4" ht="15.75" customHeight="1">
      <c r="D466" s="24"/>
    </row>
    <row r="467" spans="4:4" ht="15.75" customHeight="1">
      <c r="D467" s="24"/>
    </row>
    <row r="468" spans="4:4" ht="15.75" customHeight="1">
      <c r="D468" s="24"/>
    </row>
    <row r="469" spans="4:4" ht="15.75" customHeight="1">
      <c r="D469" s="24"/>
    </row>
    <row r="470" spans="4:4" ht="15.75" customHeight="1">
      <c r="D470" s="24"/>
    </row>
    <row r="471" spans="4:4" ht="15.75" customHeight="1">
      <c r="D471" s="24"/>
    </row>
    <row r="472" spans="4:4" ht="15.75" customHeight="1">
      <c r="D472" s="24"/>
    </row>
    <row r="473" spans="4:4" ht="15.75" customHeight="1">
      <c r="D473" s="24"/>
    </row>
    <row r="474" spans="4:4" ht="15.75" customHeight="1">
      <c r="D474" s="24"/>
    </row>
    <row r="475" spans="4:4" ht="15.75" customHeight="1">
      <c r="D475" s="24"/>
    </row>
    <row r="476" spans="4:4" ht="15.75" customHeight="1">
      <c r="D476" s="24"/>
    </row>
    <row r="477" spans="4:4" ht="15.75" customHeight="1">
      <c r="D477" s="24"/>
    </row>
    <row r="478" spans="4:4" ht="15.75" customHeight="1">
      <c r="D478" s="24"/>
    </row>
    <row r="479" spans="4:4" ht="15.75" customHeight="1">
      <c r="D479" s="24"/>
    </row>
    <row r="480" spans="4:4" ht="15.75" customHeight="1">
      <c r="D480" s="24"/>
    </row>
    <row r="481" spans="4:4" ht="15.75" customHeight="1">
      <c r="D481" s="24"/>
    </row>
    <row r="482" spans="4:4" ht="15.75" customHeight="1">
      <c r="D482" s="24"/>
    </row>
    <row r="483" spans="4:4" ht="15.75" customHeight="1">
      <c r="D483" s="24"/>
    </row>
    <row r="484" spans="4:4" ht="15.75" customHeight="1">
      <c r="D484" s="24"/>
    </row>
    <row r="485" spans="4:4" ht="15.75" customHeight="1">
      <c r="D485" s="24"/>
    </row>
    <row r="486" spans="4:4" ht="15.75" customHeight="1">
      <c r="D486" s="24"/>
    </row>
    <row r="487" spans="4:4" ht="15.75" customHeight="1">
      <c r="D487" s="24"/>
    </row>
    <row r="488" spans="4:4" ht="15.75" customHeight="1">
      <c r="D488" s="24"/>
    </row>
    <row r="489" spans="4:4" ht="15.75" customHeight="1">
      <c r="D489" s="24"/>
    </row>
    <row r="490" spans="4:4" ht="15.75" customHeight="1">
      <c r="D490" s="24"/>
    </row>
    <row r="491" spans="4:4" ht="15.75" customHeight="1">
      <c r="D491" s="24"/>
    </row>
    <row r="492" spans="4:4" ht="15.75" customHeight="1">
      <c r="D492" s="24"/>
    </row>
    <row r="493" spans="4:4" ht="15.75" customHeight="1">
      <c r="D493" s="24"/>
    </row>
    <row r="494" spans="4:4" ht="15.75" customHeight="1">
      <c r="D494" s="24"/>
    </row>
    <row r="495" spans="4:4" ht="15.75" customHeight="1">
      <c r="D495" s="24"/>
    </row>
    <row r="496" spans="4:4" ht="15.75" customHeight="1">
      <c r="D496" s="24"/>
    </row>
    <row r="497" spans="4:4" ht="15.75" customHeight="1">
      <c r="D497" s="24"/>
    </row>
    <row r="498" spans="4:4" ht="15.75" customHeight="1">
      <c r="D498" s="24"/>
    </row>
    <row r="499" spans="4:4" ht="15.75" customHeight="1">
      <c r="D499" s="24"/>
    </row>
    <row r="500" spans="4:4" ht="15.75" customHeight="1">
      <c r="D500" s="24"/>
    </row>
    <row r="501" spans="4:4" ht="15.75" customHeight="1">
      <c r="D501" s="24"/>
    </row>
    <row r="502" spans="4:4" ht="15.75" customHeight="1">
      <c r="D502" s="24"/>
    </row>
    <row r="503" spans="4:4" ht="15.75" customHeight="1">
      <c r="D503" s="24"/>
    </row>
    <row r="504" spans="4:4" ht="15.75" customHeight="1">
      <c r="D504" s="24"/>
    </row>
    <row r="505" spans="4:4" ht="15.75" customHeight="1">
      <c r="D505" s="24"/>
    </row>
    <row r="506" spans="4:4" ht="15.75" customHeight="1">
      <c r="D506" s="24"/>
    </row>
    <row r="507" spans="4:4" ht="15.75" customHeight="1">
      <c r="D507" s="24"/>
    </row>
    <row r="508" spans="4:4" ht="15.75" customHeight="1">
      <c r="D508" s="24"/>
    </row>
    <row r="509" spans="4:4" ht="15.75" customHeight="1">
      <c r="D509" s="24"/>
    </row>
    <row r="510" spans="4:4" ht="15.75" customHeight="1">
      <c r="D510" s="24"/>
    </row>
    <row r="511" spans="4:4" ht="15.75" customHeight="1">
      <c r="D511" s="24"/>
    </row>
    <row r="512" spans="4:4" ht="15.75" customHeight="1">
      <c r="D512" s="24"/>
    </row>
    <row r="513" spans="4:4" ht="15.75" customHeight="1">
      <c r="D513" s="24"/>
    </row>
    <row r="514" spans="4:4" ht="15.75" customHeight="1">
      <c r="D514" s="24"/>
    </row>
    <row r="515" spans="4:4" ht="15.75" customHeight="1">
      <c r="D515" s="24"/>
    </row>
    <row r="516" spans="4:4" ht="15.75" customHeight="1">
      <c r="D516" s="24"/>
    </row>
    <row r="517" spans="4:4" ht="15.75" customHeight="1">
      <c r="D517" s="24"/>
    </row>
    <row r="518" spans="4:4" ht="15.75" customHeight="1">
      <c r="D518" s="24"/>
    </row>
    <row r="519" spans="4:4" ht="15.75" customHeight="1">
      <c r="D519" s="24"/>
    </row>
    <row r="520" spans="4:4" ht="15.75" customHeight="1">
      <c r="D520" s="24"/>
    </row>
    <row r="521" spans="4:4" ht="15.75" customHeight="1">
      <c r="D521" s="24"/>
    </row>
    <row r="522" spans="4:4" ht="15.75" customHeight="1">
      <c r="D522" s="24"/>
    </row>
    <row r="523" spans="4:4" ht="15.75" customHeight="1">
      <c r="D523" s="24"/>
    </row>
    <row r="524" spans="4:4" ht="15.75" customHeight="1">
      <c r="D524" s="24"/>
    </row>
    <row r="525" spans="4:4" ht="15.75" customHeight="1">
      <c r="D525" s="24"/>
    </row>
    <row r="526" spans="4:4" ht="15.75" customHeight="1">
      <c r="D526" s="24"/>
    </row>
    <row r="527" spans="4:4" ht="15.75" customHeight="1">
      <c r="D527" s="24"/>
    </row>
    <row r="528" spans="4:4" ht="15.75" customHeight="1">
      <c r="D528" s="24"/>
    </row>
    <row r="529" spans="4:4" ht="15.75" customHeight="1">
      <c r="D529" s="24"/>
    </row>
    <row r="530" spans="4:4" ht="15.75" customHeight="1">
      <c r="D530" s="24"/>
    </row>
    <row r="531" spans="4:4" ht="15.75" customHeight="1">
      <c r="D531" s="24"/>
    </row>
    <row r="532" spans="4:4" ht="15.75" customHeight="1">
      <c r="D532" s="24"/>
    </row>
    <row r="533" spans="4:4" ht="15.75" customHeight="1">
      <c r="D533" s="24"/>
    </row>
    <row r="534" spans="4:4" ht="15.75" customHeight="1">
      <c r="D534" s="24"/>
    </row>
    <row r="535" spans="4:4" ht="15.75" customHeight="1">
      <c r="D535" s="24"/>
    </row>
    <row r="536" spans="4:4" ht="15.75" customHeight="1">
      <c r="D536" s="24"/>
    </row>
    <row r="537" spans="4:4" ht="15.75" customHeight="1">
      <c r="D537" s="24"/>
    </row>
    <row r="538" spans="4:4" ht="15.75" customHeight="1">
      <c r="D538" s="24"/>
    </row>
    <row r="539" spans="4:4" ht="15.75" customHeight="1">
      <c r="D539" s="24"/>
    </row>
    <row r="540" spans="4:4" ht="15.75" customHeight="1">
      <c r="D540" s="24"/>
    </row>
    <row r="541" spans="4:4" ht="15.75" customHeight="1">
      <c r="D541" s="24"/>
    </row>
    <row r="542" spans="4:4" ht="15.75" customHeight="1">
      <c r="D542" s="24"/>
    </row>
    <row r="543" spans="4:4" ht="15.75" customHeight="1">
      <c r="D543" s="24"/>
    </row>
    <row r="544" spans="4:4" ht="15.75" customHeight="1">
      <c r="D544" s="24"/>
    </row>
    <row r="545" spans="4:4" ht="15.75" customHeight="1">
      <c r="D545" s="24"/>
    </row>
    <row r="546" spans="4:4" ht="15.75" customHeight="1">
      <c r="D546" s="24"/>
    </row>
    <row r="547" spans="4:4" ht="15.75" customHeight="1">
      <c r="D547" s="24"/>
    </row>
    <row r="548" spans="4:4" ht="15.75" customHeight="1">
      <c r="D548" s="24"/>
    </row>
    <row r="549" spans="4:4" ht="15.75" customHeight="1">
      <c r="D549" s="24"/>
    </row>
    <row r="550" spans="4:4" ht="15.75" customHeight="1">
      <c r="D550" s="24"/>
    </row>
    <row r="551" spans="4:4" ht="15.75" customHeight="1">
      <c r="D551" s="24"/>
    </row>
    <row r="552" spans="4:4" ht="15.75" customHeight="1">
      <c r="D552" s="24"/>
    </row>
    <row r="553" spans="4:4" ht="15.75" customHeight="1">
      <c r="D553" s="24"/>
    </row>
    <row r="554" spans="4:4" ht="15.75" customHeight="1">
      <c r="D554" s="24"/>
    </row>
    <row r="555" spans="4:4" ht="15.75" customHeight="1">
      <c r="D555" s="24"/>
    </row>
    <row r="556" spans="4:4" ht="15.75" customHeight="1">
      <c r="D556" s="24"/>
    </row>
    <row r="557" spans="4:4" ht="15.75" customHeight="1">
      <c r="D557" s="24"/>
    </row>
    <row r="558" spans="4:4" ht="15.75" customHeight="1">
      <c r="D558" s="24"/>
    </row>
    <row r="559" spans="4:4" ht="15.75" customHeight="1">
      <c r="D559" s="24"/>
    </row>
    <row r="560" spans="4:4" ht="15.75" customHeight="1">
      <c r="D560" s="24"/>
    </row>
    <row r="561" spans="4:4" ht="15.75" customHeight="1">
      <c r="D561" s="24"/>
    </row>
    <row r="562" spans="4:4" ht="15.75" customHeight="1">
      <c r="D562" s="24"/>
    </row>
    <row r="563" spans="4:4" ht="15.75" customHeight="1">
      <c r="D563" s="24"/>
    </row>
    <row r="564" spans="4:4" ht="15.75" customHeight="1">
      <c r="D564" s="24"/>
    </row>
    <row r="565" spans="4:4" ht="15.75" customHeight="1">
      <c r="D565" s="24"/>
    </row>
    <row r="566" spans="4:4" ht="15.75" customHeight="1">
      <c r="D566" s="24"/>
    </row>
    <row r="567" spans="4:4" ht="15.75" customHeight="1">
      <c r="D567" s="24"/>
    </row>
    <row r="568" spans="4:4" ht="15.75" customHeight="1">
      <c r="D568" s="24"/>
    </row>
    <row r="569" spans="4:4" ht="15.75" customHeight="1">
      <c r="D569" s="24"/>
    </row>
    <row r="570" spans="4:4" ht="15.75" customHeight="1">
      <c r="D570" s="24"/>
    </row>
    <row r="571" spans="4:4" ht="15.75" customHeight="1">
      <c r="D571" s="24"/>
    </row>
    <row r="572" spans="4:4" ht="15.75" customHeight="1">
      <c r="D572" s="24"/>
    </row>
    <row r="573" spans="4:4" ht="15.75" customHeight="1">
      <c r="D573" s="24"/>
    </row>
    <row r="574" spans="4:4" ht="15.75" customHeight="1">
      <c r="D574" s="24"/>
    </row>
    <row r="575" spans="4:4" ht="15.75" customHeight="1">
      <c r="D575" s="24"/>
    </row>
    <row r="576" spans="4:4" ht="15.75" customHeight="1">
      <c r="D576" s="24"/>
    </row>
    <row r="577" spans="4:4" ht="15.75" customHeight="1">
      <c r="D577" s="24"/>
    </row>
    <row r="578" spans="4:4" ht="15.75" customHeight="1">
      <c r="D578" s="24"/>
    </row>
    <row r="579" spans="4:4" ht="15.75" customHeight="1">
      <c r="D579" s="24"/>
    </row>
    <row r="580" spans="4:4" ht="15.75" customHeight="1">
      <c r="D580" s="24"/>
    </row>
    <row r="581" spans="4:4" ht="15.75" customHeight="1">
      <c r="D581" s="24"/>
    </row>
    <row r="582" spans="4:4" ht="15.75" customHeight="1">
      <c r="D582" s="24"/>
    </row>
    <row r="583" spans="4:4" ht="15.75" customHeight="1">
      <c r="D583" s="24"/>
    </row>
    <row r="584" spans="4:4" ht="15.75" customHeight="1">
      <c r="D584" s="24"/>
    </row>
    <row r="585" spans="4:4" ht="15.75" customHeight="1">
      <c r="D585" s="24"/>
    </row>
    <row r="586" spans="4:4" ht="15.75" customHeight="1">
      <c r="D586" s="24"/>
    </row>
    <row r="587" spans="4:4" ht="15.75" customHeight="1">
      <c r="D587" s="24"/>
    </row>
    <row r="588" spans="4:4" ht="15.75" customHeight="1">
      <c r="D588" s="24"/>
    </row>
    <row r="589" spans="4:4" ht="15.75" customHeight="1">
      <c r="D589" s="24"/>
    </row>
    <row r="590" spans="4:4" ht="15.75" customHeight="1">
      <c r="D590" s="24"/>
    </row>
    <row r="591" spans="4:4" ht="15.75" customHeight="1">
      <c r="D591" s="24"/>
    </row>
    <row r="592" spans="4:4" ht="15.75" customHeight="1">
      <c r="D592" s="24"/>
    </row>
    <row r="593" spans="4:4" ht="15.75" customHeight="1">
      <c r="D593" s="24"/>
    </row>
    <row r="594" spans="4:4" ht="15.75" customHeight="1">
      <c r="D594" s="24"/>
    </row>
    <row r="595" spans="4:4" ht="15.75" customHeight="1">
      <c r="D595" s="24"/>
    </row>
    <row r="596" spans="4:4" ht="15.75" customHeight="1">
      <c r="D596" s="24"/>
    </row>
    <row r="597" spans="4:4" ht="15.75" customHeight="1">
      <c r="D597" s="24"/>
    </row>
    <row r="598" spans="4:4" ht="15.75" customHeight="1">
      <c r="D598" s="24"/>
    </row>
    <row r="599" spans="4:4" ht="15.75" customHeight="1">
      <c r="D599" s="24"/>
    </row>
    <row r="600" spans="4:4" ht="15.75" customHeight="1">
      <c r="D600" s="24"/>
    </row>
    <row r="601" spans="4:4" ht="15.75" customHeight="1">
      <c r="D601" s="24"/>
    </row>
    <row r="602" spans="4:4" ht="15.75" customHeight="1">
      <c r="D602" s="24"/>
    </row>
    <row r="603" spans="4:4" ht="15.75" customHeight="1">
      <c r="D603" s="24"/>
    </row>
    <row r="604" spans="4:4" ht="15.75" customHeight="1">
      <c r="D604" s="24"/>
    </row>
    <row r="605" spans="4:4" ht="15.75" customHeight="1">
      <c r="D605" s="24"/>
    </row>
    <row r="606" spans="4:4" ht="15.75" customHeight="1">
      <c r="D606" s="24"/>
    </row>
    <row r="607" spans="4:4" ht="15.75" customHeight="1">
      <c r="D607" s="24"/>
    </row>
    <row r="608" spans="4:4" ht="15.75" customHeight="1">
      <c r="D608" s="24"/>
    </row>
    <row r="609" spans="4:4" ht="15.75" customHeight="1">
      <c r="D609" s="24"/>
    </row>
    <row r="610" spans="4:4" ht="15.75" customHeight="1">
      <c r="D610" s="24"/>
    </row>
    <row r="611" spans="4:4" ht="15.75" customHeight="1">
      <c r="D611" s="24"/>
    </row>
    <row r="612" spans="4:4" ht="15.75" customHeight="1">
      <c r="D612" s="24"/>
    </row>
    <row r="613" spans="4:4" ht="15.75" customHeight="1">
      <c r="D613" s="24"/>
    </row>
    <row r="614" spans="4:4" ht="15.75" customHeight="1">
      <c r="D614" s="24"/>
    </row>
    <row r="615" spans="4:4" ht="15.75" customHeight="1">
      <c r="D615" s="24"/>
    </row>
    <row r="616" spans="4:4" ht="15.75" customHeight="1">
      <c r="D616" s="24"/>
    </row>
    <row r="617" spans="4:4" ht="15.75" customHeight="1">
      <c r="D617" s="24"/>
    </row>
    <row r="618" spans="4:4" ht="15.75" customHeight="1">
      <c r="D618" s="24"/>
    </row>
    <row r="619" spans="4:4" ht="15.75" customHeight="1">
      <c r="D619" s="24"/>
    </row>
    <row r="620" spans="4:4" ht="15.75" customHeight="1">
      <c r="D620" s="24"/>
    </row>
    <row r="621" spans="4:4" ht="15.75" customHeight="1">
      <c r="D621" s="24"/>
    </row>
    <row r="622" spans="4:4" ht="15.75" customHeight="1">
      <c r="D622" s="24"/>
    </row>
    <row r="623" spans="4:4" ht="15.75" customHeight="1">
      <c r="D623" s="24"/>
    </row>
    <row r="624" spans="4:4" ht="15.75" customHeight="1">
      <c r="D624" s="24"/>
    </row>
    <row r="625" spans="4:4" ht="15.75" customHeight="1">
      <c r="D625" s="24"/>
    </row>
    <row r="626" spans="4:4" ht="15.75" customHeight="1">
      <c r="D626" s="24"/>
    </row>
    <row r="627" spans="4:4" ht="15.75" customHeight="1">
      <c r="D627" s="24"/>
    </row>
    <row r="628" spans="4:4" ht="15.75" customHeight="1">
      <c r="D628" s="24"/>
    </row>
    <row r="629" spans="4:4" ht="15.75" customHeight="1">
      <c r="D629" s="24"/>
    </row>
    <row r="630" spans="4:4" ht="15.75" customHeight="1">
      <c r="D630" s="24"/>
    </row>
    <row r="631" spans="4:4" ht="15.75" customHeight="1">
      <c r="D631" s="24"/>
    </row>
    <row r="632" spans="4:4" ht="15.75" customHeight="1">
      <c r="D632" s="24"/>
    </row>
    <row r="633" spans="4:4" ht="15.75" customHeight="1">
      <c r="D633" s="24"/>
    </row>
    <row r="634" spans="4:4" ht="15.75" customHeight="1">
      <c r="D634" s="24"/>
    </row>
    <row r="635" spans="4:4" ht="15.75" customHeight="1">
      <c r="D635" s="24"/>
    </row>
    <row r="636" spans="4:4" ht="15.75" customHeight="1">
      <c r="D636" s="24"/>
    </row>
    <row r="637" spans="4:4" ht="15.75" customHeight="1">
      <c r="D637" s="24"/>
    </row>
    <row r="638" spans="4:4" ht="15.75" customHeight="1">
      <c r="D638" s="24"/>
    </row>
    <row r="639" spans="4:4" ht="15.75" customHeight="1">
      <c r="D639" s="24"/>
    </row>
    <row r="640" spans="4:4" ht="15.75" customHeight="1">
      <c r="D640" s="24"/>
    </row>
    <row r="641" spans="4:4" ht="15.75" customHeight="1">
      <c r="D641" s="24"/>
    </row>
    <row r="642" spans="4:4" ht="15.75" customHeight="1">
      <c r="D642" s="24"/>
    </row>
    <row r="643" spans="4:4" ht="15.75" customHeight="1">
      <c r="D643" s="24"/>
    </row>
    <row r="644" spans="4:4" ht="15.75" customHeight="1">
      <c r="D644" s="24"/>
    </row>
    <row r="645" spans="4:4" ht="15.75" customHeight="1">
      <c r="D645" s="24"/>
    </row>
    <row r="646" spans="4:4" ht="15.75" customHeight="1">
      <c r="D646" s="24"/>
    </row>
    <row r="647" spans="4:4" ht="15.75" customHeight="1">
      <c r="D647" s="24"/>
    </row>
    <row r="648" spans="4:4" ht="15.75" customHeight="1">
      <c r="D648" s="24"/>
    </row>
    <row r="649" spans="4:4" ht="15.75" customHeight="1">
      <c r="D649" s="24"/>
    </row>
    <row r="650" spans="4:4" ht="15.75" customHeight="1">
      <c r="D650" s="24"/>
    </row>
    <row r="651" spans="4:4" ht="15.75" customHeight="1">
      <c r="D651" s="24"/>
    </row>
    <row r="652" spans="4:4" ht="15.75" customHeight="1">
      <c r="D652" s="24"/>
    </row>
    <row r="653" spans="4:4" ht="15.75" customHeight="1">
      <c r="D653" s="24"/>
    </row>
    <row r="654" spans="4:4" ht="15.75" customHeight="1">
      <c r="D654" s="24"/>
    </row>
    <row r="655" spans="4:4" ht="15.75" customHeight="1">
      <c r="D655" s="24"/>
    </row>
    <row r="656" spans="4:4" ht="15.75" customHeight="1">
      <c r="D656" s="24"/>
    </row>
    <row r="657" spans="4:4" ht="15.75" customHeight="1">
      <c r="D657" s="24"/>
    </row>
    <row r="658" spans="4:4" ht="15.75" customHeight="1">
      <c r="D658" s="24"/>
    </row>
    <row r="659" spans="4:4" ht="15.75" customHeight="1">
      <c r="D659" s="24"/>
    </row>
    <row r="660" spans="4:4" ht="15.75" customHeight="1">
      <c r="D660" s="24"/>
    </row>
    <row r="661" spans="4:4" ht="15.75" customHeight="1">
      <c r="D661" s="24"/>
    </row>
    <row r="662" spans="4:4" ht="15.75" customHeight="1">
      <c r="D662" s="24"/>
    </row>
    <row r="663" spans="4:4" ht="15.75" customHeight="1">
      <c r="D663" s="24"/>
    </row>
    <row r="664" spans="4:4" ht="15.75" customHeight="1">
      <c r="D664" s="24"/>
    </row>
    <row r="665" spans="4:4" ht="15.75" customHeight="1">
      <c r="D665" s="24"/>
    </row>
    <row r="666" spans="4:4" ht="15.75" customHeight="1">
      <c r="D666" s="24"/>
    </row>
    <row r="667" spans="4:4" ht="15.75" customHeight="1">
      <c r="D667" s="24"/>
    </row>
    <row r="668" spans="4:4" ht="15.75" customHeight="1">
      <c r="D668" s="24"/>
    </row>
    <row r="669" spans="4:4" ht="15.75" customHeight="1">
      <c r="D669" s="24"/>
    </row>
    <row r="670" spans="4:4" ht="15.75" customHeight="1">
      <c r="D670" s="24"/>
    </row>
    <row r="671" spans="4:4" ht="15.75" customHeight="1">
      <c r="D671" s="24"/>
    </row>
    <row r="672" spans="4:4" ht="15.75" customHeight="1">
      <c r="D672" s="24"/>
    </row>
    <row r="673" spans="4:4" ht="15.75" customHeight="1">
      <c r="D673" s="24"/>
    </row>
    <row r="674" spans="4:4" ht="15.75" customHeight="1">
      <c r="D674" s="24"/>
    </row>
    <row r="675" spans="4:4" ht="15.75" customHeight="1">
      <c r="D675" s="24"/>
    </row>
    <row r="676" spans="4:4" ht="15.75" customHeight="1">
      <c r="D676" s="24"/>
    </row>
    <row r="677" spans="4:4" ht="15.75" customHeight="1">
      <c r="D677" s="24"/>
    </row>
    <row r="678" spans="4:4" ht="15.75" customHeight="1">
      <c r="D678" s="24"/>
    </row>
    <row r="679" spans="4:4" ht="15.75" customHeight="1">
      <c r="D679" s="24"/>
    </row>
    <row r="680" spans="4:4" ht="15.75" customHeight="1">
      <c r="D680" s="24"/>
    </row>
    <row r="681" spans="4:4" ht="15.75" customHeight="1">
      <c r="D681" s="24"/>
    </row>
    <row r="682" spans="4:4" ht="15.75" customHeight="1">
      <c r="D682" s="24"/>
    </row>
    <row r="683" spans="4:4" ht="15.75" customHeight="1">
      <c r="D683" s="24"/>
    </row>
    <row r="684" spans="4:4" ht="15.75" customHeight="1">
      <c r="D684" s="24"/>
    </row>
    <row r="685" spans="4:4" ht="15.75" customHeight="1">
      <c r="D685" s="24"/>
    </row>
    <row r="686" spans="4:4" ht="15.75" customHeight="1">
      <c r="D686" s="24"/>
    </row>
    <row r="687" spans="4:4" ht="15.75" customHeight="1">
      <c r="D687" s="24"/>
    </row>
    <row r="688" spans="4:4" ht="15.75" customHeight="1">
      <c r="D688" s="24"/>
    </row>
    <row r="689" spans="4:4" ht="15.75" customHeight="1">
      <c r="D689" s="24"/>
    </row>
    <row r="690" spans="4:4" ht="15.75" customHeight="1">
      <c r="D690" s="24"/>
    </row>
    <row r="691" spans="4:4" ht="15.75" customHeight="1">
      <c r="D691" s="24"/>
    </row>
    <row r="692" spans="4:4" ht="15.75" customHeight="1">
      <c r="D692" s="24"/>
    </row>
    <row r="693" spans="4:4" ht="15.75" customHeight="1">
      <c r="D693" s="24"/>
    </row>
    <row r="694" spans="4:4" ht="15.75" customHeight="1">
      <c r="D694" s="24"/>
    </row>
    <row r="695" spans="4:4" ht="15.75" customHeight="1">
      <c r="D695" s="24"/>
    </row>
    <row r="696" spans="4:4" ht="15.75" customHeight="1">
      <c r="D696" s="24"/>
    </row>
    <row r="697" spans="4:4" ht="15.75" customHeight="1">
      <c r="D697" s="24"/>
    </row>
    <row r="698" spans="4:4" ht="15.75" customHeight="1">
      <c r="D698" s="24"/>
    </row>
    <row r="699" spans="4:4" ht="15.75" customHeight="1">
      <c r="D699" s="24"/>
    </row>
    <row r="700" spans="4:4" ht="15.75" customHeight="1">
      <c r="D700" s="24"/>
    </row>
    <row r="701" spans="4:4" ht="15.75" customHeight="1">
      <c r="D701" s="24"/>
    </row>
    <row r="702" spans="4:4" ht="15.75" customHeight="1">
      <c r="D702" s="24"/>
    </row>
    <row r="703" spans="4:4" ht="15.75" customHeight="1">
      <c r="D703" s="24"/>
    </row>
    <row r="704" spans="4:4" ht="15.75" customHeight="1">
      <c r="D704" s="24"/>
    </row>
    <row r="705" spans="4:4" ht="15.75" customHeight="1">
      <c r="D705" s="24"/>
    </row>
    <row r="706" spans="4:4" ht="15.75" customHeight="1">
      <c r="D706" s="24"/>
    </row>
    <row r="707" spans="4:4" ht="15.75" customHeight="1">
      <c r="D707" s="24"/>
    </row>
    <row r="708" spans="4:4" ht="15.75" customHeight="1">
      <c r="D708" s="24"/>
    </row>
    <row r="709" spans="4:4" ht="15.75" customHeight="1">
      <c r="D709" s="24"/>
    </row>
    <row r="710" spans="4:4" ht="15.75" customHeight="1">
      <c r="D710" s="24"/>
    </row>
    <row r="711" spans="4:4" ht="15.75" customHeight="1">
      <c r="D711" s="24"/>
    </row>
    <row r="712" spans="4:4" ht="15.75" customHeight="1">
      <c r="D712" s="24"/>
    </row>
    <row r="713" spans="4:4" ht="15.75" customHeight="1">
      <c r="D713" s="24"/>
    </row>
    <row r="714" spans="4:4" ht="15.75" customHeight="1">
      <c r="D714" s="24"/>
    </row>
    <row r="715" spans="4:4" ht="15.75" customHeight="1">
      <c r="D715" s="24"/>
    </row>
    <row r="716" spans="4:4" ht="15.75" customHeight="1">
      <c r="D716" s="24"/>
    </row>
    <row r="717" spans="4:4" ht="15.75" customHeight="1">
      <c r="D717" s="24"/>
    </row>
    <row r="718" spans="4:4" ht="15.75" customHeight="1">
      <c r="D718" s="24"/>
    </row>
    <row r="719" spans="4:4" ht="15.75" customHeight="1">
      <c r="D719" s="24"/>
    </row>
    <row r="720" spans="4:4" ht="15.75" customHeight="1">
      <c r="D720" s="24"/>
    </row>
    <row r="721" spans="4:4" ht="15.75" customHeight="1">
      <c r="D721" s="24"/>
    </row>
    <row r="722" spans="4:4" ht="15.75" customHeight="1">
      <c r="D722" s="24"/>
    </row>
    <row r="723" spans="4:4" ht="15.75" customHeight="1">
      <c r="D723" s="24"/>
    </row>
    <row r="724" spans="4:4" ht="15.75" customHeight="1">
      <c r="D724" s="24"/>
    </row>
    <row r="725" spans="4:4" ht="15.75" customHeight="1">
      <c r="D725" s="24"/>
    </row>
    <row r="726" spans="4:4" ht="15.75" customHeight="1">
      <c r="D726" s="24"/>
    </row>
    <row r="727" spans="4:4" ht="15.75" customHeight="1">
      <c r="D727" s="24"/>
    </row>
    <row r="728" spans="4:4" ht="15.75" customHeight="1">
      <c r="D728" s="24"/>
    </row>
    <row r="729" spans="4:4" ht="15.75" customHeight="1">
      <c r="D729" s="24"/>
    </row>
    <row r="730" spans="4:4" ht="15.75" customHeight="1">
      <c r="D730" s="24"/>
    </row>
    <row r="731" spans="4:4" ht="15.75" customHeight="1">
      <c r="D731" s="24"/>
    </row>
    <row r="732" spans="4:4" ht="15.75" customHeight="1">
      <c r="D732" s="24"/>
    </row>
    <row r="733" spans="4:4" ht="15.75" customHeight="1">
      <c r="D733" s="24"/>
    </row>
    <row r="734" spans="4:4" ht="15.75" customHeight="1">
      <c r="D734" s="24"/>
    </row>
    <row r="735" spans="4:4" ht="15.75" customHeight="1">
      <c r="D735" s="24"/>
    </row>
    <row r="736" spans="4:4" ht="15.75" customHeight="1">
      <c r="D736" s="24"/>
    </row>
    <row r="737" spans="4:4" ht="15.75" customHeight="1">
      <c r="D737" s="24"/>
    </row>
    <row r="738" spans="4:4" ht="15.75" customHeight="1">
      <c r="D738" s="24"/>
    </row>
    <row r="739" spans="4:4" ht="15.75" customHeight="1">
      <c r="D739" s="24"/>
    </row>
    <row r="740" spans="4:4" ht="15.75" customHeight="1">
      <c r="D740" s="24"/>
    </row>
    <row r="741" spans="4:4" ht="15.75" customHeight="1">
      <c r="D741" s="24"/>
    </row>
    <row r="742" spans="4:4" ht="15.75" customHeight="1">
      <c r="D742" s="24"/>
    </row>
    <row r="743" spans="4:4" ht="15.75" customHeight="1">
      <c r="D743" s="24"/>
    </row>
    <row r="744" spans="4:4" ht="15.75" customHeight="1">
      <c r="D744" s="24"/>
    </row>
    <row r="745" spans="4:4" ht="15.75" customHeight="1">
      <c r="D745" s="24"/>
    </row>
    <row r="746" spans="4:4" ht="15.75" customHeight="1">
      <c r="D746" s="24"/>
    </row>
    <row r="747" spans="4:4" ht="15.75" customHeight="1">
      <c r="D747" s="24"/>
    </row>
    <row r="748" spans="4:4" ht="15.75" customHeight="1">
      <c r="D748" s="24"/>
    </row>
    <row r="749" spans="4:4" ht="15.75" customHeight="1">
      <c r="D749" s="24"/>
    </row>
    <row r="750" spans="4:4" ht="15.75" customHeight="1">
      <c r="D750" s="24"/>
    </row>
    <row r="751" spans="4:4" ht="15.75" customHeight="1">
      <c r="D751" s="24"/>
    </row>
    <row r="752" spans="4:4" ht="15.75" customHeight="1">
      <c r="D752" s="24"/>
    </row>
    <row r="753" spans="4:4" ht="15.75" customHeight="1">
      <c r="D753" s="24"/>
    </row>
    <row r="754" spans="4:4" ht="15.75" customHeight="1">
      <c r="D754" s="24"/>
    </row>
    <row r="755" spans="4:4" ht="15.75" customHeight="1">
      <c r="D755" s="24"/>
    </row>
    <row r="756" spans="4:4" ht="15.75" customHeight="1">
      <c r="D756" s="24"/>
    </row>
    <row r="757" spans="4:4" ht="15.75" customHeight="1">
      <c r="D757" s="24"/>
    </row>
    <row r="758" spans="4:4" ht="15.75" customHeight="1">
      <c r="D758" s="24"/>
    </row>
    <row r="759" spans="4:4" ht="15.75" customHeight="1">
      <c r="D759" s="24"/>
    </row>
    <row r="760" spans="4:4" ht="15.75" customHeight="1">
      <c r="D760" s="24"/>
    </row>
    <row r="761" spans="4:4" ht="15.75" customHeight="1">
      <c r="D761" s="24"/>
    </row>
    <row r="762" spans="4:4" ht="15.75" customHeight="1">
      <c r="D762" s="24"/>
    </row>
    <row r="763" spans="4:4" ht="15.75" customHeight="1">
      <c r="D763" s="24"/>
    </row>
    <row r="764" spans="4:4" ht="15.75" customHeight="1">
      <c r="D764" s="24"/>
    </row>
    <row r="765" spans="4:4" ht="15.75" customHeight="1">
      <c r="D765" s="24"/>
    </row>
    <row r="766" spans="4:4" ht="15.75" customHeight="1">
      <c r="D766" s="24"/>
    </row>
    <row r="767" spans="4:4" ht="15.75" customHeight="1">
      <c r="D767" s="24"/>
    </row>
    <row r="768" spans="4:4" ht="15.75" customHeight="1">
      <c r="D768" s="24"/>
    </row>
    <row r="769" spans="4:4" ht="15.75" customHeight="1">
      <c r="D769" s="24"/>
    </row>
    <row r="770" spans="4:4" ht="15.75" customHeight="1">
      <c r="D770" s="24"/>
    </row>
    <row r="771" spans="4:4" ht="15.75" customHeight="1">
      <c r="D771" s="24"/>
    </row>
    <row r="772" spans="4:4" ht="15.75" customHeight="1">
      <c r="D772" s="24"/>
    </row>
    <row r="773" spans="4:4" ht="15.75" customHeight="1">
      <c r="D773" s="24"/>
    </row>
    <row r="774" spans="4:4" ht="15.75" customHeight="1">
      <c r="D774" s="24"/>
    </row>
    <row r="775" spans="4:4" ht="15.75" customHeight="1">
      <c r="D775" s="24"/>
    </row>
    <row r="776" spans="4:4" ht="15.75" customHeight="1">
      <c r="D776" s="24"/>
    </row>
    <row r="777" spans="4:4" ht="15.75" customHeight="1">
      <c r="D777" s="24"/>
    </row>
    <row r="778" spans="4:4" ht="15.75" customHeight="1">
      <c r="D778" s="24"/>
    </row>
    <row r="779" spans="4:4" ht="15.75" customHeight="1">
      <c r="D779" s="24"/>
    </row>
    <row r="780" spans="4:4" ht="15.75" customHeight="1">
      <c r="D780" s="24"/>
    </row>
    <row r="781" spans="4:4" ht="15.75" customHeight="1">
      <c r="D781" s="24"/>
    </row>
    <row r="782" spans="4:4" ht="15.75" customHeight="1">
      <c r="D782" s="24"/>
    </row>
    <row r="783" spans="4:4" ht="15.75" customHeight="1">
      <c r="D783" s="24"/>
    </row>
    <row r="784" spans="4:4" ht="15.75" customHeight="1">
      <c r="D784" s="24"/>
    </row>
    <row r="785" spans="4:4" ht="15.75" customHeight="1">
      <c r="D785" s="24"/>
    </row>
    <row r="786" spans="4:4" ht="15.75" customHeight="1">
      <c r="D786" s="24"/>
    </row>
    <row r="787" spans="4:4" ht="15.75" customHeight="1">
      <c r="D787" s="24"/>
    </row>
    <row r="788" spans="4:4" ht="15.75" customHeight="1">
      <c r="D788" s="24"/>
    </row>
    <row r="789" spans="4:4" ht="15.75" customHeight="1">
      <c r="D789" s="24"/>
    </row>
    <row r="790" spans="4:4" ht="15.75" customHeight="1">
      <c r="D790" s="24"/>
    </row>
    <row r="791" spans="4:4" ht="15.75" customHeight="1">
      <c r="D791" s="24"/>
    </row>
    <row r="792" spans="4:4" ht="15.75" customHeight="1">
      <c r="D792" s="24"/>
    </row>
    <row r="793" spans="4:4" ht="15.75" customHeight="1">
      <c r="D793" s="24"/>
    </row>
    <row r="794" spans="4:4" ht="15.75" customHeight="1">
      <c r="D794" s="24"/>
    </row>
    <row r="795" spans="4:4" ht="15.75" customHeight="1">
      <c r="D795" s="24"/>
    </row>
    <row r="796" spans="4:4" ht="15.75" customHeight="1">
      <c r="D796" s="24"/>
    </row>
    <row r="797" spans="4:4" ht="15.75" customHeight="1">
      <c r="D797" s="24"/>
    </row>
    <row r="798" spans="4:4" ht="15.75" customHeight="1">
      <c r="D798" s="24"/>
    </row>
    <row r="799" spans="4:4" ht="15.75" customHeight="1">
      <c r="D799" s="24"/>
    </row>
    <row r="800" spans="4:4" ht="15.75" customHeight="1">
      <c r="D800" s="24"/>
    </row>
    <row r="801" spans="4:4" ht="15.75" customHeight="1">
      <c r="D801" s="24"/>
    </row>
    <row r="802" spans="4:4" ht="15.75" customHeight="1">
      <c r="D802" s="24"/>
    </row>
    <row r="803" spans="4:4" ht="15.75" customHeight="1">
      <c r="D803" s="24"/>
    </row>
    <row r="804" spans="4:4" ht="15.75" customHeight="1">
      <c r="D804" s="24"/>
    </row>
    <row r="805" spans="4:4" ht="15.75" customHeight="1">
      <c r="D805" s="24"/>
    </row>
    <row r="806" spans="4:4" ht="15.75" customHeight="1">
      <c r="D806" s="24"/>
    </row>
    <row r="807" spans="4:4" ht="15.75" customHeight="1">
      <c r="D807" s="24"/>
    </row>
    <row r="808" spans="4:4" ht="15.75" customHeight="1">
      <c r="D808" s="24"/>
    </row>
    <row r="809" spans="4:4" ht="15.75" customHeight="1">
      <c r="D809" s="24"/>
    </row>
    <row r="810" spans="4:4" ht="15.75" customHeight="1">
      <c r="D810" s="24"/>
    </row>
    <row r="811" spans="4:4" ht="15.75" customHeight="1">
      <c r="D811" s="24"/>
    </row>
    <row r="812" spans="4:4" ht="15.75" customHeight="1">
      <c r="D812" s="24"/>
    </row>
    <row r="813" spans="4:4" ht="15.75" customHeight="1">
      <c r="D813" s="24"/>
    </row>
    <row r="814" spans="4:4" ht="15.75" customHeight="1">
      <c r="D814" s="24"/>
    </row>
    <row r="815" spans="4:4" ht="15.75" customHeight="1">
      <c r="D815" s="24"/>
    </row>
    <row r="816" spans="4:4" ht="15.75" customHeight="1">
      <c r="D816" s="24"/>
    </row>
    <row r="817" spans="4:4" ht="15.75" customHeight="1">
      <c r="D817" s="24"/>
    </row>
    <row r="818" spans="4:4" ht="15.75" customHeight="1">
      <c r="D818" s="24"/>
    </row>
    <row r="819" spans="4:4" ht="15.75" customHeight="1">
      <c r="D819" s="24"/>
    </row>
    <row r="820" spans="4:4" ht="15.75" customHeight="1">
      <c r="D820" s="24"/>
    </row>
    <row r="821" spans="4:4" ht="15.75" customHeight="1">
      <c r="D821" s="24"/>
    </row>
    <row r="822" spans="4:4" ht="15.75" customHeight="1">
      <c r="D822" s="24"/>
    </row>
    <row r="823" spans="4:4" ht="15.75" customHeight="1">
      <c r="D823" s="24"/>
    </row>
    <row r="824" spans="4:4" ht="15.75" customHeight="1">
      <c r="D824" s="24"/>
    </row>
    <row r="825" spans="4:4" ht="15.75" customHeight="1">
      <c r="D825" s="24"/>
    </row>
    <row r="826" spans="4:4" ht="15.75" customHeight="1">
      <c r="D826" s="24"/>
    </row>
    <row r="827" spans="4:4" ht="15.75" customHeight="1">
      <c r="D827" s="24"/>
    </row>
    <row r="828" spans="4:4" ht="15.75" customHeight="1">
      <c r="D828" s="24"/>
    </row>
    <row r="829" spans="4:4" ht="15.75" customHeight="1">
      <c r="D829" s="24"/>
    </row>
    <row r="830" spans="4:4" ht="15.75" customHeight="1">
      <c r="D830" s="24"/>
    </row>
    <row r="831" spans="4:4" ht="15.75" customHeight="1">
      <c r="D831" s="24"/>
    </row>
    <row r="832" spans="4:4" ht="15.75" customHeight="1">
      <c r="D832" s="24"/>
    </row>
    <row r="833" spans="4:4" ht="15.75" customHeight="1">
      <c r="D833" s="24"/>
    </row>
    <row r="834" spans="4:4" ht="15.75" customHeight="1">
      <c r="D834" s="24"/>
    </row>
    <row r="835" spans="4:4" ht="15.75" customHeight="1">
      <c r="D835" s="24"/>
    </row>
    <row r="836" spans="4:4" ht="15.75" customHeight="1">
      <c r="D836" s="24"/>
    </row>
    <row r="837" spans="4:4" ht="15.75" customHeight="1">
      <c r="D837" s="24"/>
    </row>
    <row r="838" spans="4:4" ht="15.75" customHeight="1">
      <c r="D838" s="24"/>
    </row>
    <row r="839" spans="4:4" ht="15.75" customHeight="1">
      <c r="D839" s="24"/>
    </row>
    <row r="840" spans="4:4" ht="15.75" customHeight="1">
      <c r="D840" s="24"/>
    </row>
    <row r="841" spans="4:4" ht="15.75" customHeight="1">
      <c r="D841" s="24"/>
    </row>
    <row r="842" spans="4:4" ht="15.75" customHeight="1">
      <c r="D842" s="24"/>
    </row>
    <row r="843" spans="4:4" ht="15.75" customHeight="1">
      <c r="D843" s="24"/>
    </row>
    <row r="844" spans="4:4" ht="15.75" customHeight="1">
      <c r="D844" s="24"/>
    </row>
    <row r="845" spans="4:4" ht="15.75" customHeight="1">
      <c r="D845" s="24"/>
    </row>
    <row r="846" spans="4:4" ht="15.75" customHeight="1">
      <c r="D846" s="24"/>
    </row>
    <row r="847" spans="4:4" ht="15.75" customHeight="1">
      <c r="D847" s="24"/>
    </row>
    <row r="848" spans="4:4" ht="15.75" customHeight="1">
      <c r="D848" s="24"/>
    </row>
    <row r="849" spans="4:4" ht="15.75" customHeight="1">
      <c r="D849" s="24"/>
    </row>
    <row r="850" spans="4:4" ht="15.75" customHeight="1">
      <c r="D850" s="24"/>
    </row>
    <row r="851" spans="4:4" ht="15.75" customHeight="1">
      <c r="D851" s="24"/>
    </row>
    <row r="852" spans="4:4" ht="15.75" customHeight="1">
      <c r="D852" s="24"/>
    </row>
    <row r="853" spans="4:4" ht="15.75" customHeight="1">
      <c r="D853" s="24"/>
    </row>
    <row r="854" spans="4:4" ht="15.75" customHeight="1">
      <c r="D854" s="24"/>
    </row>
    <row r="855" spans="4:4" ht="15.75" customHeight="1">
      <c r="D855" s="24"/>
    </row>
    <row r="856" spans="4:4" ht="15.75" customHeight="1">
      <c r="D856" s="24"/>
    </row>
    <row r="857" spans="4:4" ht="15.75" customHeight="1">
      <c r="D857" s="24"/>
    </row>
    <row r="858" spans="4:4" ht="15.75" customHeight="1">
      <c r="D858" s="24"/>
    </row>
    <row r="859" spans="4:4" ht="15.75" customHeight="1">
      <c r="D859" s="24"/>
    </row>
    <row r="860" spans="4:4" ht="15.75" customHeight="1">
      <c r="D860" s="24"/>
    </row>
    <row r="861" spans="4:4" ht="15.75" customHeight="1">
      <c r="D861" s="24"/>
    </row>
    <row r="862" spans="4:4" ht="15.75" customHeight="1">
      <c r="D862" s="24"/>
    </row>
    <row r="863" spans="4:4" ht="15.75" customHeight="1">
      <c r="D863" s="24"/>
    </row>
    <row r="864" spans="4:4" ht="15.75" customHeight="1">
      <c r="D864" s="24"/>
    </row>
    <row r="865" spans="4:4" ht="15.75" customHeight="1">
      <c r="D865" s="24"/>
    </row>
    <row r="866" spans="4:4" ht="15.75" customHeight="1">
      <c r="D866" s="24"/>
    </row>
    <row r="867" spans="4:4" ht="15.75" customHeight="1">
      <c r="D867" s="24"/>
    </row>
    <row r="868" spans="4:4" ht="15.75" customHeight="1">
      <c r="D868" s="24"/>
    </row>
    <row r="869" spans="4:4" ht="15.75" customHeight="1">
      <c r="D869" s="24"/>
    </row>
    <row r="870" spans="4:4" ht="15.75" customHeight="1">
      <c r="D870" s="24"/>
    </row>
    <row r="871" spans="4:4" ht="15.75" customHeight="1">
      <c r="D871" s="24"/>
    </row>
    <row r="872" spans="4:4" ht="15.75" customHeight="1">
      <c r="D872" s="24"/>
    </row>
    <row r="873" spans="4:4" ht="15.75" customHeight="1">
      <c r="D873" s="24"/>
    </row>
    <row r="874" spans="4:4" ht="15.75" customHeight="1">
      <c r="D874" s="24"/>
    </row>
    <row r="875" spans="4:4" ht="15.75" customHeight="1">
      <c r="D875" s="24"/>
    </row>
    <row r="876" spans="4:4" ht="15.75" customHeight="1">
      <c r="D876" s="24"/>
    </row>
    <row r="877" spans="4:4" ht="15.75" customHeight="1">
      <c r="D877" s="24"/>
    </row>
    <row r="878" spans="4:4" ht="15.75" customHeight="1">
      <c r="D878" s="24"/>
    </row>
    <row r="879" spans="4:4" ht="15.75" customHeight="1">
      <c r="D879" s="24"/>
    </row>
    <row r="880" spans="4:4" ht="15.75" customHeight="1">
      <c r="D880" s="24"/>
    </row>
    <row r="881" spans="4:4" ht="15.75" customHeight="1">
      <c r="D881" s="24"/>
    </row>
    <row r="882" spans="4:4" ht="15.75" customHeight="1">
      <c r="D882" s="24"/>
    </row>
    <row r="883" spans="4:4" ht="15.75" customHeight="1">
      <c r="D883" s="24"/>
    </row>
    <row r="884" spans="4:4" ht="15.75" customHeight="1">
      <c r="D884" s="24"/>
    </row>
    <row r="885" spans="4:4" ht="15.75" customHeight="1">
      <c r="D885" s="24"/>
    </row>
    <row r="886" spans="4:4" ht="15.75" customHeight="1">
      <c r="D886" s="24"/>
    </row>
    <row r="887" spans="4:4" ht="15.75" customHeight="1">
      <c r="D887" s="24"/>
    </row>
    <row r="888" spans="4:4" ht="15.75" customHeight="1">
      <c r="D888" s="24"/>
    </row>
    <row r="889" spans="4:4" ht="15.75" customHeight="1">
      <c r="D889" s="24"/>
    </row>
    <row r="890" spans="4:4" ht="15.75" customHeight="1">
      <c r="D890" s="24"/>
    </row>
    <row r="891" spans="4:4" ht="15.75" customHeight="1">
      <c r="D891" s="24"/>
    </row>
    <row r="892" spans="4:4" ht="15.75" customHeight="1">
      <c r="D892" s="24"/>
    </row>
    <row r="893" spans="4:4" ht="15.75" customHeight="1">
      <c r="D893" s="24"/>
    </row>
    <row r="894" spans="4:4" ht="15.75" customHeight="1">
      <c r="D894" s="24"/>
    </row>
    <row r="895" spans="4:4" ht="15.75" customHeight="1">
      <c r="D895" s="24"/>
    </row>
    <row r="896" spans="4:4" ht="15.75" customHeight="1">
      <c r="D896" s="24"/>
    </row>
    <row r="897" spans="4:4" ht="15.75" customHeight="1">
      <c r="D897" s="24"/>
    </row>
    <row r="898" spans="4:4" ht="15.75" customHeight="1">
      <c r="D898" s="24"/>
    </row>
    <row r="899" spans="4:4" ht="15.75" customHeight="1">
      <c r="D899" s="24"/>
    </row>
    <row r="900" spans="4:4" ht="15.75" customHeight="1">
      <c r="D900" s="24"/>
    </row>
    <row r="901" spans="4:4" ht="15.75" customHeight="1">
      <c r="D901" s="24"/>
    </row>
    <row r="902" spans="4:4" ht="15.75" customHeight="1">
      <c r="D902" s="24"/>
    </row>
    <row r="903" spans="4:4" ht="15.75" customHeight="1">
      <c r="D903" s="24"/>
    </row>
    <row r="904" spans="4:4" ht="15.75" customHeight="1">
      <c r="D904" s="24"/>
    </row>
    <row r="905" spans="4:4" ht="15.75" customHeight="1">
      <c r="D905" s="24"/>
    </row>
    <row r="906" spans="4:4" ht="15.75" customHeight="1">
      <c r="D906" s="24"/>
    </row>
    <row r="907" spans="4:4" ht="15.75" customHeight="1">
      <c r="D907" s="24"/>
    </row>
    <row r="908" spans="4:4" ht="15.75" customHeight="1">
      <c r="D908" s="24"/>
    </row>
    <row r="909" spans="4:4" ht="15.75" customHeight="1">
      <c r="D909" s="24"/>
    </row>
    <row r="910" spans="4:4" ht="15.75" customHeight="1">
      <c r="D910" s="24"/>
    </row>
    <row r="911" spans="4:4" ht="15.75" customHeight="1">
      <c r="D911" s="24"/>
    </row>
    <row r="912" spans="4:4" ht="15.75" customHeight="1">
      <c r="D912" s="24"/>
    </row>
    <row r="913" spans="4:4" ht="15.75" customHeight="1">
      <c r="D913" s="24"/>
    </row>
    <row r="914" spans="4:4" ht="15.75" customHeight="1">
      <c r="D914" s="24"/>
    </row>
    <row r="915" spans="4:4" ht="15.75" customHeight="1">
      <c r="D915" s="24"/>
    </row>
    <row r="916" spans="4:4" ht="15.75" customHeight="1">
      <c r="D916" s="24"/>
    </row>
    <row r="917" spans="4:4" ht="15.75" customHeight="1">
      <c r="D917" s="24"/>
    </row>
    <row r="918" spans="4:4" ht="15.75" customHeight="1">
      <c r="D918" s="24"/>
    </row>
    <row r="919" spans="4:4" ht="15.75" customHeight="1">
      <c r="D919" s="24"/>
    </row>
    <row r="920" spans="4:4" ht="15.75" customHeight="1">
      <c r="D920" s="24"/>
    </row>
    <row r="921" spans="4:4" ht="15.75" customHeight="1">
      <c r="D921" s="24"/>
    </row>
    <row r="922" spans="4:4" ht="15.75" customHeight="1">
      <c r="D922" s="24"/>
    </row>
    <row r="923" spans="4:4" ht="15.75" customHeight="1">
      <c r="D923" s="24"/>
    </row>
    <row r="924" spans="4:4" ht="15.75" customHeight="1">
      <c r="D924" s="24"/>
    </row>
    <row r="925" spans="4:4" ht="15.75" customHeight="1">
      <c r="D925" s="24"/>
    </row>
    <row r="926" spans="4:4" ht="15.75" customHeight="1">
      <c r="D926" s="24"/>
    </row>
    <row r="927" spans="4:4" ht="15.75" customHeight="1">
      <c r="D927" s="24"/>
    </row>
    <row r="928" spans="4:4" ht="15.75" customHeight="1">
      <c r="D928" s="24"/>
    </row>
    <row r="929" spans="4:4" ht="15.75" customHeight="1">
      <c r="D929" s="24"/>
    </row>
    <row r="930" spans="4:4" ht="15.75" customHeight="1">
      <c r="D930" s="24"/>
    </row>
    <row r="931" spans="4:4" ht="15.75" customHeight="1">
      <c r="D931" s="24"/>
    </row>
    <row r="932" spans="4:4" ht="15.75" customHeight="1">
      <c r="D932" s="24"/>
    </row>
    <row r="933" spans="4:4" ht="15.75" customHeight="1">
      <c r="D933" s="24"/>
    </row>
    <row r="934" spans="4:4" ht="15.75" customHeight="1">
      <c r="D934" s="24"/>
    </row>
    <row r="935" spans="4:4" ht="15.75" customHeight="1">
      <c r="D935" s="24"/>
    </row>
    <row r="936" spans="4:4" ht="15.75" customHeight="1">
      <c r="D936" s="24"/>
    </row>
    <row r="937" spans="4:4" ht="15.75" customHeight="1">
      <c r="D937" s="24"/>
    </row>
    <row r="938" spans="4:4" ht="15.75" customHeight="1">
      <c r="D938" s="24"/>
    </row>
    <row r="939" spans="4:4" ht="15.75" customHeight="1">
      <c r="D939" s="24"/>
    </row>
    <row r="940" spans="4:4" ht="15.75" customHeight="1">
      <c r="D940" s="24"/>
    </row>
    <row r="941" spans="4:4" ht="15.75" customHeight="1">
      <c r="D941" s="24"/>
    </row>
    <row r="942" spans="4:4" ht="15.75" customHeight="1">
      <c r="D942" s="24"/>
    </row>
    <row r="943" spans="4:4" ht="15.75" customHeight="1">
      <c r="D943" s="24"/>
    </row>
    <row r="944" spans="4:4" ht="15.75" customHeight="1">
      <c r="D944" s="24"/>
    </row>
    <row r="945" spans="4:4" ht="15.75" customHeight="1">
      <c r="D945" s="24"/>
    </row>
    <row r="946" spans="4:4" ht="15.75" customHeight="1">
      <c r="D946" s="24"/>
    </row>
    <row r="947" spans="4:4" ht="15.75" customHeight="1">
      <c r="D947" s="24"/>
    </row>
    <row r="948" spans="4:4" ht="15.75" customHeight="1">
      <c r="D948" s="24"/>
    </row>
    <row r="949" spans="4:4" ht="15.75" customHeight="1">
      <c r="D949" s="24"/>
    </row>
    <row r="950" spans="4:4" ht="15.75" customHeight="1">
      <c r="D950" s="24"/>
    </row>
    <row r="951" spans="4:4" ht="15.75" customHeight="1">
      <c r="D951" s="24"/>
    </row>
    <row r="952" spans="4:4" ht="15.75" customHeight="1">
      <c r="D952" s="24"/>
    </row>
    <row r="953" spans="4:4" ht="15.75" customHeight="1">
      <c r="D953" s="24"/>
    </row>
    <row r="954" spans="4:4" ht="15.75" customHeight="1">
      <c r="D954" s="24"/>
    </row>
    <row r="955" spans="4:4" ht="15.75" customHeight="1">
      <c r="D955" s="24"/>
    </row>
    <row r="956" spans="4:4" ht="15.75" customHeight="1">
      <c r="D956" s="24"/>
    </row>
    <row r="957" spans="4:4" ht="15.75" customHeight="1">
      <c r="D957" s="24"/>
    </row>
    <row r="958" spans="4:4" ht="15.75" customHeight="1">
      <c r="D958" s="24"/>
    </row>
    <row r="959" spans="4:4" ht="15.75" customHeight="1">
      <c r="D959" s="24"/>
    </row>
    <row r="960" spans="4:4" ht="15.75" customHeight="1">
      <c r="D960" s="24"/>
    </row>
    <row r="961" spans="4:4" ht="15.75" customHeight="1">
      <c r="D961" s="24"/>
    </row>
    <row r="962" spans="4:4" ht="15.75" customHeight="1">
      <c r="D962" s="24"/>
    </row>
    <row r="963" spans="4:4" ht="15.75" customHeight="1">
      <c r="D963" s="24"/>
    </row>
    <row r="964" spans="4:4" ht="15.75" customHeight="1">
      <c r="D964" s="24"/>
    </row>
    <row r="965" spans="4:4" ht="15.75" customHeight="1">
      <c r="D965" s="24"/>
    </row>
    <row r="966" spans="4:4" ht="15.75" customHeight="1">
      <c r="D966" s="24"/>
    </row>
    <row r="967" spans="4:4" ht="15.75" customHeight="1">
      <c r="D967" s="24"/>
    </row>
    <row r="968" spans="4:4" ht="15.75" customHeight="1">
      <c r="D968" s="24"/>
    </row>
    <row r="969" spans="4:4" ht="15.75" customHeight="1">
      <c r="D969" s="24"/>
    </row>
    <row r="970" spans="4:4" ht="15.75" customHeight="1">
      <c r="D970" s="24"/>
    </row>
    <row r="971" spans="4:4" ht="15.75" customHeight="1">
      <c r="D971" s="24"/>
    </row>
    <row r="972" spans="4:4" ht="15.75" customHeight="1">
      <c r="D972" s="24"/>
    </row>
    <row r="973" spans="4:4" ht="15.75" customHeight="1">
      <c r="D973" s="24"/>
    </row>
    <row r="974" spans="4:4" ht="15.75" customHeight="1">
      <c r="D974" s="24"/>
    </row>
    <row r="975" spans="4:4" ht="15.75" customHeight="1">
      <c r="D975" s="24"/>
    </row>
    <row r="976" spans="4:4" ht="15.75" customHeight="1">
      <c r="D976" s="24"/>
    </row>
    <row r="977" spans="4:4" ht="15.75" customHeight="1">
      <c r="D977" s="24"/>
    </row>
    <row r="978" spans="4:4" ht="15.75" customHeight="1">
      <c r="D978" s="24"/>
    </row>
    <row r="979" spans="4:4" ht="15.75" customHeight="1">
      <c r="D979" s="24"/>
    </row>
    <row r="980" spans="4:4" ht="15.75" customHeight="1">
      <c r="D980" s="24"/>
    </row>
    <row r="981" spans="4:4" ht="15.75" customHeight="1">
      <c r="D981" s="24"/>
    </row>
    <row r="982" spans="4:4" ht="15.75" customHeight="1">
      <c r="D982" s="24"/>
    </row>
    <row r="983" spans="4:4" ht="15.75" customHeight="1">
      <c r="D983" s="24"/>
    </row>
    <row r="984" spans="4:4" ht="15.75" customHeight="1">
      <c r="D984" s="24"/>
    </row>
    <row r="985" spans="4:4" ht="15.75" customHeight="1">
      <c r="D985" s="24"/>
    </row>
    <row r="986" spans="4:4" ht="15.75" customHeight="1">
      <c r="D986" s="24"/>
    </row>
    <row r="987" spans="4:4" ht="15.75" customHeight="1">
      <c r="D987" s="24"/>
    </row>
    <row r="988" spans="4:4" ht="15.75" customHeight="1">
      <c r="D988" s="24"/>
    </row>
    <row r="989" spans="4:4" ht="15.75" customHeight="1">
      <c r="D989" s="24"/>
    </row>
    <row r="990" spans="4:4" ht="15.75" customHeight="1">
      <c r="D990" s="24"/>
    </row>
    <row r="991" spans="4:4" ht="15.75" customHeight="1">
      <c r="D991" s="24"/>
    </row>
    <row r="992" spans="4:4" ht="15.75" customHeight="1">
      <c r="D992" s="24"/>
    </row>
    <row r="993" spans="4:4" ht="15.75" customHeight="1">
      <c r="D993" s="24"/>
    </row>
    <row r="994" spans="4:4" ht="15.75" customHeight="1">
      <c r="D994" s="24"/>
    </row>
    <row r="995" spans="4:4" ht="15.75" customHeight="1">
      <c r="D995" s="24"/>
    </row>
    <row r="996" spans="4:4" ht="15.75" customHeight="1">
      <c r="D996" s="24"/>
    </row>
    <row r="997" spans="4:4" ht="15.75" customHeight="1">
      <c r="D997" s="24"/>
    </row>
    <row r="998" spans="4:4" ht="15.75" customHeight="1">
      <c r="D998" s="24"/>
    </row>
    <row r="999" spans="4:4" ht="15.75" customHeight="1">
      <c r="D999" s="24"/>
    </row>
    <row r="1000" spans="4:4" ht="15.75" customHeight="1">
      <c r="D1000" s="24"/>
    </row>
  </sheetData>
  <hyperlinks>
    <hyperlink ref="D2" r:id="rId1" xr:uid="{00000000-0004-0000-0C00-000000000000}"/>
    <hyperlink ref="D3" r:id="rId2" xr:uid="{00000000-0004-0000-0C00-000001000000}"/>
    <hyperlink ref="D4" r:id="rId3" xr:uid="{00000000-0004-0000-0C00-000002000000}"/>
    <hyperlink ref="D5" r:id="rId4" xr:uid="{00000000-0004-0000-0C00-000003000000}"/>
    <hyperlink ref="D7" r:id="rId5" xr:uid="{00000000-0004-0000-0C00-000004000000}"/>
    <hyperlink ref="D8" r:id="rId6" xr:uid="{00000000-0004-0000-0C00-000005000000}"/>
    <hyperlink ref="D12" r:id="rId7" xr:uid="{00000000-0004-0000-0C00-000006000000}"/>
    <hyperlink ref="D14" r:id="rId8" xr:uid="{00000000-0004-0000-0C00-000007000000}"/>
    <hyperlink ref="D15" r:id="rId9" xr:uid="{00000000-0004-0000-0C00-000008000000}"/>
    <hyperlink ref="D17" r:id="rId10" xr:uid="{00000000-0004-0000-0C00-000009000000}"/>
  </hyperlink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000"/>
  <sheetViews>
    <sheetView workbookViewId="0">
      <pane ySplit="1" topLeftCell="A8" activePane="bottomLeft" state="frozen"/>
      <selection pane="bottomLeft"/>
    </sheetView>
  </sheetViews>
  <sheetFormatPr defaultColWidth="14.453125" defaultRowHeight="15" customHeight="1"/>
  <cols>
    <col min="1" max="1" width="9.08984375" customWidth="1"/>
    <col min="2" max="2" width="35" customWidth="1"/>
    <col min="3" max="3" width="20" customWidth="1"/>
    <col min="4" max="4" width="43.36328125" customWidth="1"/>
    <col min="5" max="5" width="13.453125" customWidth="1"/>
    <col min="6" max="25" width="9.08984375" customWidth="1"/>
  </cols>
  <sheetData>
    <row r="1" spans="1:25" ht="33.75" customHeight="1">
      <c r="A1" s="1" t="s">
        <v>4740</v>
      </c>
      <c r="B1" s="2" t="s">
        <v>1</v>
      </c>
      <c r="C1" s="3" t="s">
        <v>2</v>
      </c>
      <c r="D1" s="1" t="s">
        <v>3</v>
      </c>
      <c r="E1" s="1" t="s">
        <v>4</v>
      </c>
      <c r="F1" s="12"/>
      <c r="G1" s="12"/>
      <c r="H1" s="12"/>
      <c r="I1" s="4"/>
      <c r="J1" s="4"/>
      <c r="K1" s="12"/>
      <c r="L1" s="12"/>
      <c r="M1" s="12"/>
      <c r="N1" s="12"/>
      <c r="O1" s="12"/>
      <c r="P1" s="12"/>
      <c r="Q1" s="12"/>
      <c r="R1" s="12"/>
      <c r="S1" s="12"/>
      <c r="T1" s="12"/>
      <c r="U1" s="12"/>
      <c r="V1" s="4"/>
      <c r="W1" s="4"/>
      <c r="X1" s="4"/>
      <c r="Y1" s="4"/>
    </row>
    <row r="2" spans="1:25" ht="33.75" customHeight="1">
      <c r="A2" s="5">
        <v>1</v>
      </c>
      <c r="B2" s="15" t="s">
        <v>4741</v>
      </c>
      <c r="C2" s="16">
        <v>40450</v>
      </c>
      <c r="D2" s="8" t="s">
        <v>4742</v>
      </c>
      <c r="E2" s="5" t="s">
        <v>22</v>
      </c>
      <c r="F2" s="9"/>
      <c r="G2" s="9"/>
      <c r="H2" s="9"/>
      <c r="I2" s="10"/>
      <c r="J2" s="10"/>
      <c r="K2" s="9"/>
      <c r="L2" s="9"/>
      <c r="M2" s="9"/>
      <c r="N2" s="9"/>
      <c r="O2" s="9"/>
      <c r="P2" s="9"/>
      <c r="Q2" s="9"/>
      <c r="R2" s="9"/>
      <c r="S2" s="9"/>
      <c r="T2" s="9"/>
      <c r="U2" s="9"/>
      <c r="V2" s="10"/>
      <c r="W2" s="10"/>
      <c r="X2" s="10"/>
      <c r="Y2" s="10"/>
    </row>
    <row r="3" spans="1:25" ht="33.75" customHeight="1">
      <c r="A3" s="5">
        <v>2</v>
      </c>
      <c r="B3" s="15" t="s">
        <v>4743</v>
      </c>
      <c r="C3" s="16">
        <v>40304</v>
      </c>
      <c r="D3" s="8" t="s">
        <v>4744</v>
      </c>
      <c r="E3" s="5" t="s">
        <v>22</v>
      </c>
      <c r="F3" s="9"/>
      <c r="G3" s="9"/>
      <c r="H3" s="9"/>
      <c r="I3" s="10"/>
      <c r="J3" s="10"/>
      <c r="K3" s="9"/>
      <c r="L3" s="9"/>
      <c r="M3" s="9"/>
      <c r="N3" s="9"/>
      <c r="O3" s="9"/>
      <c r="P3" s="9"/>
      <c r="Q3" s="9"/>
      <c r="R3" s="9"/>
      <c r="S3" s="9"/>
      <c r="T3" s="9"/>
      <c r="U3" s="9"/>
      <c r="V3" s="10"/>
      <c r="W3" s="10"/>
      <c r="X3" s="10"/>
      <c r="Y3" s="10"/>
    </row>
    <row r="4" spans="1:25" ht="33.75" customHeight="1">
      <c r="A4" s="5">
        <v>3</v>
      </c>
      <c r="B4" s="15" t="s">
        <v>4745</v>
      </c>
      <c r="C4" s="16">
        <v>40249</v>
      </c>
      <c r="D4" s="8" t="s">
        <v>4746</v>
      </c>
      <c r="E4" s="5" t="s">
        <v>22</v>
      </c>
      <c r="F4" s="9"/>
      <c r="G4" s="9"/>
      <c r="H4" s="9"/>
      <c r="I4" s="10"/>
      <c r="J4" s="10"/>
      <c r="K4" s="9"/>
      <c r="L4" s="9"/>
      <c r="M4" s="9"/>
      <c r="N4" s="9"/>
      <c r="O4" s="9"/>
      <c r="P4" s="9"/>
      <c r="Q4" s="10"/>
      <c r="R4" s="9"/>
      <c r="S4" s="9"/>
      <c r="T4" s="9"/>
      <c r="U4" s="9"/>
      <c r="V4" s="10"/>
      <c r="W4" s="10"/>
      <c r="X4" s="10"/>
      <c r="Y4" s="10"/>
    </row>
    <row r="5" spans="1:25" ht="33.75" customHeight="1">
      <c r="A5" s="5">
        <v>4</v>
      </c>
      <c r="B5" s="15" t="s">
        <v>4747</v>
      </c>
      <c r="C5" s="16">
        <v>40420</v>
      </c>
      <c r="D5" s="8" t="s">
        <v>4748</v>
      </c>
      <c r="E5" s="5" t="s">
        <v>22</v>
      </c>
      <c r="F5" s="9"/>
      <c r="G5" s="9"/>
      <c r="H5" s="9"/>
      <c r="I5" s="10"/>
      <c r="J5" s="10"/>
      <c r="K5" s="9"/>
      <c r="L5" s="9"/>
      <c r="M5" s="9"/>
      <c r="N5" s="9"/>
      <c r="O5" s="9"/>
      <c r="P5" s="9"/>
      <c r="Q5" s="9"/>
      <c r="R5" s="9"/>
      <c r="S5" s="9"/>
      <c r="T5" s="9"/>
      <c r="U5" s="9"/>
      <c r="V5" s="10"/>
      <c r="W5" s="10"/>
      <c r="X5" s="10"/>
      <c r="Y5" s="10"/>
    </row>
    <row r="6" spans="1:25" ht="33.75" customHeight="1">
      <c r="A6" s="5">
        <v>5</v>
      </c>
      <c r="B6" s="15" t="s">
        <v>4749</v>
      </c>
      <c r="C6" s="16">
        <v>40589</v>
      </c>
      <c r="D6" s="8" t="s">
        <v>4750</v>
      </c>
      <c r="E6" s="5" t="s">
        <v>22</v>
      </c>
      <c r="F6" s="9"/>
      <c r="G6" s="9"/>
      <c r="H6" s="9"/>
      <c r="I6" s="10"/>
      <c r="J6" s="10"/>
      <c r="K6" s="9"/>
      <c r="L6" s="9"/>
      <c r="M6" s="9"/>
      <c r="N6" s="9"/>
      <c r="O6" s="9"/>
      <c r="P6" s="9"/>
      <c r="Q6" s="9"/>
      <c r="R6" s="9"/>
      <c r="S6" s="9"/>
      <c r="T6" s="9"/>
      <c r="U6" s="9"/>
      <c r="V6" s="10"/>
      <c r="W6" s="10"/>
      <c r="X6" s="10"/>
      <c r="Y6" s="10"/>
    </row>
    <row r="7" spans="1:25" ht="33.75" customHeight="1">
      <c r="A7" s="5">
        <v>6</v>
      </c>
      <c r="B7" s="15" t="s">
        <v>4751</v>
      </c>
      <c r="C7" s="16">
        <v>40589</v>
      </c>
      <c r="D7" s="8" t="s">
        <v>4752</v>
      </c>
      <c r="E7" s="5" t="s">
        <v>22</v>
      </c>
      <c r="F7" s="9"/>
      <c r="G7" s="9"/>
      <c r="H7" s="9"/>
      <c r="I7" s="10"/>
      <c r="J7" s="10"/>
      <c r="K7" s="9"/>
      <c r="L7" s="9"/>
      <c r="M7" s="9"/>
      <c r="N7" s="9"/>
      <c r="O7" s="9"/>
      <c r="P7" s="9"/>
      <c r="Q7" s="9"/>
      <c r="R7" s="9"/>
      <c r="S7" s="9"/>
      <c r="T7" s="9"/>
      <c r="U7" s="9"/>
      <c r="V7" s="10"/>
      <c r="W7" s="10"/>
      <c r="X7" s="10"/>
      <c r="Y7" s="10"/>
    </row>
    <row r="8" spans="1:25" ht="33.75" customHeight="1">
      <c r="A8" s="5">
        <v>7</v>
      </c>
      <c r="B8" s="15" t="s">
        <v>4753</v>
      </c>
      <c r="C8" s="16">
        <v>40752</v>
      </c>
      <c r="D8" s="8" t="s">
        <v>4754</v>
      </c>
      <c r="E8" s="5" t="s">
        <v>22</v>
      </c>
      <c r="F8" s="9"/>
      <c r="G8" s="9"/>
      <c r="H8" s="9"/>
      <c r="I8" s="10"/>
      <c r="J8" s="10"/>
      <c r="K8" s="9"/>
      <c r="L8" s="9"/>
      <c r="M8" s="9"/>
      <c r="N8" s="9"/>
      <c r="O8" s="9"/>
      <c r="P8" s="9"/>
      <c r="Q8" s="9"/>
      <c r="R8" s="9"/>
      <c r="S8" s="9"/>
      <c r="T8" s="9"/>
      <c r="U8" s="9"/>
      <c r="V8" s="10"/>
      <c r="W8" s="10"/>
      <c r="X8" s="10"/>
      <c r="Y8" s="10"/>
    </row>
    <row r="9" spans="1:25" ht="33.75" customHeight="1">
      <c r="A9" s="5">
        <v>8</v>
      </c>
      <c r="B9" s="15" t="s">
        <v>4755</v>
      </c>
      <c r="C9" s="16">
        <v>40830</v>
      </c>
      <c r="D9" s="8" t="s">
        <v>4756</v>
      </c>
      <c r="E9" s="5" t="s">
        <v>22</v>
      </c>
      <c r="F9" s="9"/>
      <c r="G9" s="9"/>
      <c r="H9" s="9"/>
      <c r="I9" s="10"/>
      <c r="J9" s="10"/>
      <c r="K9" s="9"/>
      <c r="L9" s="9"/>
      <c r="M9" s="9"/>
      <c r="N9" s="9"/>
      <c r="O9" s="9"/>
      <c r="P9" s="9"/>
      <c r="Q9" s="9"/>
      <c r="R9" s="9"/>
      <c r="S9" s="9"/>
      <c r="T9" s="9"/>
      <c r="U9" s="9"/>
      <c r="V9" s="10"/>
      <c r="W9" s="10"/>
      <c r="X9" s="10"/>
      <c r="Y9" s="10"/>
    </row>
    <row r="10" spans="1:25" ht="33.75" customHeight="1">
      <c r="A10" s="5">
        <v>9</v>
      </c>
      <c r="B10" s="15" t="s">
        <v>4757</v>
      </c>
      <c r="C10" s="16">
        <v>41064</v>
      </c>
      <c r="D10" s="8" t="s">
        <v>4758</v>
      </c>
      <c r="E10" s="5" t="s">
        <v>22</v>
      </c>
      <c r="F10" s="9"/>
      <c r="G10" s="9"/>
      <c r="H10" s="9"/>
      <c r="I10" s="10"/>
      <c r="J10" s="10"/>
      <c r="K10" s="9"/>
      <c r="L10" s="9"/>
      <c r="M10" s="9"/>
      <c r="N10" s="9"/>
      <c r="O10" s="9"/>
      <c r="P10" s="9"/>
      <c r="Q10" s="9"/>
      <c r="R10" s="9"/>
      <c r="S10" s="9"/>
      <c r="T10" s="9"/>
      <c r="U10" s="9"/>
      <c r="V10" s="10"/>
      <c r="W10" s="10"/>
      <c r="X10" s="10"/>
      <c r="Y10" s="10"/>
    </row>
    <row r="11" spans="1:25" ht="33.75" customHeight="1">
      <c r="A11" s="5">
        <v>10</v>
      </c>
      <c r="B11" s="15" t="s">
        <v>4759</v>
      </c>
      <c r="C11" s="16">
        <v>41473</v>
      </c>
      <c r="D11" s="8" t="s">
        <v>4760</v>
      </c>
      <c r="E11" s="5" t="s">
        <v>22</v>
      </c>
      <c r="F11" s="9"/>
      <c r="G11" s="9"/>
      <c r="H11" s="10"/>
      <c r="I11" s="10"/>
      <c r="J11" s="10"/>
      <c r="K11" s="9"/>
      <c r="L11" s="9"/>
      <c r="M11" s="9"/>
      <c r="N11" s="9"/>
      <c r="O11" s="9"/>
      <c r="P11" s="9"/>
      <c r="Q11" s="9"/>
      <c r="R11" s="9"/>
      <c r="S11" s="9"/>
      <c r="T11" s="9"/>
      <c r="U11" s="9"/>
      <c r="V11" s="10"/>
      <c r="W11" s="10"/>
      <c r="X11" s="10"/>
      <c r="Y11" s="10"/>
    </row>
    <row r="12" spans="1:25" ht="33.75" customHeight="1">
      <c r="A12" s="5">
        <v>11</v>
      </c>
      <c r="B12" s="15" t="s">
        <v>4761</v>
      </c>
      <c r="C12" s="16">
        <v>41599</v>
      </c>
      <c r="D12" s="8" t="s">
        <v>4762</v>
      </c>
      <c r="E12" s="5" t="s">
        <v>22</v>
      </c>
      <c r="F12" s="9"/>
      <c r="G12" s="9"/>
      <c r="H12" s="9"/>
      <c r="I12" s="9"/>
      <c r="J12" s="9"/>
      <c r="K12" s="9"/>
      <c r="L12" s="9"/>
      <c r="M12" s="9"/>
      <c r="N12" s="9"/>
      <c r="O12" s="9"/>
      <c r="P12" s="9"/>
      <c r="Q12" s="9"/>
      <c r="R12" s="9"/>
      <c r="S12" s="9"/>
      <c r="T12" s="9"/>
      <c r="U12" s="9"/>
      <c r="V12" s="9"/>
      <c r="W12" s="9"/>
      <c r="X12" s="9"/>
      <c r="Y12" s="9"/>
    </row>
    <row r="13" spans="1:25" ht="33.75" customHeight="1">
      <c r="A13" s="9"/>
      <c r="B13" s="11"/>
      <c r="C13" s="9"/>
      <c r="D13" s="9"/>
      <c r="E13" s="9"/>
      <c r="F13" s="9"/>
      <c r="G13" s="9"/>
      <c r="H13" s="9"/>
      <c r="I13" s="9"/>
      <c r="J13" s="9"/>
      <c r="K13" s="9"/>
      <c r="L13" s="9"/>
      <c r="M13" s="9"/>
      <c r="N13" s="9"/>
      <c r="O13" s="9"/>
      <c r="P13" s="9"/>
      <c r="Q13" s="9"/>
      <c r="R13" s="9"/>
      <c r="S13" s="9"/>
      <c r="T13" s="9"/>
      <c r="U13" s="9"/>
      <c r="V13" s="9"/>
      <c r="W13" s="9"/>
      <c r="X13" s="9"/>
      <c r="Y13" s="9"/>
    </row>
    <row r="14" spans="1:25" ht="33.75" customHeight="1">
      <c r="A14" s="9"/>
      <c r="B14" s="11"/>
      <c r="C14" s="9"/>
      <c r="D14" s="9"/>
      <c r="E14" s="9"/>
      <c r="F14" s="9"/>
      <c r="G14" s="9"/>
      <c r="H14" s="9"/>
      <c r="I14" s="9"/>
      <c r="J14" s="9"/>
      <c r="K14" s="9"/>
      <c r="L14" s="9"/>
      <c r="M14" s="9"/>
      <c r="N14" s="9"/>
      <c r="O14" s="9"/>
      <c r="P14" s="9"/>
      <c r="Q14" s="9"/>
      <c r="R14" s="9"/>
      <c r="S14" s="9"/>
      <c r="T14" s="9"/>
      <c r="U14" s="9"/>
      <c r="V14" s="9"/>
      <c r="W14" s="9"/>
      <c r="X14" s="9"/>
      <c r="Y14" s="9"/>
    </row>
    <row r="15" spans="1:25" ht="33.75" customHeight="1">
      <c r="A15" s="9"/>
      <c r="B15" s="11"/>
      <c r="C15" s="9"/>
      <c r="D15" s="9"/>
      <c r="E15" s="9"/>
      <c r="F15" s="9"/>
      <c r="G15" s="9"/>
      <c r="H15" s="9"/>
      <c r="I15" s="9"/>
      <c r="J15" s="9"/>
      <c r="K15" s="9"/>
      <c r="L15" s="9"/>
      <c r="M15" s="9"/>
      <c r="N15" s="9"/>
      <c r="O15" s="9"/>
      <c r="P15" s="9"/>
      <c r="Q15" s="9"/>
      <c r="R15" s="9"/>
      <c r="S15" s="9"/>
      <c r="T15" s="9"/>
      <c r="U15" s="9"/>
      <c r="V15" s="9"/>
      <c r="W15" s="9"/>
      <c r="X15" s="9"/>
      <c r="Y15" s="9"/>
    </row>
    <row r="16" spans="1:25" ht="33.75" customHeight="1">
      <c r="A16" s="9"/>
      <c r="B16" s="11"/>
      <c r="C16" s="9"/>
      <c r="D16" s="9"/>
      <c r="E16" s="9"/>
      <c r="F16" s="9"/>
      <c r="G16" s="9"/>
      <c r="H16" s="9"/>
      <c r="I16" s="9"/>
      <c r="J16" s="9"/>
      <c r="K16" s="9"/>
      <c r="L16" s="9"/>
      <c r="M16" s="9"/>
      <c r="N16" s="9"/>
      <c r="O16" s="9"/>
      <c r="P16" s="9"/>
      <c r="Q16" s="9"/>
      <c r="R16" s="9"/>
      <c r="S16" s="9"/>
      <c r="T16" s="9"/>
      <c r="U16" s="9"/>
      <c r="V16" s="9"/>
      <c r="W16" s="9"/>
      <c r="X16" s="9"/>
      <c r="Y16" s="9"/>
    </row>
    <row r="17" spans="1:25" ht="33.75" customHeight="1">
      <c r="A17" s="9"/>
      <c r="B17" s="11"/>
      <c r="C17" s="9"/>
      <c r="D17" s="9"/>
      <c r="E17" s="9"/>
      <c r="F17" s="9"/>
      <c r="G17" s="9"/>
      <c r="H17" s="9"/>
      <c r="I17" s="9"/>
      <c r="J17" s="9"/>
      <c r="K17" s="9"/>
      <c r="L17" s="9"/>
      <c r="M17" s="9"/>
      <c r="N17" s="9"/>
      <c r="O17" s="9"/>
      <c r="P17" s="9"/>
      <c r="Q17" s="9"/>
      <c r="R17" s="9"/>
      <c r="S17" s="9"/>
      <c r="T17" s="9"/>
      <c r="U17" s="9"/>
      <c r="V17" s="9"/>
      <c r="W17" s="9"/>
      <c r="X17" s="9"/>
      <c r="Y17" s="9"/>
    </row>
    <row r="18" spans="1:25" ht="33.75" customHeight="1">
      <c r="A18" s="9"/>
      <c r="B18" s="11"/>
      <c r="C18" s="9"/>
      <c r="D18" s="9"/>
      <c r="E18" s="9"/>
      <c r="F18" s="9"/>
      <c r="G18" s="9"/>
      <c r="H18" s="9"/>
      <c r="I18" s="9"/>
      <c r="J18" s="9"/>
      <c r="K18" s="9"/>
      <c r="L18" s="9"/>
      <c r="M18" s="9"/>
      <c r="N18" s="9"/>
      <c r="O18" s="9"/>
      <c r="P18" s="9"/>
      <c r="Q18" s="9"/>
      <c r="R18" s="9"/>
      <c r="S18" s="9"/>
      <c r="T18" s="9"/>
      <c r="U18" s="9"/>
      <c r="V18" s="9"/>
      <c r="W18" s="9"/>
      <c r="X18" s="9"/>
      <c r="Y18" s="9"/>
    </row>
    <row r="19" spans="1:25" ht="33.75" customHeight="1">
      <c r="A19" s="9"/>
      <c r="B19" s="11"/>
      <c r="C19" s="9"/>
      <c r="D19" s="9"/>
      <c r="E19" s="9"/>
      <c r="F19" s="9"/>
      <c r="G19" s="9"/>
      <c r="H19" s="9"/>
      <c r="I19" s="9"/>
      <c r="J19" s="9"/>
      <c r="K19" s="9"/>
      <c r="L19" s="9"/>
      <c r="M19" s="9"/>
      <c r="N19" s="9"/>
      <c r="O19" s="9"/>
      <c r="P19" s="9"/>
      <c r="Q19" s="9"/>
      <c r="R19" s="9"/>
      <c r="S19" s="9"/>
      <c r="T19" s="9"/>
      <c r="U19" s="9"/>
      <c r="V19" s="9"/>
      <c r="W19" s="9"/>
      <c r="X19" s="9"/>
      <c r="Y19" s="9"/>
    </row>
    <row r="20" spans="1:25" ht="33.75" customHeight="1">
      <c r="A20" s="9"/>
      <c r="B20" s="11"/>
      <c r="C20" s="9"/>
      <c r="D20" s="9"/>
      <c r="E20" s="9"/>
      <c r="F20" s="9"/>
      <c r="G20" s="9"/>
      <c r="H20" s="9"/>
      <c r="I20" s="9"/>
      <c r="J20" s="9"/>
      <c r="K20" s="9"/>
      <c r="L20" s="9"/>
      <c r="M20" s="9"/>
      <c r="N20" s="9"/>
      <c r="O20" s="9"/>
      <c r="P20" s="9"/>
      <c r="Q20" s="9"/>
      <c r="R20" s="9"/>
      <c r="S20" s="9"/>
      <c r="T20" s="9"/>
      <c r="U20" s="9"/>
      <c r="V20" s="9"/>
      <c r="W20" s="9"/>
      <c r="X20" s="9"/>
      <c r="Y20" s="9"/>
    </row>
    <row r="21" spans="1:25" ht="33.75" customHeight="1">
      <c r="A21" s="9"/>
      <c r="B21" s="11"/>
      <c r="C21" s="9"/>
      <c r="D21" s="9"/>
      <c r="E21" s="9"/>
      <c r="F21" s="9"/>
      <c r="G21" s="9"/>
      <c r="H21" s="9"/>
      <c r="I21" s="9"/>
      <c r="J21" s="9"/>
      <c r="K21" s="9"/>
      <c r="L21" s="9"/>
      <c r="M21" s="9"/>
      <c r="N21" s="9"/>
      <c r="O21" s="9"/>
      <c r="P21" s="9"/>
      <c r="Q21" s="9"/>
      <c r="R21" s="9"/>
      <c r="S21" s="9"/>
      <c r="T21" s="9"/>
      <c r="U21" s="9"/>
      <c r="V21" s="9"/>
      <c r="W21" s="9"/>
      <c r="X21" s="9"/>
      <c r="Y21" s="9"/>
    </row>
    <row r="22" spans="1:25" ht="33.75" customHeight="1">
      <c r="A22" s="9"/>
      <c r="B22" s="11"/>
      <c r="C22" s="9"/>
      <c r="D22" s="9"/>
      <c r="E22" s="9"/>
      <c r="F22" s="9"/>
      <c r="G22" s="9"/>
      <c r="H22" s="9"/>
      <c r="I22" s="9"/>
      <c r="J22" s="9"/>
      <c r="K22" s="9"/>
      <c r="L22" s="9"/>
      <c r="M22" s="9"/>
      <c r="N22" s="9"/>
      <c r="O22" s="9"/>
      <c r="P22" s="9"/>
      <c r="Q22" s="9"/>
      <c r="R22" s="9"/>
      <c r="S22" s="9"/>
      <c r="T22" s="9"/>
      <c r="U22" s="9"/>
      <c r="V22" s="9"/>
      <c r="W22" s="9"/>
      <c r="X22" s="9"/>
      <c r="Y22" s="9"/>
    </row>
    <row r="23" spans="1:25" ht="33.75" customHeight="1">
      <c r="A23" s="9"/>
      <c r="B23" s="11"/>
      <c r="C23" s="9"/>
      <c r="D23" s="9"/>
      <c r="E23" s="9"/>
      <c r="F23" s="9"/>
      <c r="G23" s="9"/>
      <c r="H23" s="9"/>
      <c r="I23" s="9"/>
      <c r="J23" s="9"/>
      <c r="K23" s="9"/>
      <c r="L23" s="9"/>
      <c r="M23" s="9"/>
      <c r="N23" s="9"/>
      <c r="O23" s="9"/>
      <c r="P23" s="9"/>
      <c r="Q23" s="9"/>
      <c r="R23" s="9"/>
      <c r="S23" s="9"/>
      <c r="T23" s="9"/>
      <c r="U23" s="9"/>
      <c r="V23" s="9"/>
      <c r="W23" s="9"/>
      <c r="X23" s="9"/>
      <c r="Y23" s="9"/>
    </row>
    <row r="24" spans="1:25" ht="33.75" customHeight="1">
      <c r="A24" s="9"/>
      <c r="B24" s="11"/>
      <c r="C24" s="9"/>
      <c r="D24" s="9"/>
      <c r="E24" s="9"/>
      <c r="F24" s="9"/>
      <c r="G24" s="9"/>
      <c r="H24" s="9"/>
      <c r="I24" s="9"/>
      <c r="J24" s="9"/>
      <c r="K24" s="9"/>
      <c r="L24" s="9"/>
      <c r="M24" s="9"/>
      <c r="N24" s="9"/>
      <c r="O24" s="9"/>
      <c r="P24" s="9"/>
      <c r="Q24" s="9"/>
      <c r="R24" s="9"/>
      <c r="S24" s="9"/>
      <c r="T24" s="9"/>
      <c r="U24" s="9"/>
      <c r="V24" s="9"/>
      <c r="W24" s="9"/>
      <c r="X24" s="9"/>
      <c r="Y24" s="9"/>
    </row>
    <row r="25" spans="1:25" ht="33.75" customHeight="1">
      <c r="A25" s="9"/>
      <c r="B25" s="11"/>
      <c r="C25" s="9"/>
      <c r="D25" s="9"/>
      <c r="E25" s="9"/>
      <c r="F25" s="9"/>
      <c r="G25" s="9"/>
      <c r="H25" s="9"/>
      <c r="I25" s="9"/>
      <c r="J25" s="9"/>
      <c r="K25" s="9"/>
      <c r="L25" s="9"/>
      <c r="M25" s="9"/>
      <c r="N25" s="9"/>
      <c r="O25" s="9"/>
      <c r="P25" s="9"/>
      <c r="Q25" s="9"/>
      <c r="R25" s="9"/>
      <c r="S25" s="9"/>
      <c r="T25" s="9"/>
      <c r="U25" s="9"/>
      <c r="V25" s="9"/>
      <c r="W25" s="9"/>
      <c r="X25" s="9"/>
      <c r="Y25" s="9"/>
    </row>
    <row r="26" spans="1:25" ht="33.75" customHeight="1">
      <c r="A26" s="9"/>
      <c r="B26" s="11"/>
      <c r="C26" s="9"/>
      <c r="D26" s="9"/>
      <c r="E26" s="9"/>
      <c r="F26" s="9"/>
      <c r="G26" s="9"/>
      <c r="H26" s="9"/>
      <c r="I26" s="9"/>
      <c r="J26" s="9"/>
      <c r="K26" s="9"/>
      <c r="L26" s="9"/>
      <c r="M26" s="9"/>
      <c r="N26" s="9"/>
      <c r="O26" s="9"/>
      <c r="P26" s="9"/>
      <c r="Q26" s="9"/>
      <c r="R26" s="9"/>
      <c r="S26" s="9"/>
      <c r="T26" s="9"/>
      <c r="U26" s="9"/>
      <c r="V26" s="9"/>
      <c r="W26" s="9"/>
      <c r="X26" s="9"/>
      <c r="Y26" s="9"/>
    </row>
    <row r="27" spans="1:25" ht="33.75" customHeight="1">
      <c r="A27" s="9"/>
      <c r="B27" s="11"/>
      <c r="C27" s="9"/>
      <c r="D27" s="9"/>
      <c r="E27" s="9"/>
      <c r="F27" s="9"/>
      <c r="G27" s="9"/>
      <c r="H27" s="9"/>
      <c r="I27" s="9"/>
      <c r="J27" s="9"/>
      <c r="K27" s="9"/>
      <c r="L27" s="9"/>
      <c r="M27" s="9"/>
      <c r="N27" s="9"/>
      <c r="O27" s="9"/>
      <c r="P27" s="9"/>
      <c r="Q27" s="9"/>
      <c r="R27" s="9"/>
      <c r="S27" s="9"/>
      <c r="T27" s="9"/>
      <c r="U27" s="9"/>
      <c r="V27" s="9"/>
      <c r="W27" s="9"/>
      <c r="X27" s="9"/>
      <c r="Y27" s="9"/>
    </row>
    <row r="28" spans="1:25" ht="33.75" customHeight="1">
      <c r="A28" s="9"/>
      <c r="B28" s="11"/>
      <c r="C28" s="9"/>
      <c r="D28" s="9"/>
      <c r="E28" s="9"/>
      <c r="F28" s="9"/>
      <c r="G28" s="9"/>
      <c r="H28" s="9"/>
      <c r="I28" s="9"/>
      <c r="J28" s="9"/>
      <c r="K28" s="9"/>
      <c r="L28" s="9"/>
      <c r="M28" s="9"/>
      <c r="N28" s="9"/>
      <c r="O28" s="9"/>
      <c r="P28" s="9"/>
      <c r="Q28" s="9"/>
      <c r="R28" s="9"/>
      <c r="S28" s="9"/>
      <c r="T28" s="9"/>
      <c r="U28" s="9"/>
      <c r="V28" s="9"/>
      <c r="W28" s="9"/>
      <c r="X28" s="9"/>
      <c r="Y28" s="9"/>
    </row>
    <row r="29" spans="1:25" ht="33.75" customHeight="1">
      <c r="A29" s="9"/>
      <c r="B29" s="11"/>
      <c r="C29" s="9"/>
      <c r="D29" s="9"/>
      <c r="E29" s="9"/>
      <c r="F29" s="9"/>
      <c r="G29" s="9"/>
      <c r="H29" s="9"/>
      <c r="I29" s="9"/>
      <c r="J29" s="9"/>
      <c r="K29" s="9"/>
      <c r="L29" s="9"/>
      <c r="M29" s="9"/>
      <c r="N29" s="9"/>
      <c r="O29" s="9"/>
      <c r="P29" s="9"/>
      <c r="Q29" s="9"/>
      <c r="R29" s="9"/>
      <c r="S29" s="9"/>
      <c r="T29" s="9"/>
      <c r="U29" s="9"/>
      <c r="V29" s="9"/>
      <c r="W29" s="9"/>
      <c r="X29" s="9"/>
      <c r="Y29" s="9"/>
    </row>
    <row r="30" spans="1:25" ht="33.75" customHeight="1">
      <c r="A30" s="9"/>
      <c r="B30" s="11"/>
      <c r="C30" s="9"/>
      <c r="D30" s="9"/>
      <c r="E30" s="9"/>
      <c r="F30" s="9"/>
      <c r="G30" s="9"/>
      <c r="H30" s="9"/>
      <c r="I30" s="9"/>
      <c r="J30" s="9"/>
      <c r="K30" s="9"/>
      <c r="L30" s="9"/>
      <c r="M30" s="9"/>
      <c r="N30" s="9"/>
      <c r="O30" s="9"/>
      <c r="P30" s="9"/>
      <c r="Q30" s="9"/>
      <c r="R30" s="9"/>
      <c r="S30" s="9"/>
      <c r="T30" s="9"/>
      <c r="U30" s="9"/>
      <c r="V30" s="9"/>
      <c r="W30" s="9"/>
      <c r="X30" s="9"/>
      <c r="Y30" s="9"/>
    </row>
    <row r="31" spans="1:25" ht="33.75" customHeight="1">
      <c r="A31" s="9"/>
      <c r="B31" s="11"/>
      <c r="C31" s="9"/>
      <c r="D31" s="9"/>
      <c r="E31" s="9"/>
      <c r="F31" s="9"/>
      <c r="G31" s="9"/>
      <c r="H31" s="9"/>
      <c r="I31" s="9"/>
      <c r="J31" s="9"/>
      <c r="K31" s="9"/>
      <c r="L31" s="9"/>
      <c r="M31" s="9"/>
      <c r="N31" s="9"/>
      <c r="O31" s="9"/>
      <c r="P31" s="9"/>
      <c r="Q31" s="9"/>
      <c r="R31" s="9"/>
      <c r="S31" s="9"/>
      <c r="T31" s="9"/>
      <c r="U31" s="9"/>
      <c r="V31" s="9"/>
      <c r="W31" s="9"/>
      <c r="X31" s="9"/>
      <c r="Y31" s="9"/>
    </row>
    <row r="32" spans="1:25" ht="33.75" customHeight="1">
      <c r="A32" s="9"/>
      <c r="B32" s="11"/>
      <c r="C32" s="9"/>
      <c r="D32" s="9"/>
      <c r="E32" s="9"/>
      <c r="F32" s="9"/>
      <c r="G32" s="9"/>
      <c r="H32" s="9"/>
      <c r="I32" s="9"/>
      <c r="J32" s="9"/>
      <c r="K32" s="9"/>
      <c r="L32" s="9"/>
      <c r="M32" s="9"/>
      <c r="N32" s="9"/>
      <c r="O32" s="9"/>
      <c r="P32" s="9"/>
      <c r="Q32" s="9"/>
      <c r="R32" s="9"/>
      <c r="S32" s="9"/>
      <c r="T32" s="9"/>
      <c r="U32" s="9"/>
      <c r="V32" s="9"/>
      <c r="W32" s="9"/>
      <c r="X32" s="9"/>
      <c r="Y32" s="9"/>
    </row>
    <row r="33" spans="1:25" ht="33.75" customHeight="1">
      <c r="A33" s="9"/>
      <c r="B33" s="11"/>
      <c r="C33" s="9"/>
      <c r="D33" s="9"/>
      <c r="E33" s="9"/>
      <c r="F33" s="9"/>
      <c r="G33" s="9"/>
      <c r="H33" s="9"/>
      <c r="I33" s="9"/>
      <c r="J33" s="9"/>
      <c r="K33" s="9"/>
      <c r="L33" s="9"/>
      <c r="M33" s="9"/>
      <c r="N33" s="9"/>
      <c r="O33" s="9"/>
      <c r="P33" s="9"/>
      <c r="Q33" s="9"/>
      <c r="R33" s="9"/>
      <c r="S33" s="9"/>
      <c r="T33" s="9"/>
      <c r="U33" s="9"/>
      <c r="V33" s="9"/>
      <c r="W33" s="9"/>
      <c r="X33" s="9"/>
      <c r="Y33" s="9"/>
    </row>
    <row r="34" spans="1:25" ht="33.75" customHeight="1">
      <c r="A34" s="9"/>
      <c r="B34" s="11"/>
      <c r="C34" s="9"/>
      <c r="D34" s="9"/>
      <c r="E34" s="9"/>
      <c r="F34" s="9"/>
      <c r="G34" s="9"/>
      <c r="H34" s="9"/>
      <c r="I34" s="9"/>
      <c r="J34" s="9"/>
      <c r="K34" s="9"/>
      <c r="L34" s="9"/>
      <c r="M34" s="9"/>
      <c r="N34" s="9"/>
      <c r="O34" s="9"/>
      <c r="P34" s="9"/>
      <c r="Q34" s="9"/>
      <c r="R34" s="9"/>
      <c r="S34" s="9"/>
      <c r="T34" s="9"/>
      <c r="U34" s="9"/>
      <c r="V34" s="9"/>
      <c r="W34" s="9"/>
      <c r="X34" s="9"/>
      <c r="Y34" s="9"/>
    </row>
    <row r="35" spans="1:25" ht="33.75" customHeight="1">
      <c r="A35" s="9"/>
      <c r="B35" s="11"/>
      <c r="C35" s="9"/>
      <c r="D35" s="9"/>
      <c r="E35" s="9"/>
      <c r="F35" s="9"/>
      <c r="G35" s="9"/>
      <c r="H35" s="9"/>
      <c r="I35" s="9"/>
      <c r="J35" s="9"/>
      <c r="K35" s="9"/>
      <c r="L35" s="9"/>
      <c r="M35" s="9"/>
      <c r="N35" s="9"/>
      <c r="O35" s="9"/>
      <c r="P35" s="9"/>
      <c r="Q35" s="9"/>
      <c r="R35" s="9"/>
      <c r="S35" s="9"/>
      <c r="T35" s="9"/>
      <c r="U35" s="9"/>
      <c r="V35" s="9"/>
      <c r="W35" s="9"/>
      <c r="X35" s="9"/>
      <c r="Y35" s="9"/>
    </row>
    <row r="36" spans="1:25" ht="33.75" customHeight="1">
      <c r="A36" s="9"/>
      <c r="B36" s="11"/>
      <c r="C36" s="9"/>
      <c r="D36" s="9"/>
      <c r="E36" s="9"/>
      <c r="F36" s="9"/>
      <c r="G36" s="9"/>
      <c r="H36" s="9"/>
      <c r="I36" s="9"/>
      <c r="J36" s="9"/>
      <c r="K36" s="9"/>
      <c r="L36" s="9"/>
      <c r="M36" s="9"/>
      <c r="N36" s="9"/>
      <c r="O36" s="9"/>
      <c r="P36" s="9"/>
      <c r="Q36" s="9"/>
      <c r="R36" s="9"/>
      <c r="S36" s="9"/>
      <c r="T36" s="9"/>
      <c r="U36" s="9"/>
      <c r="V36" s="9"/>
      <c r="W36" s="9"/>
      <c r="X36" s="9"/>
      <c r="Y36" s="9"/>
    </row>
    <row r="37" spans="1:25" ht="33.75" customHeight="1">
      <c r="A37" s="9"/>
      <c r="B37" s="11"/>
      <c r="C37" s="9"/>
      <c r="D37" s="9"/>
      <c r="E37" s="9"/>
      <c r="F37" s="9"/>
      <c r="G37" s="9"/>
      <c r="H37" s="9"/>
      <c r="I37" s="9"/>
      <c r="J37" s="9"/>
      <c r="K37" s="9"/>
      <c r="L37" s="9"/>
      <c r="M37" s="9"/>
      <c r="N37" s="9"/>
      <c r="O37" s="9"/>
      <c r="P37" s="9"/>
      <c r="Q37" s="9"/>
      <c r="R37" s="9"/>
      <c r="S37" s="9"/>
      <c r="T37" s="9"/>
      <c r="U37" s="9"/>
      <c r="V37" s="9"/>
      <c r="W37" s="9"/>
      <c r="X37" s="9"/>
      <c r="Y37" s="9"/>
    </row>
    <row r="38" spans="1:25" ht="33.75" customHeight="1">
      <c r="A38" s="9"/>
      <c r="B38" s="11"/>
      <c r="C38" s="9"/>
      <c r="D38" s="9"/>
      <c r="E38" s="9"/>
      <c r="F38" s="9"/>
      <c r="G38" s="9"/>
      <c r="H38" s="9"/>
      <c r="I38" s="9"/>
      <c r="J38" s="9"/>
      <c r="K38" s="9"/>
      <c r="L38" s="9"/>
      <c r="M38" s="9"/>
      <c r="N38" s="9"/>
      <c r="O38" s="9"/>
      <c r="P38" s="9"/>
      <c r="Q38" s="9"/>
      <c r="R38" s="9"/>
      <c r="S38" s="9"/>
      <c r="T38" s="9"/>
      <c r="U38" s="9"/>
      <c r="V38" s="9"/>
      <c r="W38" s="9"/>
      <c r="X38" s="9"/>
      <c r="Y38" s="9"/>
    </row>
    <row r="39" spans="1:25" ht="33.75" customHeight="1">
      <c r="A39" s="9"/>
      <c r="B39" s="11"/>
      <c r="C39" s="9"/>
      <c r="D39" s="9"/>
      <c r="E39" s="9"/>
      <c r="F39" s="9"/>
      <c r="G39" s="9"/>
      <c r="H39" s="9"/>
      <c r="I39" s="9"/>
      <c r="J39" s="9"/>
      <c r="K39" s="9"/>
      <c r="L39" s="9"/>
      <c r="M39" s="9"/>
      <c r="N39" s="9"/>
      <c r="O39" s="9"/>
      <c r="P39" s="9"/>
      <c r="Q39" s="9"/>
      <c r="R39" s="9"/>
      <c r="S39" s="9"/>
      <c r="T39" s="9"/>
      <c r="U39" s="9"/>
      <c r="V39" s="9"/>
      <c r="W39" s="9"/>
      <c r="X39" s="9"/>
      <c r="Y39" s="9"/>
    </row>
    <row r="40" spans="1:25" ht="33.75" customHeight="1">
      <c r="A40" s="9"/>
      <c r="B40" s="11"/>
      <c r="C40" s="9"/>
      <c r="D40" s="9"/>
      <c r="E40" s="9"/>
      <c r="F40" s="9"/>
      <c r="G40" s="9"/>
      <c r="H40" s="9"/>
      <c r="I40" s="9"/>
      <c r="J40" s="9"/>
      <c r="K40" s="9"/>
      <c r="L40" s="9"/>
      <c r="M40" s="9"/>
      <c r="N40" s="9"/>
      <c r="O40" s="9"/>
      <c r="P40" s="9"/>
      <c r="Q40" s="9"/>
      <c r="R40" s="9"/>
      <c r="S40" s="9"/>
      <c r="T40" s="9"/>
      <c r="U40" s="9"/>
      <c r="V40" s="9"/>
      <c r="W40" s="9"/>
      <c r="X40" s="9"/>
      <c r="Y40" s="9"/>
    </row>
    <row r="41" spans="1:25" ht="33.75" customHeight="1">
      <c r="A41" s="9"/>
      <c r="B41" s="11"/>
      <c r="C41" s="9"/>
      <c r="D41" s="9"/>
      <c r="E41" s="9"/>
      <c r="F41" s="9"/>
      <c r="G41" s="9"/>
      <c r="H41" s="9"/>
      <c r="I41" s="9"/>
      <c r="J41" s="9"/>
      <c r="K41" s="9"/>
      <c r="L41" s="9"/>
      <c r="M41" s="9"/>
      <c r="N41" s="9"/>
      <c r="O41" s="9"/>
      <c r="P41" s="9"/>
      <c r="Q41" s="9"/>
      <c r="R41" s="9"/>
      <c r="S41" s="9"/>
      <c r="T41" s="9"/>
      <c r="U41" s="9"/>
      <c r="V41" s="9"/>
      <c r="W41" s="9"/>
      <c r="X41" s="9"/>
      <c r="Y41" s="9"/>
    </row>
    <row r="42" spans="1:25" ht="33.75" customHeight="1">
      <c r="A42" s="9"/>
      <c r="B42" s="11"/>
      <c r="C42" s="9"/>
      <c r="D42" s="9"/>
      <c r="E42" s="9"/>
      <c r="F42" s="9"/>
      <c r="G42" s="9"/>
      <c r="H42" s="9"/>
      <c r="I42" s="9"/>
      <c r="J42" s="9"/>
      <c r="K42" s="9"/>
      <c r="L42" s="9"/>
      <c r="M42" s="9"/>
      <c r="N42" s="9"/>
      <c r="O42" s="9"/>
      <c r="P42" s="9"/>
      <c r="Q42" s="9"/>
      <c r="R42" s="9"/>
      <c r="S42" s="9"/>
      <c r="T42" s="9"/>
      <c r="U42" s="9"/>
      <c r="V42" s="9"/>
      <c r="W42" s="9"/>
      <c r="X42" s="9"/>
      <c r="Y42" s="9"/>
    </row>
    <row r="43" spans="1:25" ht="33.75" customHeight="1">
      <c r="A43" s="9"/>
      <c r="B43" s="11"/>
      <c r="C43" s="9"/>
      <c r="D43" s="9"/>
      <c r="E43" s="9"/>
      <c r="F43" s="9"/>
      <c r="G43" s="9"/>
      <c r="H43" s="9"/>
      <c r="I43" s="9"/>
      <c r="J43" s="9"/>
      <c r="K43" s="9"/>
      <c r="L43" s="9"/>
      <c r="M43" s="9"/>
      <c r="N43" s="9"/>
      <c r="O43" s="9"/>
      <c r="P43" s="9"/>
      <c r="Q43" s="9"/>
      <c r="R43" s="9"/>
      <c r="S43" s="9"/>
      <c r="T43" s="9"/>
      <c r="U43" s="9"/>
      <c r="V43" s="9"/>
      <c r="W43" s="9"/>
      <c r="X43" s="9"/>
      <c r="Y43" s="9"/>
    </row>
    <row r="44" spans="1:25" ht="33.75" customHeight="1">
      <c r="A44" s="9"/>
      <c r="B44" s="11"/>
      <c r="C44" s="9"/>
      <c r="D44" s="9"/>
      <c r="E44" s="9"/>
      <c r="F44" s="9"/>
      <c r="G44" s="9"/>
      <c r="H44" s="9"/>
      <c r="I44" s="9"/>
      <c r="J44" s="9"/>
      <c r="K44" s="9"/>
      <c r="L44" s="9"/>
      <c r="M44" s="9"/>
      <c r="N44" s="9"/>
      <c r="O44" s="9"/>
      <c r="P44" s="9"/>
      <c r="Q44" s="9"/>
      <c r="R44" s="9"/>
      <c r="S44" s="9"/>
      <c r="T44" s="9"/>
      <c r="U44" s="9"/>
      <c r="V44" s="9"/>
      <c r="W44" s="9"/>
      <c r="X44" s="9"/>
      <c r="Y44" s="9"/>
    </row>
    <row r="45" spans="1:25" ht="33.75" customHeight="1">
      <c r="A45" s="9"/>
      <c r="B45" s="11"/>
      <c r="C45" s="9"/>
      <c r="D45" s="9"/>
      <c r="E45" s="9"/>
      <c r="F45" s="9"/>
      <c r="G45" s="9"/>
      <c r="H45" s="9"/>
      <c r="I45" s="9"/>
      <c r="J45" s="9"/>
      <c r="K45" s="9"/>
      <c r="L45" s="9"/>
      <c r="M45" s="9"/>
      <c r="N45" s="9"/>
      <c r="O45" s="9"/>
      <c r="P45" s="9"/>
      <c r="Q45" s="9"/>
      <c r="R45" s="9"/>
      <c r="S45" s="9"/>
      <c r="T45" s="9"/>
      <c r="U45" s="9"/>
      <c r="V45" s="9"/>
      <c r="W45" s="9"/>
      <c r="X45" s="9"/>
      <c r="Y45" s="9"/>
    </row>
    <row r="46" spans="1:25" ht="33.75" customHeight="1">
      <c r="A46" s="9"/>
      <c r="B46" s="11"/>
      <c r="C46" s="9"/>
      <c r="D46" s="9"/>
      <c r="E46" s="9"/>
      <c r="F46" s="9"/>
      <c r="G46" s="9"/>
      <c r="H46" s="9"/>
      <c r="I46" s="9"/>
      <c r="J46" s="9"/>
      <c r="K46" s="9"/>
      <c r="L46" s="9"/>
      <c r="M46" s="9"/>
      <c r="N46" s="9"/>
      <c r="O46" s="9"/>
      <c r="P46" s="9"/>
      <c r="Q46" s="9"/>
      <c r="R46" s="9"/>
      <c r="S46" s="9"/>
      <c r="T46" s="9"/>
      <c r="U46" s="9"/>
      <c r="V46" s="9"/>
      <c r="W46" s="9"/>
      <c r="X46" s="9"/>
      <c r="Y46" s="9"/>
    </row>
    <row r="47" spans="1:25" ht="33.75" customHeight="1">
      <c r="A47" s="9"/>
      <c r="B47" s="11"/>
      <c r="C47" s="9"/>
      <c r="D47" s="9"/>
      <c r="E47" s="9"/>
      <c r="F47" s="9"/>
      <c r="G47" s="9"/>
      <c r="H47" s="9"/>
      <c r="I47" s="9"/>
      <c r="J47" s="9"/>
      <c r="K47" s="9"/>
      <c r="L47" s="9"/>
      <c r="M47" s="9"/>
      <c r="N47" s="9"/>
      <c r="O47" s="9"/>
      <c r="P47" s="9"/>
      <c r="Q47" s="9"/>
      <c r="R47" s="9"/>
      <c r="S47" s="9"/>
      <c r="T47" s="9"/>
      <c r="U47" s="9"/>
      <c r="V47" s="9"/>
      <c r="W47" s="9"/>
      <c r="X47" s="9"/>
      <c r="Y47" s="9"/>
    </row>
    <row r="48" spans="1:25" ht="33.75" customHeight="1">
      <c r="A48" s="9"/>
      <c r="B48" s="11"/>
      <c r="C48" s="9"/>
      <c r="D48" s="9"/>
      <c r="E48" s="9"/>
      <c r="F48" s="9"/>
      <c r="G48" s="9"/>
      <c r="H48" s="9"/>
      <c r="I48" s="9"/>
      <c r="J48" s="9"/>
      <c r="K48" s="9"/>
      <c r="L48" s="9"/>
      <c r="M48" s="9"/>
      <c r="N48" s="9"/>
      <c r="O48" s="9"/>
      <c r="P48" s="9"/>
      <c r="Q48" s="9"/>
      <c r="R48" s="9"/>
      <c r="S48" s="9"/>
      <c r="T48" s="9"/>
      <c r="U48" s="9"/>
      <c r="V48" s="9"/>
      <c r="W48" s="9"/>
      <c r="X48" s="9"/>
      <c r="Y48" s="9"/>
    </row>
    <row r="49" spans="1:25" ht="33.75" customHeight="1">
      <c r="A49" s="9"/>
      <c r="B49" s="11"/>
      <c r="C49" s="9"/>
      <c r="D49" s="9"/>
      <c r="E49" s="9"/>
      <c r="F49" s="9"/>
      <c r="G49" s="9"/>
      <c r="H49" s="9"/>
      <c r="I49" s="9"/>
      <c r="J49" s="9"/>
      <c r="K49" s="9"/>
      <c r="L49" s="9"/>
      <c r="M49" s="9"/>
      <c r="N49" s="9"/>
      <c r="O49" s="9"/>
      <c r="P49" s="9"/>
      <c r="Q49" s="9"/>
      <c r="R49" s="9"/>
      <c r="S49" s="9"/>
      <c r="T49" s="9"/>
      <c r="U49" s="9"/>
      <c r="V49" s="9"/>
      <c r="W49" s="9"/>
      <c r="X49" s="9"/>
      <c r="Y49" s="9"/>
    </row>
    <row r="50" spans="1:25" ht="33.75" customHeight="1">
      <c r="A50" s="9"/>
      <c r="B50" s="11"/>
      <c r="C50" s="9"/>
      <c r="D50" s="9"/>
      <c r="E50" s="9"/>
      <c r="F50" s="9"/>
      <c r="G50" s="9"/>
      <c r="H50" s="9"/>
      <c r="I50" s="9"/>
      <c r="J50" s="9"/>
      <c r="K50" s="9"/>
      <c r="L50" s="9"/>
      <c r="M50" s="9"/>
      <c r="N50" s="9"/>
      <c r="O50" s="9"/>
      <c r="P50" s="9"/>
      <c r="Q50" s="9"/>
      <c r="R50" s="9"/>
      <c r="S50" s="9"/>
      <c r="T50" s="9"/>
      <c r="U50" s="9"/>
      <c r="V50" s="9"/>
      <c r="W50" s="9"/>
      <c r="X50" s="9"/>
      <c r="Y50" s="9"/>
    </row>
    <row r="51" spans="1:25" ht="33.75" customHeight="1">
      <c r="A51" s="9"/>
      <c r="B51" s="11"/>
      <c r="C51" s="9"/>
      <c r="D51" s="9"/>
      <c r="E51" s="9"/>
      <c r="F51" s="9"/>
      <c r="G51" s="9"/>
      <c r="H51" s="9"/>
      <c r="I51" s="9"/>
      <c r="J51" s="9"/>
      <c r="K51" s="9"/>
      <c r="L51" s="9"/>
      <c r="M51" s="9"/>
      <c r="N51" s="9"/>
      <c r="O51" s="9"/>
      <c r="P51" s="9"/>
      <c r="Q51" s="9"/>
      <c r="R51" s="9"/>
      <c r="S51" s="9"/>
      <c r="T51" s="9"/>
      <c r="U51" s="9"/>
      <c r="V51" s="9"/>
      <c r="W51" s="9"/>
      <c r="X51" s="9"/>
      <c r="Y51" s="9"/>
    </row>
    <row r="52" spans="1:25" ht="33.75" customHeight="1">
      <c r="A52" s="9"/>
      <c r="B52" s="11"/>
      <c r="C52" s="9"/>
      <c r="D52" s="9"/>
      <c r="E52" s="9"/>
      <c r="F52" s="9"/>
      <c r="G52" s="9"/>
      <c r="H52" s="9"/>
      <c r="I52" s="9"/>
      <c r="J52" s="9"/>
      <c r="K52" s="9"/>
      <c r="L52" s="9"/>
      <c r="M52" s="9"/>
      <c r="N52" s="9"/>
      <c r="O52" s="9"/>
      <c r="P52" s="9"/>
      <c r="Q52" s="9"/>
      <c r="R52" s="9"/>
      <c r="S52" s="9"/>
      <c r="T52" s="9"/>
      <c r="U52" s="9"/>
      <c r="V52" s="9"/>
      <c r="W52" s="9"/>
      <c r="X52" s="9"/>
      <c r="Y52" s="9"/>
    </row>
    <row r="53" spans="1:25" ht="33.75" customHeight="1">
      <c r="A53" s="9"/>
      <c r="B53" s="11"/>
      <c r="C53" s="9"/>
      <c r="D53" s="9"/>
      <c r="E53" s="9"/>
      <c r="F53" s="9"/>
      <c r="G53" s="9"/>
      <c r="H53" s="9"/>
      <c r="I53" s="9"/>
      <c r="J53" s="9"/>
      <c r="K53" s="9"/>
      <c r="L53" s="9"/>
      <c r="M53" s="9"/>
      <c r="N53" s="9"/>
      <c r="O53" s="9"/>
      <c r="P53" s="9"/>
      <c r="Q53" s="9"/>
      <c r="R53" s="9"/>
      <c r="S53" s="9"/>
      <c r="T53" s="9"/>
      <c r="U53" s="9"/>
      <c r="V53" s="9"/>
      <c r="W53" s="9"/>
      <c r="X53" s="9"/>
      <c r="Y53" s="9"/>
    </row>
    <row r="54" spans="1:25" ht="33.75" customHeight="1">
      <c r="A54" s="9"/>
      <c r="B54" s="11"/>
      <c r="C54" s="9"/>
      <c r="D54" s="9"/>
      <c r="E54" s="9"/>
      <c r="F54" s="9"/>
      <c r="G54" s="9"/>
      <c r="H54" s="9"/>
      <c r="I54" s="9"/>
      <c r="J54" s="9"/>
      <c r="K54" s="9"/>
      <c r="L54" s="9"/>
      <c r="M54" s="9"/>
      <c r="N54" s="9"/>
      <c r="O54" s="9"/>
      <c r="P54" s="9"/>
      <c r="Q54" s="9"/>
      <c r="R54" s="9"/>
      <c r="S54" s="9"/>
      <c r="T54" s="9"/>
      <c r="U54" s="9"/>
      <c r="V54" s="9"/>
      <c r="W54" s="9"/>
      <c r="X54" s="9"/>
      <c r="Y54" s="9"/>
    </row>
    <row r="55" spans="1:25" ht="33.75" customHeight="1">
      <c r="A55" s="9"/>
      <c r="B55" s="11"/>
      <c r="C55" s="9"/>
      <c r="D55" s="9"/>
      <c r="E55" s="9"/>
      <c r="F55" s="9"/>
      <c r="G55" s="9"/>
      <c r="H55" s="9"/>
      <c r="I55" s="9"/>
      <c r="J55" s="9"/>
      <c r="K55" s="9"/>
      <c r="L55" s="9"/>
      <c r="M55" s="9"/>
      <c r="N55" s="9"/>
      <c r="O55" s="9"/>
      <c r="P55" s="9"/>
      <c r="Q55" s="9"/>
      <c r="R55" s="9"/>
      <c r="S55" s="9"/>
      <c r="T55" s="9"/>
      <c r="U55" s="9"/>
      <c r="V55" s="9"/>
      <c r="W55" s="9"/>
      <c r="X55" s="9"/>
      <c r="Y55" s="9"/>
    </row>
    <row r="56" spans="1:25" ht="33.75" customHeight="1">
      <c r="A56" s="9"/>
      <c r="B56" s="11"/>
      <c r="C56" s="9"/>
      <c r="D56" s="9"/>
      <c r="E56" s="9"/>
      <c r="F56" s="9"/>
      <c r="G56" s="9"/>
      <c r="H56" s="9"/>
      <c r="I56" s="9"/>
      <c r="J56" s="9"/>
      <c r="K56" s="9"/>
      <c r="L56" s="9"/>
      <c r="M56" s="9"/>
      <c r="N56" s="9"/>
      <c r="O56" s="9"/>
      <c r="P56" s="9"/>
      <c r="Q56" s="9"/>
      <c r="R56" s="9"/>
      <c r="S56" s="9"/>
      <c r="T56" s="9"/>
      <c r="U56" s="9"/>
      <c r="V56" s="9"/>
      <c r="W56" s="9"/>
      <c r="X56" s="9"/>
      <c r="Y56" s="9"/>
    </row>
    <row r="57" spans="1:25" ht="33.75" customHeight="1">
      <c r="A57" s="9"/>
      <c r="B57" s="11"/>
      <c r="C57" s="9"/>
      <c r="D57" s="9"/>
      <c r="E57" s="9"/>
      <c r="F57" s="9"/>
      <c r="G57" s="9"/>
      <c r="H57" s="9"/>
      <c r="I57" s="9"/>
      <c r="J57" s="9"/>
      <c r="K57" s="9"/>
      <c r="L57" s="9"/>
      <c r="M57" s="9"/>
      <c r="N57" s="9"/>
      <c r="O57" s="9"/>
      <c r="P57" s="9"/>
      <c r="Q57" s="9"/>
      <c r="R57" s="9"/>
      <c r="S57" s="9"/>
      <c r="T57" s="9"/>
      <c r="U57" s="9"/>
      <c r="V57" s="9"/>
      <c r="W57" s="9"/>
      <c r="X57" s="9"/>
      <c r="Y57" s="9"/>
    </row>
    <row r="58" spans="1:25" ht="33.75" customHeight="1">
      <c r="A58" s="9"/>
      <c r="B58" s="11"/>
      <c r="C58" s="9"/>
      <c r="D58" s="9"/>
      <c r="E58" s="9"/>
      <c r="F58" s="9"/>
      <c r="G58" s="9"/>
      <c r="H58" s="9"/>
      <c r="I58" s="9"/>
      <c r="J58" s="9"/>
      <c r="K58" s="9"/>
      <c r="L58" s="9"/>
      <c r="M58" s="9"/>
      <c r="N58" s="9"/>
      <c r="O58" s="9"/>
      <c r="P58" s="9"/>
      <c r="Q58" s="9"/>
      <c r="R58" s="9"/>
      <c r="S58" s="9"/>
      <c r="T58" s="9"/>
      <c r="U58" s="9"/>
      <c r="V58" s="9"/>
      <c r="W58" s="9"/>
      <c r="X58" s="9"/>
      <c r="Y58" s="9"/>
    </row>
    <row r="59" spans="1:25" ht="33.75" customHeight="1">
      <c r="A59" s="9"/>
      <c r="B59" s="11"/>
      <c r="C59" s="9"/>
      <c r="D59" s="9"/>
      <c r="E59" s="9"/>
      <c r="F59" s="9"/>
      <c r="G59" s="9"/>
      <c r="H59" s="9"/>
      <c r="I59" s="9"/>
      <c r="J59" s="9"/>
      <c r="K59" s="9"/>
      <c r="L59" s="9"/>
      <c r="M59" s="9"/>
      <c r="N59" s="9"/>
      <c r="O59" s="9"/>
      <c r="P59" s="9"/>
      <c r="Q59" s="9"/>
      <c r="R59" s="9"/>
      <c r="S59" s="9"/>
      <c r="T59" s="9"/>
      <c r="U59" s="9"/>
      <c r="V59" s="9"/>
      <c r="W59" s="9"/>
      <c r="X59" s="9"/>
      <c r="Y59" s="9"/>
    </row>
    <row r="60" spans="1:25" ht="33.75" customHeight="1">
      <c r="A60" s="9"/>
      <c r="B60" s="11"/>
      <c r="C60" s="9"/>
      <c r="D60" s="9"/>
      <c r="E60" s="9"/>
      <c r="F60" s="9"/>
      <c r="G60" s="9"/>
      <c r="H60" s="9"/>
      <c r="I60" s="9"/>
      <c r="J60" s="9"/>
      <c r="K60" s="9"/>
      <c r="L60" s="9"/>
      <c r="M60" s="9"/>
      <c r="N60" s="9"/>
      <c r="O60" s="9"/>
      <c r="P60" s="9"/>
      <c r="Q60" s="9"/>
      <c r="R60" s="9"/>
      <c r="S60" s="9"/>
      <c r="T60" s="9"/>
      <c r="U60" s="9"/>
      <c r="V60" s="9"/>
      <c r="W60" s="9"/>
      <c r="X60" s="9"/>
      <c r="Y60" s="9"/>
    </row>
    <row r="61" spans="1:25" ht="33.75" customHeight="1">
      <c r="A61" s="9"/>
      <c r="B61" s="11"/>
      <c r="C61" s="9"/>
      <c r="D61" s="9"/>
      <c r="E61" s="9"/>
      <c r="F61" s="9"/>
      <c r="G61" s="9"/>
      <c r="H61" s="9"/>
      <c r="I61" s="9"/>
      <c r="J61" s="9"/>
      <c r="K61" s="9"/>
      <c r="L61" s="9"/>
      <c r="M61" s="9"/>
      <c r="N61" s="9"/>
      <c r="O61" s="9"/>
      <c r="P61" s="9"/>
      <c r="Q61" s="9"/>
      <c r="R61" s="9"/>
      <c r="S61" s="9"/>
      <c r="T61" s="9"/>
      <c r="U61" s="9"/>
      <c r="V61" s="9"/>
      <c r="W61" s="9"/>
      <c r="X61" s="9"/>
      <c r="Y61" s="9"/>
    </row>
    <row r="62" spans="1:25" ht="33.75" customHeight="1">
      <c r="A62" s="9"/>
      <c r="B62" s="11"/>
      <c r="C62" s="9"/>
      <c r="D62" s="9"/>
      <c r="E62" s="9"/>
      <c r="F62" s="9"/>
      <c r="G62" s="9"/>
      <c r="H62" s="9"/>
      <c r="I62" s="9"/>
      <c r="J62" s="9"/>
      <c r="K62" s="9"/>
      <c r="L62" s="9"/>
      <c r="M62" s="9"/>
      <c r="N62" s="9"/>
      <c r="O62" s="9"/>
      <c r="P62" s="9"/>
      <c r="Q62" s="9"/>
      <c r="R62" s="9"/>
      <c r="S62" s="9"/>
      <c r="T62" s="9"/>
      <c r="U62" s="9"/>
      <c r="V62" s="9"/>
      <c r="W62" s="9"/>
      <c r="X62" s="9"/>
      <c r="Y62" s="9"/>
    </row>
    <row r="63" spans="1:25" ht="33.75" customHeight="1">
      <c r="A63" s="9"/>
      <c r="B63" s="11"/>
      <c r="C63" s="9"/>
      <c r="D63" s="9"/>
      <c r="E63" s="9"/>
      <c r="F63" s="9"/>
      <c r="G63" s="9"/>
      <c r="H63" s="9"/>
      <c r="I63" s="9"/>
      <c r="J63" s="9"/>
      <c r="K63" s="9"/>
      <c r="L63" s="9"/>
      <c r="M63" s="9"/>
      <c r="N63" s="9"/>
      <c r="O63" s="9"/>
      <c r="P63" s="9"/>
      <c r="Q63" s="9"/>
      <c r="R63" s="9"/>
      <c r="S63" s="9"/>
      <c r="T63" s="9"/>
      <c r="U63" s="9"/>
      <c r="V63" s="9"/>
      <c r="W63" s="9"/>
      <c r="X63" s="9"/>
      <c r="Y63" s="9"/>
    </row>
    <row r="64" spans="1:25" ht="33.75" customHeight="1">
      <c r="A64" s="9"/>
      <c r="B64" s="11"/>
      <c r="C64" s="9"/>
      <c r="D64" s="9"/>
      <c r="E64" s="9"/>
      <c r="F64" s="9"/>
      <c r="G64" s="9"/>
      <c r="H64" s="9"/>
      <c r="I64" s="9"/>
      <c r="J64" s="9"/>
      <c r="K64" s="9"/>
      <c r="L64" s="9"/>
      <c r="M64" s="9"/>
      <c r="N64" s="9"/>
      <c r="O64" s="9"/>
      <c r="P64" s="9"/>
      <c r="Q64" s="9"/>
      <c r="R64" s="9"/>
      <c r="S64" s="9"/>
      <c r="T64" s="9"/>
      <c r="U64" s="9"/>
      <c r="V64" s="9"/>
      <c r="W64" s="9"/>
      <c r="X64" s="9"/>
      <c r="Y64" s="9"/>
    </row>
    <row r="65" spans="1:25" ht="33.75" customHeight="1">
      <c r="A65" s="9"/>
      <c r="B65" s="11"/>
      <c r="C65" s="9"/>
      <c r="D65" s="9"/>
      <c r="E65" s="9"/>
      <c r="F65" s="9"/>
      <c r="G65" s="9"/>
      <c r="H65" s="9"/>
      <c r="I65" s="9"/>
      <c r="J65" s="9"/>
      <c r="K65" s="9"/>
      <c r="L65" s="9"/>
      <c r="M65" s="9"/>
      <c r="N65" s="9"/>
      <c r="O65" s="9"/>
      <c r="P65" s="9"/>
      <c r="Q65" s="9"/>
      <c r="R65" s="9"/>
      <c r="S65" s="9"/>
      <c r="T65" s="9"/>
      <c r="U65" s="9"/>
      <c r="V65" s="9"/>
      <c r="W65" s="9"/>
      <c r="X65" s="9"/>
      <c r="Y65" s="9"/>
    </row>
    <row r="66" spans="1:25" ht="33.75" customHeight="1">
      <c r="A66" s="9"/>
      <c r="B66" s="11"/>
      <c r="C66" s="9"/>
      <c r="D66" s="9"/>
      <c r="E66" s="9"/>
      <c r="F66" s="9"/>
      <c r="G66" s="9"/>
      <c r="H66" s="9"/>
      <c r="I66" s="9"/>
      <c r="J66" s="9"/>
      <c r="K66" s="9"/>
      <c r="L66" s="9"/>
      <c r="M66" s="9"/>
      <c r="N66" s="9"/>
      <c r="O66" s="9"/>
      <c r="P66" s="9"/>
      <c r="Q66" s="9"/>
      <c r="R66" s="9"/>
      <c r="S66" s="9"/>
      <c r="T66" s="9"/>
      <c r="U66" s="9"/>
      <c r="V66" s="9"/>
      <c r="W66" s="9"/>
      <c r="X66" s="9"/>
      <c r="Y66" s="9"/>
    </row>
    <row r="67" spans="1:25" ht="33.75" customHeight="1">
      <c r="A67" s="9"/>
      <c r="B67" s="11"/>
      <c r="C67" s="9"/>
      <c r="D67" s="9"/>
      <c r="E67" s="9"/>
      <c r="F67" s="9"/>
      <c r="G67" s="9"/>
      <c r="H67" s="9"/>
      <c r="I67" s="9"/>
      <c r="J67" s="9"/>
      <c r="K67" s="9"/>
      <c r="L67" s="9"/>
      <c r="M67" s="9"/>
      <c r="N67" s="9"/>
      <c r="O67" s="9"/>
      <c r="P67" s="9"/>
      <c r="Q67" s="9"/>
      <c r="R67" s="9"/>
      <c r="S67" s="9"/>
      <c r="T67" s="9"/>
      <c r="U67" s="9"/>
      <c r="V67" s="9"/>
      <c r="W67" s="9"/>
      <c r="X67" s="9"/>
      <c r="Y67" s="9"/>
    </row>
    <row r="68" spans="1:25" ht="33.75" customHeight="1">
      <c r="A68" s="9"/>
      <c r="B68" s="11"/>
      <c r="C68" s="9"/>
      <c r="D68" s="9"/>
      <c r="E68" s="9"/>
      <c r="F68" s="9"/>
      <c r="G68" s="9"/>
      <c r="H68" s="9"/>
      <c r="I68" s="9"/>
      <c r="J68" s="9"/>
      <c r="K68" s="9"/>
      <c r="L68" s="9"/>
      <c r="M68" s="9"/>
      <c r="N68" s="9"/>
      <c r="O68" s="9"/>
      <c r="P68" s="9"/>
      <c r="Q68" s="9"/>
      <c r="R68" s="9"/>
      <c r="S68" s="9"/>
      <c r="T68" s="9"/>
      <c r="U68" s="9"/>
      <c r="V68" s="9"/>
      <c r="W68" s="9"/>
      <c r="X68" s="9"/>
      <c r="Y68" s="9"/>
    </row>
    <row r="69" spans="1:25" ht="33.75" customHeight="1">
      <c r="A69" s="9"/>
      <c r="B69" s="11"/>
      <c r="C69" s="9"/>
      <c r="D69" s="9"/>
      <c r="E69" s="9"/>
      <c r="F69" s="9"/>
      <c r="G69" s="9"/>
      <c r="H69" s="9"/>
      <c r="I69" s="9"/>
      <c r="J69" s="9"/>
      <c r="K69" s="9"/>
      <c r="L69" s="9"/>
      <c r="M69" s="9"/>
      <c r="N69" s="9"/>
      <c r="O69" s="9"/>
      <c r="P69" s="9"/>
      <c r="Q69" s="9"/>
      <c r="R69" s="9"/>
      <c r="S69" s="9"/>
      <c r="T69" s="9"/>
      <c r="U69" s="9"/>
      <c r="V69" s="9"/>
      <c r="W69" s="9"/>
      <c r="X69" s="9"/>
      <c r="Y69" s="9"/>
    </row>
    <row r="70" spans="1:25" ht="33.75" customHeight="1">
      <c r="A70" s="9"/>
      <c r="B70" s="11"/>
      <c r="C70" s="9"/>
      <c r="D70" s="9"/>
      <c r="E70" s="9"/>
      <c r="F70" s="9"/>
      <c r="G70" s="9"/>
      <c r="H70" s="9"/>
      <c r="I70" s="9"/>
      <c r="J70" s="9"/>
      <c r="K70" s="9"/>
      <c r="L70" s="9"/>
      <c r="M70" s="9"/>
      <c r="N70" s="9"/>
      <c r="O70" s="9"/>
      <c r="P70" s="9"/>
      <c r="Q70" s="9"/>
      <c r="R70" s="9"/>
      <c r="S70" s="9"/>
      <c r="T70" s="9"/>
      <c r="U70" s="9"/>
      <c r="V70" s="9"/>
      <c r="W70" s="9"/>
      <c r="X70" s="9"/>
      <c r="Y70" s="9"/>
    </row>
    <row r="71" spans="1:25" ht="33.75" customHeight="1">
      <c r="A71" s="9"/>
      <c r="B71" s="11"/>
      <c r="C71" s="9"/>
      <c r="D71" s="9"/>
      <c r="E71" s="9"/>
      <c r="F71" s="9"/>
      <c r="G71" s="9"/>
      <c r="H71" s="9"/>
      <c r="I71" s="9"/>
      <c r="J71" s="9"/>
      <c r="K71" s="9"/>
      <c r="L71" s="9"/>
      <c r="M71" s="9"/>
      <c r="N71" s="9"/>
      <c r="O71" s="9"/>
      <c r="P71" s="9"/>
      <c r="Q71" s="9"/>
      <c r="R71" s="9"/>
      <c r="S71" s="9"/>
      <c r="T71" s="9"/>
      <c r="U71" s="9"/>
      <c r="V71" s="9"/>
      <c r="W71" s="9"/>
      <c r="X71" s="9"/>
      <c r="Y71" s="9"/>
    </row>
    <row r="72" spans="1:25" ht="33.75" customHeight="1">
      <c r="A72" s="9"/>
      <c r="B72" s="11"/>
      <c r="C72" s="9"/>
      <c r="D72" s="9"/>
      <c r="E72" s="9"/>
      <c r="F72" s="9"/>
      <c r="G72" s="9"/>
      <c r="H72" s="9"/>
      <c r="I72" s="9"/>
      <c r="J72" s="9"/>
      <c r="K72" s="9"/>
      <c r="L72" s="9"/>
      <c r="M72" s="9"/>
      <c r="N72" s="9"/>
      <c r="O72" s="9"/>
      <c r="P72" s="9"/>
      <c r="Q72" s="9"/>
      <c r="R72" s="9"/>
      <c r="S72" s="9"/>
      <c r="T72" s="9"/>
      <c r="U72" s="9"/>
      <c r="V72" s="9"/>
      <c r="W72" s="9"/>
      <c r="X72" s="9"/>
      <c r="Y72" s="9"/>
    </row>
    <row r="73" spans="1:25" ht="33.75" customHeight="1">
      <c r="A73" s="9"/>
      <c r="B73" s="11"/>
      <c r="C73" s="9"/>
      <c r="D73" s="9"/>
      <c r="E73" s="9"/>
      <c r="F73" s="9"/>
      <c r="G73" s="9"/>
      <c r="H73" s="9"/>
      <c r="I73" s="9"/>
      <c r="J73" s="9"/>
      <c r="K73" s="9"/>
      <c r="L73" s="9"/>
      <c r="M73" s="9"/>
      <c r="N73" s="9"/>
      <c r="O73" s="9"/>
      <c r="P73" s="9"/>
      <c r="Q73" s="9"/>
      <c r="R73" s="9"/>
      <c r="S73" s="9"/>
      <c r="T73" s="9"/>
      <c r="U73" s="9"/>
      <c r="V73" s="9"/>
      <c r="W73" s="9"/>
      <c r="X73" s="9"/>
      <c r="Y73" s="9"/>
    </row>
    <row r="74" spans="1:25" ht="33.75" customHeight="1">
      <c r="A74" s="9"/>
      <c r="B74" s="11"/>
      <c r="C74" s="9"/>
      <c r="D74" s="9"/>
      <c r="E74" s="9"/>
      <c r="F74" s="9"/>
      <c r="G74" s="9"/>
      <c r="H74" s="9"/>
      <c r="I74" s="9"/>
      <c r="J74" s="9"/>
      <c r="K74" s="9"/>
      <c r="L74" s="9"/>
      <c r="M74" s="9"/>
      <c r="N74" s="9"/>
      <c r="O74" s="9"/>
      <c r="P74" s="9"/>
      <c r="Q74" s="9"/>
      <c r="R74" s="9"/>
      <c r="S74" s="9"/>
      <c r="T74" s="9"/>
      <c r="U74" s="9"/>
      <c r="V74" s="9"/>
      <c r="W74" s="9"/>
      <c r="X74" s="9"/>
      <c r="Y74" s="9"/>
    </row>
    <row r="75" spans="1:25" ht="33.75" customHeight="1">
      <c r="A75" s="9"/>
      <c r="B75" s="11"/>
      <c r="C75" s="9"/>
      <c r="D75" s="9"/>
      <c r="E75" s="9"/>
      <c r="F75" s="9"/>
      <c r="G75" s="9"/>
      <c r="H75" s="9"/>
      <c r="I75" s="9"/>
      <c r="J75" s="9"/>
      <c r="K75" s="9"/>
      <c r="L75" s="9"/>
      <c r="M75" s="9"/>
      <c r="N75" s="9"/>
      <c r="O75" s="9"/>
      <c r="P75" s="9"/>
      <c r="Q75" s="9"/>
      <c r="R75" s="9"/>
      <c r="S75" s="9"/>
      <c r="T75" s="9"/>
      <c r="U75" s="9"/>
      <c r="V75" s="9"/>
      <c r="W75" s="9"/>
      <c r="X75" s="9"/>
      <c r="Y75" s="9"/>
    </row>
    <row r="76" spans="1:25" ht="33.75" customHeight="1">
      <c r="A76" s="9"/>
      <c r="B76" s="11"/>
      <c r="C76" s="9"/>
      <c r="D76" s="9"/>
      <c r="E76" s="9"/>
      <c r="F76" s="9"/>
      <c r="G76" s="9"/>
      <c r="H76" s="9"/>
      <c r="I76" s="9"/>
      <c r="J76" s="9"/>
      <c r="K76" s="9"/>
      <c r="L76" s="9"/>
      <c r="M76" s="9"/>
      <c r="N76" s="9"/>
      <c r="O76" s="9"/>
      <c r="P76" s="9"/>
      <c r="Q76" s="9"/>
      <c r="R76" s="9"/>
      <c r="S76" s="9"/>
      <c r="T76" s="9"/>
      <c r="U76" s="9"/>
      <c r="V76" s="9"/>
      <c r="W76" s="9"/>
      <c r="X76" s="9"/>
      <c r="Y76" s="9"/>
    </row>
    <row r="77" spans="1:25" ht="33.75" customHeight="1">
      <c r="A77" s="9"/>
      <c r="B77" s="11"/>
      <c r="C77" s="9"/>
      <c r="D77" s="9"/>
      <c r="E77" s="9"/>
      <c r="F77" s="9"/>
      <c r="G77" s="9"/>
      <c r="H77" s="9"/>
      <c r="I77" s="9"/>
      <c r="J77" s="9"/>
      <c r="K77" s="9"/>
      <c r="L77" s="9"/>
      <c r="M77" s="9"/>
      <c r="N77" s="9"/>
      <c r="O77" s="9"/>
      <c r="P77" s="9"/>
      <c r="Q77" s="9"/>
      <c r="R77" s="9"/>
      <c r="S77" s="9"/>
      <c r="T77" s="9"/>
      <c r="U77" s="9"/>
      <c r="V77" s="9"/>
      <c r="W77" s="9"/>
      <c r="X77" s="9"/>
      <c r="Y77" s="9"/>
    </row>
    <row r="78" spans="1:25" ht="33.75" customHeight="1">
      <c r="A78" s="9"/>
      <c r="B78" s="11"/>
      <c r="C78" s="9"/>
      <c r="D78" s="9"/>
      <c r="E78" s="9"/>
      <c r="F78" s="9"/>
      <c r="G78" s="9"/>
      <c r="H78" s="9"/>
      <c r="I78" s="9"/>
      <c r="J78" s="9"/>
      <c r="K78" s="9"/>
      <c r="L78" s="9"/>
      <c r="M78" s="9"/>
      <c r="N78" s="9"/>
      <c r="O78" s="9"/>
      <c r="P78" s="9"/>
      <c r="Q78" s="9"/>
      <c r="R78" s="9"/>
      <c r="S78" s="9"/>
      <c r="T78" s="9"/>
      <c r="U78" s="9"/>
      <c r="V78" s="9"/>
      <c r="W78" s="9"/>
      <c r="X78" s="9"/>
      <c r="Y78" s="9"/>
    </row>
    <row r="79" spans="1:25" ht="33.75" customHeight="1">
      <c r="A79" s="9"/>
      <c r="B79" s="11"/>
      <c r="C79" s="9"/>
      <c r="D79" s="9"/>
      <c r="E79" s="9"/>
      <c r="F79" s="9"/>
      <c r="G79" s="9"/>
      <c r="H79" s="9"/>
      <c r="I79" s="9"/>
      <c r="J79" s="9"/>
      <c r="K79" s="9"/>
      <c r="L79" s="9"/>
      <c r="M79" s="9"/>
      <c r="N79" s="9"/>
      <c r="O79" s="9"/>
      <c r="P79" s="9"/>
      <c r="Q79" s="9"/>
      <c r="R79" s="9"/>
      <c r="S79" s="9"/>
      <c r="T79" s="9"/>
      <c r="U79" s="9"/>
      <c r="V79" s="9"/>
      <c r="W79" s="9"/>
      <c r="X79" s="9"/>
      <c r="Y79" s="9"/>
    </row>
    <row r="80" spans="1:25" ht="33.75" customHeight="1">
      <c r="A80" s="9"/>
      <c r="B80" s="11"/>
      <c r="C80" s="9"/>
      <c r="D80" s="9"/>
      <c r="E80" s="9"/>
      <c r="F80" s="9"/>
      <c r="G80" s="9"/>
      <c r="H80" s="9"/>
      <c r="I80" s="9"/>
      <c r="J80" s="9"/>
      <c r="K80" s="9"/>
      <c r="L80" s="9"/>
      <c r="M80" s="9"/>
      <c r="N80" s="9"/>
      <c r="O80" s="9"/>
      <c r="P80" s="9"/>
      <c r="Q80" s="9"/>
      <c r="R80" s="9"/>
      <c r="S80" s="9"/>
      <c r="T80" s="9"/>
      <c r="U80" s="9"/>
      <c r="V80" s="9"/>
      <c r="W80" s="9"/>
      <c r="X80" s="9"/>
      <c r="Y80" s="9"/>
    </row>
    <row r="81" spans="1:25" ht="33.75" customHeight="1">
      <c r="A81" s="9"/>
      <c r="B81" s="11"/>
      <c r="C81" s="9"/>
      <c r="D81" s="9"/>
      <c r="E81" s="9"/>
      <c r="F81" s="9"/>
      <c r="G81" s="9"/>
      <c r="H81" s="9"/>
      <c r="I81" s="9"/>
      <c r="J81" s="9"/>
      <c r="K81" s="9"/>
      <c r="L81" s="9"/>
      <c r="M81" s="9"/>
      <c r="N81" s="9"/>
      <c r="O81" s="9"/>
      <c r="P81" s="9"/>
      <c r="Q81" s="9"/>
      <c r="R81" s="9"/>
      <c r="S81" s="9"/>
      <c r="T81" s="9"/>
      <c r="U81" s="9"/>
      <c r="V81" s="9"/>
      <c r="W81" s="9"/>
      <c r="X81" s="9"/>
      <c r="Y81" s="9"/>
    </row>
    <row r="82" spans="1:25" ht="33.75" customHeight="1">
      <c r="A82" s="9"/>
      <c r="B82" s="11"/>
      <c r="C82" s="9"/>
      <c r="D82" s="9"/>
      <c r="E82" s="9"/>
      <c r="F82" s="9"/>
      <c r="G82" s="9"/>
      <c r="H82" s="9"/>
      <c r="I82" s="9"/>
      <c r="J82" s="9"/>
      <c r="K82" s="9"/>
      <c r="L82" s="9"/>
      <c r="M82" s="9"/>
      <c r="N82" s="9"/>
      <c r="O82" s="9"/>
      <c r="P82" s="9"/>
      <c r="Q82" s="9"/>
      <c r="R82" s="9"/>
      <c r="S82" s="9"/>
      <c r="T82" s="9"/>
      <c r="U82" s="9"/>
      <c r="V82" s="9"/>
      <c r="W82" s="9"/>
      <c r="X82" s="9"/>
      <c r="Y82" s="9"/>
    </row>
    <row r="83" spans="1:25" ht="33.75" customHeight="1">
      <c r="A83" s="9"/>
      <c r="B83" s="11"/>
      <c r="C83" s="9"/>
      <c r="D83" s="9"/>
      <c r="E83" s="9"/>
      <c r="F83" s="9"/>
      <c r="G83" s="9"/>
      <c r="H83" s="9"/>
      <c r="I83" s="9"/>
      <c r="J83" s="9"/>
      <c r="K83" s="9"/>
      <c r="L83" s="9"/>
      <c r="M83" s="9"/>
      <c r="N83" s="9"/>
      <c r="O83" s="9"/>
      <c r="P83" s="9"/>
      <c r="Q83" s="9"/>
      <c r="R83" s="9"/>
      <c r="S83" s="9"/>
      <c r="T83" s="9"/>
      <c r="U83" s="9"/>
      <c r="V83" s="9"/>
      <c r="W83" s="9"/>
      <c r="X83" s="9"/>
      <c r="Y83" s="9"/>
    </row>
    <row r="84" spans="1:25" ht="33.75" customHeight="1">
      <c r="A84" s="9"/>
      <c r="B84" s="11"/>
      <c r="C84" s="9"/>
      <c r="D84" s="9"/>
      <c r="E84" s="9"/>
      <c r="F84" s="9"/>
      <c r="G84" s="9"/>
      <c r="H84" s="9"/>
      <c r="I84" s="9"/>
      <c r="J84" s="9"/>
      <c r="K84" s="9"/>
      <c r="L84" s="9"/>
      <c r="M84" s="9"/>
      <c r="N84" s="9"/>
      <c r="O84" s="9"/>
      <c r="P84" s="9"/>
      <c r="Q84" s="9"/>
      <c r="R84" s="9"/>
      <c r="S84" s="9"/>
      <c r="T84" s="9"/>
      <c r="U84" s="9"/>
      <c r="V84" s="9"/>
      <c r="W84" s="9"/>
      <c r="X84" s="9"/>
      <c r="Y84" s="9"/>
    </row>
    <row r="85" spans="1:25" ht="33.75" customHeight="1">
      <c r="A85" s="9"/>
      <c r="B85" s="11"/>
      <c r="C85" s="9"/>
      <c r="D85" s="9"/>
      <c r="E85" s="9"/>
      <c r="F85" s="9"/>
      <c r="G85" s="9"/>
      <c r="H85" s="9"/>
      <c r="I85" s="9"/>
      <c r="J85" s="9"/>
      <c r="K85" s="9"/>
      <c r="L85" s="9"/>
      <c r="M85" s="9"/>
      <c r="N85" s="9"/>
      <c r="O85" s="9"/>
      <c r="P85" s="9"/>
      <c r="Q85" s="9"/>
      <c r="R85" s="9"/>
      <c r="S85" s="9"/>
      <c r="T85" s="9"/>
      <c r="U85" s="9"/>
      <c r="V85" s="9"/>
      <c r="W85" s="9"/>
      <c r="X85" s="9"/>
      <c r="Y85" s="9"/>
    </row>
    <row r="86" spans="1:25" ht="33.75" customHeight="1">
      <c r="A86" s="9"/>
      <c r="B86" s="11"/>
      <c r="C86" s="9"/>
      <c r="D86" s="9"/>
      <c r="E86" s="9"/>
      <c r="F86" s="9"/>
      <c r="G86" s="9"/>
      <c r="H86" s="9"/>
      <c r="I86" s="9"/>
      <c r="J86" s="9"/>
      <c r="K86" s="9"/>
      <c r="L86" s="9"/>
      <c r="M86" s="9"/>
      <c r="N86" s="9"/>
      <c r="O86" s="9"/>
      <c r="P86" s="9"/>
      <c r="Q86" s="9"/>
      <c r="R86" s="9"/>
      <c r="S86" s="9"/>
      <c r="T86" s="9"/>
      <c r="U86" s="9"/>
      <c r="V86" s="9"/>
      <c r="W86" s="9"/>
      <c r="X86" s="9"/>
      <c r="Y86" s="9"/>
    </row>
    <row r="87" spans="1:25" ht="33.75" customHeight="1">
      <c r="A87" s="9"/>
      <c r="B87" s="11"/>
      <c r="C87" s="9"/>
      <c r="D87" s="9"/>
      <c r="E87" s="9"/>
      <c r="F87" s="9"/>
      <c r="G87" s="9"/>
      <c r="H87" s="9"/>
      <c r="I87" s="9"/>
      <c r="J87" s="9"/>
      <c r="K87" s="9"/>
      <c r="L87" s="9"/>
      <c r="M87" s="9"/>
      <c r="N87" s="9"/>
      <c r="O87" s="9"/>
      <c r="P87" s="9"/>
      <c r="Q87" s="9"/>
      <c r="R87" s="9"/>
      <c r="S87" s="9"/>
      <c r="T87" s="9"/>
      <c r="U87" s="9"/>
      <c r="V87" s="9"/>
      <c r="W87" s="9"/>
      <c r="X87" s="9"/>
      <c r="Y87" s="9"/>
    </row>
    <row r="88" spans="1:25" ht="33.75" customHeight="1">
      <c r="A88" s="9"/>
      <c r="B88" s="11"/>
      <c r="C88" s="9"/>
      <c r="D88" s="9"/>
      <c r="E88" s="9"/>
      <c r="F88" s="9"/>
      <c r="G88" s="9"/>
      <c r="H88" s="9"/>
      <c r="I88" s="9"/>
      <c r="J88" s="9"/>
      <c r="K88" s="9"/>
      <c r="L88" s="9"/>
      <c r="M88" s="9"/>
      <c r="N88" s="9"/>
      <c r="O88" s="9"/>
      <c r="P88" s="9"/>
      <c r="Q88" s="9"/>
      <c r="R88" s="9"/>
      <c r="S88" s="9"/>
      <c r="T88" s="9"/>
      <c r="U88" s="9"/>
      <c r="V88" s="9"/>
      <c r="W88" s="9"/>
      <c r="X88" s="9"/>
      <c r="Y88" s="9"/>
    </row>
    <row r="89" spans="1:25" ht="33.75" customHeight="1">
      <c r="A89" s="9"/>
      <c r="B89" s="11"/>
      <c r="C89" s="9"/>
      <c r="D89" s="9"/>
      <c r="E89" s="9"/>
      <c r="F89" s="9"/>
      <c r="G89" s="9"/>
      <c r="H89" s="9"/>
      <c r="I89" s="9"/>
      <c r="J89" s="9"/>
      <c r="K89" s="9"/>
      <c r="L89" s="9"/>
      <c r="M89" s="9"/>
      <c r="N89" s="9"/>
      <c r="O89" s="9"/>
      <c r="P89" s="9"/>
      <c r="Q89" s="9"/>
      <c r="R89" s="9"/>
      <c r="S89" s="9"/>
      <c r="T89" s="9"/>
      <c r="U89" s="9"/>
      <c r="V89" s="9"/>
      <c r="W89" s="9"/>
      <c r="X89" s="9"/>
      <c r="Y89" s="9"/>
    </row>
    <row r="90" spans="1:25" ht="33.75" customHeight="1">
      <c r="A90" s="9"/>
      <c r="B90" s="11"/>
      <c r="C90" s="9"/>
      <c r="D90" s="9"/>
      <c r="E90" s="9"/>
      <c r="F90" s="9"/>
      <c r="G90" s="9"/>
      <c r="H90" s="9"/>
      <c r="I90" s="9"/>
      <c r="J90" s="9"/>
      <c r="K90" s="9"/>
      <c r="L90" s="9"/>
      <c r="M90" s="9"/>
      <c r="N90" s="9"/>
      <c r="O90" s="9"/>
      <c r="P90" s="9"/>
      <c r="Q90" s="9"/>
      <c r="R90" s="9"/>
      <c r="S90" s="9"/>
      <c r="T90" s="9"/>
      <c r="U90" s="9"/>
      <c r="V90" s="9"/>
      <c r="W90" s="9"/>
      <c r="X90" s="9"/>
      <c r="Y90" s="9"/>
    </row>
    <row r="91" spans="1:25" ht="33.75" customHeight="1">
      <c r="A91" s="9"/>
      <c r="B91" s="11"/>
      <c r="C91" s="9"/>
      <c r="D91" s="9"/>
      <c r="E91" s="9"/>
      <c r="F91" s="9"/>
      <c r="G91" s="9"/>
      <c r="H91" s="9"/>
      <c r="I91" s="9"/>
      <c r="J91" s="9"/>
      <c r="K91" s="9"/>
      <c r="L91" s="9"/>
      <c r="M91" s="9"/>
      <c r="N91" s="9"/>
      <c r="O91" s="9"/>
      <c r="P91" s="9"/>
      <c r="Q91" s="9"/>
      <c r="R91" s="9"/>
      <c r="S91" s="9"/>
      <c r="T91" s="9"/>
      <c r="U91" s="9"/>
      <c r="V91" s="9"/>
      <c r="W91" s="9"/>
      <c r="X91" s="9"/>
      <c r="Y91" s="9"/>
    </row>
    <row r="92" spans="1:25" ht="33.75" customHeight="1">
      <c r="A92" s="9"/>
      <c r="B92" s="11"/>
      <c r="C92" s="9"/>
      <c r="D92" s="9"/>
      <c r="E92" s="9"/>
      <c r="F92" s="9"/>
      <c r="G92" s="9"/>
      <c r="H92" s="9"/>
      <c r="I92" s="9"/>
      <c r="J92" s="9"/>
      <c r="K92" s="9"/>
      <c r="L92" s="9"/>
      <c r="M92" s="9"/>
      <c r="N92" s="9"/>
      <c r="O92" s="9"/>
      <c r="P92" s="9"/>
      <c r="Q92" s="9"/>
      <c r="R92" s="9"/>
      <c r="S92" s="9"/>
      <c r="T92" s="9"/>
      <c r="U92" s="9"/>
      <c r="V92" s="9"/>
      <c r="W92" s="9"/>
      <c r="X92" s="9"/>
      <c r="Y92" s="9"/>
    </row>
    <row r="93" spans="1:25" ht="33.75" customHeight="1">
      <c r="A93" s="9"/>
      <c r="B93" s="11"/>
      <c r="C93" s="9"/>
      <c r="D93" s="9"/>
      <c r="E93" s="9"/>
      <c r="F93" s="9"/>
      <c r="G93" s="9"/>
      <c r="H93" s="9"/>
      <c r="I93" s="9"/>
      <c r="J93" s="9"/>
      <c r="K93" s="9"/>
      <c r="L93" s="9"/>
      <c r="M93" s="9"/>
      <c r="N93" s="9"/>
      <c r="O93" s="9"/>
      <c r="P93" s="9"/>
      <c r="Q93" s="9"/>
      <c r="R93" s="9"/>
      <c r="S93" s="9"/>
      <c r="T93" s="9"/>
      <c r="U93" s="9"/>
      <c r="V93" s="9"/>
      <c r="W93" s="9"/>
      <c r="X93" s="9"/>
      <c r="Y93" s="9"/>
    </row>
    <row r="94" spans="1:25" ht="33.75" customHeight="1">
      <c r="A94" s="9"/>
      <c r="B94" s="11"/>
      <c r="C94" s="9"/>
      <c r="D94" s="9"/>
      <c r="E94" s="9"/>
      <c r="F94" s="9"/>
      <c r="G94" s="9"/>
      <c r="H94" s="9"/>
      <c r="I94" s="9"/>
      <c r="J94" s="9"/>
      <c r="K94" s="9"/>
      <c r="L94" s="9"/>
      <c r="M94" s="9"/>
      <c r="N94" s="9"/>
      <c r="O94" s="9"/>
      <c r="P94" s="9"/>
      <c r="Q94" s="9"/>
      <c r="R94" s="9"/>
      <c r="S94" s="9"/>
      <c r="T94" s="9"/>
      <c r="U94" s="9"/>
      <c r="V94" s="9"/>
      <c r="W94" s="9"/>
      <c r="X94" s="9"/>
      <c r="Y94" s="9"/>
    </row>
    <row r="95" spans="1:25" ht="33.75" customHeight="1">
      <c r="A95" s="9"/>
      <c r="B95" s="11"/>
      <c r="C95" s="9"/>
      <c r="D95" s="9"/>
      <c r="E95" s="9"/>
      <c r="F95" s="9"/>
      <c r="G95" s="9"/>
      <c r="H95" s="9"/>
      <c r="I95" s="9"/>
      <c r="J95" s="9"/>
      <c r="K95" s="9"/>
      <c r="L95" s="9"/>
      <c r="M95" s="9"/>
      <c r="N95" s="9"/>
      <c r="O95" s="9"/>
      <c r="P95" s="9"/>
      <c r="Q95" s="9"/>
      <c r="R95" s="9"/>
      <c r="S95" s="9"/>
      <c r="T95" s="9"/>
      <c r="U95" s="9"/>
      <c r="V95" s="9"/>
      <c r="W95" s="9"/>
      <c r="X95" s="9"/>
      <c r="Y95" s="9"/>
    </row>
    <row r="96" spans="1:25" ht="33.75" customHeight="1">
      <c r="A96" s="9"/>
      <c r="B96" s="11"/>
      <c r="C96" s="9"/>
      <c r="D96" s="9"/>
      <c r="E96" s="9"/>
      <c r="F96" s="9"/>
      <c r="G96" s="9"/>
      <c r="H96" s="9"/>
      <c r="I96" s="9"/>
      <c r="J96" s="9"/>
      <c r="K96" s="9"/>
      <c r="L96" s="9"/>
      <c r="M96" s="9"/>
      <c r="N96" s="9"/>
      <c r="O96" s="9"/>
      <c r="P96" s="9"/>
      <c r="Q96" s="9"/>
      <c r="R96" s="9"/>
      <c r="S96" s="9"/>
      <c r="T96" s="9"/>
      <c r="U96" s="9"/>
      <c r="V96" s="9"/>
      <c r="W96" s="9"/>
      <c r="X96" s="9"/>
      <c r="Y96" s="9"/>
    </row>
    <row r="97" spans="1:25" ht="33.75" customHeight="1">
      <c r="A97" s="9"/>
      <c r="B97" s="11"/>
      <c r="C97" s="9"/>
      <c r="D97" s="9"/>
      <c r="E97" s="9"/>
      <c r="F97" s="9"/>
      <c r="G97" s="9"/>
      <c r="H97" s="9"/>
      <c r="I97" s="9"/>
      <c r="J97" s="9"/>
      <c r="K97" s="9"/>
      <c r="L97" s="9"/>
      <c r="M97" s="9"/>
      <c r="N97" s="9"/>
      <c r="O97" s="9"/>
      <c r="P97" s="9"/>
      <c r="Q97" s="9"/>
      <c r="R97" s="9"/>
      <c r="S97" s="9"/>
      <c r="T97" s="9"/>
      <c r="U97" s="9"/>
      <c r="V97" s="9"/>
      <c r="W97" s="9"/>
      <c r="X97" s="9"/>
      <c r="Y97" s="9"/>
    </row>
    <row r="98" spans="1:25" ht="33.75" customHeight="1">
      <c r="A98" s="9"/>
      <c r="B98" s="11"/>
      <c r="C98" s="9"/>
      <c r="D98" s="9"/>
      <c r="E98" s="9"/>
      <c r="F98" s="9"/>
      <c r="G98" s="9"/>
      <c r="H98" s="9"/>
      <c r="I98" s="9"/>
      <c r="J98" s="9"/>
      <c r="K98" s="9"/>
      <c r="L98" s="9"/>
      <c r="M98" s="9"/>
      <c r="N98" s="9"/>
      <c r="O98" s="9"/>
      <c r="P98" s="9"/>
      <c r="Q98" s="9"/>
      <c r="R98" s="9"/>
      <c r="S98" s="9"/>
      <c r="T98" s="9"/>
      <c r="U98" s="9"/>
      <c r="V98" s="9"/>
      <c r="W98" s="9"/>
      <c r="X98" s="9"/>
      <c r="Y98" s="9"/>
    </row>
    <row r="99" spans="1:25" ht="33.75" customHeight="1">
      <c r="A99" s="9"/>
      <c r="B99" s="11"/>
      <c r="C99" s="9"/>
      <c r="D99" s="9"/>
      <c r="E99" s="9"/>
      <c r="F99" s="9"/>
      <c r="G99" s="9"/>
      <c r="H99" s="9"/>
      <c r="I99" s="9"/>
      <c r="J99" s="9"/>
      <c r="K99" s="9"/>
      <c r="L99" s="9"/>
      <c r="M99" s="9"/>
      <c r="N99" s="9"/>
      <c r="O99" s="9"/>
      <c r="P99" s="9"/>
      <c r="Q99" s="9"/>
      <c r="R99" s="9"/>
      <c r="S99" s="9"/>
      <c r="T99" s="9"/>
      <c r="U99" s="9"/>
      <c r="V99" s="9"/>
      <c r="W99" s="9"/>
      <c r="X99" s="9"/>
      <c r="Y99" s="9"/>
    </row>
    <row r="100" spans="1:25" ht="33.75" customHeight="1">
      <c r="A100" s="9"/>
      <c r="B100" s="11"/>
      <c r="C100" s="9"/>
      <c r="D100" s="9"/>
      <c r="E100" s="9"/>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9"/>
      <c r="D101" s="9"/>
      <c r="E101" s="9"/>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9"/>
      <c r="D102" s="9"/>
      <c r="E102" s="9"/>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9"/>
      <c r="D103" s="9"/>
      <c r="E103" s="9"/>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9"/>
      <c r="D104" s="9"/>
      <c r="E104" s="9"/>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9"/>
      <c r="D105" s="9"/>
      <c r="E105" s="9"/>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9"/>
      <c r="D106" s="9"/>
      <c r="E106" s="9"/>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9"/>
      <c r="D107" s="9"/>
      <c r="E107" s="9"/>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9"/>
      <c r="D108" s="9"/>
      <c r="E108" s="9"/>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9"/>
      <c r="D109" s="9"/>
      <c r="E109" s="9"/>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9"/>
      <c r="D110" s="9"/>
      <c r="E110" s="9"/>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9"/>
      <c r="D111" s="9"/>
      <c r="E111" s="9"/>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9"/>
      <c r="D112" s="9"/>
      <c r="E112" s="9"/>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9"/>
      <c r="D113" s="9"/>
      <c r="E113" s="9"/>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9"/>
      <c r="D114" s="9"/>
      <c r="E114" s="9"/>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9"/>
      <c r="D115" s="9"/>
      <c r="E115" s="9"/>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9"/>
      <c r="D116" s="9"/>
      <c r="E116" s="9"/>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9"/>
      <c r="D117" s="9"/>
      <c r="E117" s="9"/>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9"/>
      <c r="D118" s="9"/>
      <c r="E118" s="9"/>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9"/>
      <c r="D119" s="9"/>
      <c r="E119" s="9"/>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9"/>
      <c r="D120" s="9"/>
      <c r="E120" s="9"/>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9"/>
      <c r="D121" s="9"/>
      <c r="E121" s="9"/>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9"/>
      <c r="D122" s="9"/>
      <c r="E122" s="9"/>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9"/>
      <c r="D123" s="9"/>
      <c r="E123" s="9"/>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9"/>
      <c r="D124" s="9"/>
      <c r="E124" s="9"/>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9"/>
      <c r="D125" s="9"/>
      <c r="E125" s="9"/>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9"/>
      <c r="D126" s="9"/>
      <c r="E126" s="9"/>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9"/>
      <c r="D127" s="9"/>
      <c r="E127" s="9"/>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9"/>
      <c r="D128" s="9"/>
      <c r="E128" s="9"/>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9"/>
      <c r="D129" s="9"/>
      <c r="E129" s="9"/>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9"/>
      <c r="D130" s="9"/>
      <c r="E130" s="9"/>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9"/>
      <c r="D131" s="9"/>
      <c r="E131" s="9"/>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9"/>
      <c r="D132" s="9"/>
      <c r="E132" s="9"/>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9"/>
      <c r="D133" s="9"/>
      <c r="E133" s="9"/>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9"/>
      <c r="D134" s="9"/>
      <c r="E134" s="9"/>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9"/>
      <c r="D135" s="9"/>
      <c r="E135" s="9"/>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9"/>
      <c r="D136" s="9"/>
      <c r="E136" s="9"/>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9"/>
      <c r="D137" s="9"/>
      <c r="E137" s="9"/>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9"/>
      <c r="D138" s="9"/>
      <c r="E138" s="9"/>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9"/>
      <c r="D139" s="9"/>
      <c r="E139" s="9"/>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9"/>
      <c r="D140" s="9"/>
      <c r="E140" s="9"/>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9"/>
      <c r="D141" s="9"/>
      <c r="E141" s="9"/>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9"/>
      <c r="D142" s="9"/>
      <c r="E142" s="9"/>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9"/>
      <c r="D143" s="9"/>
      <c r="E143" s="9"/>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9"/>
      <c r="D144" s="9"/>
      <c r="E144" s="9"/>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9"/>
      <c r="D145" s="9"/>
      <c r="E145" s="9"/>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9"/>
      <c r="D146" s="9"/>
      <c r="E146" s="9"/>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9"/>
      <c r="D147" s="9"/>
      <c r="E147" s="9"/>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9"/>
      <c r="D148" s="9"/>
      <c r="E148" s="9"/>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9"/>
      <c r="D149" s="9"/>
      <c r="E149" s="9"/>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9"/>
      <c r="D150" s="9"/>
      <c r="E150" s="9"/>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9"/>
      <c r="D151" s="9"/>
      <c r="E151" s="9"/>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9"/>
      <c r="D152" s="9"/>
      <c r="E152" s="9"/>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9"/>
      <c r="D153" s="9"/>
      <c r="E153" s="9"/>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9"/>
      <c r="D154" s="9"/>
      <c r="E154" s="9"/>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9"/>
      <c r="D155" s="9"/>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9"/>
      <c r="D156" s="9"/>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9"/>
      <c r="D157" s="9"/>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9"/>
      <c r="D158" s="9"/>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9"/>
      <c r="D159" s="9"/>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9"/>
      <c r="D160" s="9"/>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9"/>
      <c r="D161" s="9"/>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9"/>
      <c r="D162" s="9"/>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9"/>
      <c r="D163" s="9"/>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9"/>
      <c r="D164" s="9"/>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9"/>
      <c r="D165" s="9"/>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9"/>
      <c r="D166" s="9"/>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9"/>
      <c r="D167" s="9"/>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9"/>
      <c r="D168" s="9"/>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9"/>
      <c r="D169" s="9"/>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9"/>
      <c r="D170" s="9"/>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9"/>
      <c r="D171" s="9"/>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9"/>
      <c r="D172" s="9"/>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9"/>
      <c r="D173" s="9"/>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9"/>
      <c r="D174" s="9"/>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9"/>
      <c r="D175" s="9"/>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9"/>
      <c r="D176" s="9"/>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9"/>
      <c r="D177" s="9"/>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9"/>
      <c r="D178" s="9"/>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9"/>
      <c r="D179" s="9"/>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9"/>
      <c r="D180" s="9"/>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9"/>
      <c r="D181" s="9"/>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9"/>
      <c r="D182" s="9"/>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9"/>
      <c r="D183" s="9"/>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9"/>
      <c r="D184" s="9"/>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9"/>
      <c r="D185" s="9"/>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9"/>
      <c r="D186" s="9"/>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9"/>
      <c r="D187" s="9"/>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9"/>
      <c r="D188" s="9"/>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9"/>
      <c r="D189" s="9"/>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9"/>
      <c r="D190" s="9"/>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9"/>
      <c r="D191" s="9"/>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9"/>
      <c r="D192" s="9"/>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9"/>
      <c r="D193" s="9"/>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9"/>
      <c r="D194" s="9"/>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9"/>
      <c r="D195" s="9"/>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9"/>
      <c r="D196" s="9"/>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9"/>
      <c r="D197" s="9"/>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9"/>
      <c r="D198" s="9"/>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9"/>
      <c r="D199" s="9"/>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9"/>
      <c r="D200" s="9"/>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9"/>
      <c r="D201" s="9"/>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9"/>
      <c r="D202" s="9"/>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9"/>
      <c r="D203" s="9"/>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9"/>
      <c r="D204" s="9"/>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9"/>
      <c r="D205" s="9"/>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9"/>
      <c r="D206" s="9"/>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9"/>
      <c r="D207" s="9"/>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9"/>
      <c r="D208" s="9"/>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9"/>
      <c r="D209" s="9"/>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9"/>
      <c r="D210" s="9"/>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9"/>
      <c r="D211" s="9"/>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9"/>
      <c r="D212" s="9"/>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9"/>
      <c r="D213" s="9"/>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9"/>
      <c r="D214" s="9"/>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9"/>
      <c r="D215" s="9"/>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9"/>
      <c r="D216" s="9"/>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9"/>
      <c r="D217" s="9"/>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9"/>
      <c r="D218" s="9"/>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9"/>
      <c r="D219" s="9"/>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9"/>
      <c r="D220" s="9"/>
      <c r="E220" s="9"/>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hyperlinks>
    <hyperlink ref="B2" r:id="rId1" xr:uid="{00000000-0004-0000-0D00-000000000000}"/>
    <hyperlink ref="B3" r:id="rId2" xr:uid="{00000000-0004-0000-0D00-000001000000}"/>
    <hyperlink ref="B4" r:id="rId3" xr:uid="{00000000-0004-0000-0D00-000002000000}"/>
    <hyperlink ref="B5" r:id="rId4" xr:uid="{00000000-0004-0000-0D00-000003000000}"/>
    <hyperlink ref="B6" r:id="rId5" xr:uid="{00000000-0004-0000-0D00-000004000000}"/>
    <hyperlink ref="B7" r:id="rId6" xr:uid="{00000000-0004-0000-0D00-000005000000}"/>
    <hyperlink ref="B8" r:id="rId7" xr:uid="{00000000-0004-0000-0D00-000006000000}"/>
    <hyperlink ref="B9" r:id="rId8" xr:uid="{00000000-0004-0000-0D00-000007000000}"/>
    <hyperlink ref="B10" r:id="rId9" xr:uid="{00000000-0004-0000-0D00-000008000000}"/>
    <hyperlink ref="B11" r:id="rId10" xr:uid="{00000000-0004-0000-0D00-000009000000}"/>
    <hyperlink ref="B12" r:id="rId11" xr:uid="{00000000-0004-0000-0D00-00000A000000}"/>
  </hyperlinks>
  <pageMargins left="0.7" right="0.7" top="0.75" bottom="0.75" header="0" footer="0"/>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1000"/>
  <sheetViews>
    <sheetView workbookViewId="0">
      <pane ySplit="1" topLeftCell="A2" activePane="bottomLeft" state="frozen"/>
      <selection pane="bottomLeft"/>
    </sheetView>
  </sheetViews>
  <sheetFormatPr defaultColWidth="14.453125" defaultRowHeight="15" customHeight="1"/>
  <cols>
    <col min="1" max="1" width="9.08984375" customWidth="1"/>
    <col min="2" max="2" width="62.453125" customWidth="1"/>
    <col min="3" max="3" width="19.36328125" customWidth="1"/>
    <col min="4" max="4" width="47.08984375" customWidth="1"/>
    <col min="5" max="5" width="24.6328125" customWidth="1"/>
    <col min="6" max="25" width="9.08984375" customWidth="1"/>
  </cols>
  <sheetData>
    <row r="1" spans="1:25" ht="33.75" customHeight="1">
      <c r="A1" s="1" t="s">
        <v>1190</v>
      </c>
      <c r="B1" s="2" t="s">
        <v>1</v>
      </c>
      <c r="C1" s="2" t="s">
        <v>2</v>
      </c>
      <c r="D1" s="3" t="s">
        <v>3</v>
      </c>
      <c r="E1" s="3" t="s">
        <v>4</v>
      </c>
      <c r="F1" s="12"/>
      <c r="G1" s="4"/>
      <c r="H1" s="12"/>
      <c r="I1" s="12"/>
      <c r="J1" s="12"/>
      <c r="K1" s="12"/>
      <c r="L1" s="12"/>
      <c r="M1" s="12"/>
      <c r="N1" s="12"/>
      <c r="O1" s="12"/>
      <c r="P1" s="12"/>
      <c r="Q1" s="12"/>
      <c r="R1" s="12"/>
      <c r="S1" s="12"/>
      <c r="T1" s="12"/>
      <c r="U1" s="4"/>
      <c r="V1" s="4"/>
      <c r="W1" s="4"/>
      <c r="X1" s="4"/>
      <c r="Y1" s="4"/>
    </row>
    <row r="2" spans="1:25" ht="33.75" customHeight="1">
      <c r="A2" s="5">
        <v>1</v>
      </c>
      <c r="B2" s="6" t="s">
        <v>4763</v>
      </c>
      <c r="C2" s="7">
        <v>40364</v>
      </c>
      <c r="D2" s="8" t="s">
        <v>4764</v>
      </c>
      <c r="E2" s="8" t="s">
        <v>77</v>
      </c>
      <c r="F2" s="9"/>
      <c r="G2" s="9"/>
      <c r="H2" s="9"/>
      <c r="I2" s="9"/>
      <c r="J2" s="9"/>
      <c r="K2" s="9"/>
      <c r="L2" s="9"/>
      <c r="M2" s="9"/>
      <c r="N2" s="9"/>
      <c r="O2" s="9"/>
      <c r="P2" s="9"/>
      <c r="Q2" s="9"/>
      <c r="R2" s="9"/>
      <c r="S2" s="10"/>
      <c r="T2" s="10"/>
      <c r="U2" s="10"/>
      <c r="V2" s="10"/>
      <c r="W2" s="10"/>
      <c r="X2" s="10"/>
      <c r="Y2" s="10"/>
    </row>
    <row r="3" spans="1:25" ht="33.75" customHeight="1">
      <c r="A3" s="5">
        <v>2</v>
      </c>
      <c r="B3" s="6" t="s">
        <v>4765</v>
      </c>
      <c r="C3" s="7">
        <v>40395</v>
      </c>
      <c r="D3" s="8" t="s">
        <v>4766</v>
      </c>
      <c r="E3" s="8" t="s">
        <v>4767</v>
      </c>
      <c r="F3" s="9"/>
      <c r="G3" s="9"/>
      <c r="H3" s="9"/>
      <c r="I3" s="9"/>
      <c r="J3" s="9"/>
      <c r="K3" s="9"/>
      <c r="L3" s="9"/>
      <c r="M3" s="9"/>
      <c r="N3" s="9"/>
      <c r="O3" s="9"/>
      <c r="P3" s="9"/>
      <c r="Q3" s="9"/>
      <c r="R3" s="9"/>
      <c r="S3" s="10"/>
      <c r="T3" s="10"/>
      <c r="U3" s="10"/>
      <c r="V3" s="10"/>
      <c r="W3" s="10"/>
      <c r="X3" s="10"/>
      <c r="Y3" s="10"/>
    </row>
    <row r="4" spans="1:25" ht="33.75" customHeight="1">
      <c r="A4" s="5">
        <v>3</v>
      </c>
      <c r="B4" s="6" t="s">
        <v>4768</v>
      </c>
      <c r="C4" s="7">
        <v>40427</v>
      </c>
      <c r="D4" s="8" t="s">
        <v>4769</v>
      </c>
      <c r="E4" s="8" t="s">
        <v>4767</v>
      </c>
      <c r="F4" s="9"/>
      <c r="G4" s="9"/>
      <c r="H4" s="9"/>
      <c r="I4" s="9"/>
      <c r="J4" s="9"/>
      <c r="K4" s="9"/>
      <c r="L4" s="9"/>
      <c r="M4" s="9"/>
      <c r="N4" s="9"/>
      <c r="O4" s="9"/>
      <c r="P4" s="9"/>
      <c r="Q4" s="9"/>
      <c r="R4" s="9"/>
      <c r="S4" s="10"/>
      <c r="T4" s="10"/>
      <c r="U4" s="10"/>
      <c r="V4" s="10"/>
      <c r="W4" s="10"/>
      <c r="X4" s="10"/>
      <c r="Y4" s="10"/>
    </row>
    <row r="5" spans="1:25" ht="33.75" customHeight="1">
      <c r="A5" s="5">
        <v>4</v>
      </c>
      <c r="B5" s="6" t="s">
        <v>4770</v>
      </c>
      <c r="C5" s="7">
        <v>40455</v>
      </c>
      <c r="D5" s="8" t="s">
        <v>4771</v>
      </c>
      <c r="E5" s="8" t="s">
        <v>4772</v>
      </c>
      <c r="F5" s="9"/>
      <c r="G5" s="9"/>
      <c r="H5" s="9"/>
      <c r="I5" s="9"/>
      <c r="J5" s="9"/>
      <c r="K5" s="9"/>
      <c r="L5" s="9"/>
      <c r="M5" s="9"/>
      <c r="N5" s="9"/>
      <c r="O5" s="9"/>
      <c r="P5" s="9"/>
      <c r="Q5" s="9"/>
      <c r="R5" s="9"/>
      <c r="S5" s="10"/>
      <c r="T5" s="10"/>
      <c r="U5" s="10"/>
      <c r="V5" s="10"/>
      <c r="W5" s="10"/>
      <c r="X5" s="10"/>
      <c r="Y5" s="10"/>
    </row>
    <row r="6" spans="1:25" ht="33.75" customHeight="1">
      <c r="A6" s="5">
        <v>5</v>
      </c>
      <c r="B6" s="6" t="s">
        <v>4773</v>
      </c>
      <c r="C6" s="7">
        <v>40484</v>
      </c>
      <c r="D6" s="8" t="s">
        <v>4774</v>
      </c>
      <c r="E6" s="8" t="s">
        <v>4775</v>
      </c>
      <c r="F6" s="9"/>
      <c r="G6" s="9"/>
      <c r="H6" s="9"/>
      <c r="I6" s="9"/>
      <c r="J6" s="9"/>
      <c r="K6" s="9"/>
      <c r="L6" s="9"/>
      <c r="M6" s="9"/>
      <c r="N6" s="9"/>
      <c r="O6" s="9"/>
      <c r="P6" s="9"/>
      <c r="Q6" s="9"/>
      <c r="R6" s="9"/>
      <c r="S6" s="10"/>
      <c r="T6" s="10"/>
      <c r="U6" s="10"/>
      <c r="V6" s="10"/>
      <c r="W6" s="10"/>
      <c r="X6" s="10"/>
      <c r="Y6" s="10"/>
    </row>
    <row r="7" spans="1:25" ht="33.75" customHeight="1">
      <c r="A7" s="5">
        <v>6</v>
      </c>
      <c r="B7" s="6" t="s">
        <v>4776</v>
      </c>
      <c r="C7" s="7">
        <v>40515</v>
      </c>
      <c r="D7" s="8" t="s">
        <v>4777</v>
      </c>
      <c r="E7" s="8" t="s">
        <v>4778</v>
      </c>
      <c r="F7" s="9"/>
      <c r="G7" s="9"/>
      <c r="H7" s="9"/>
      <c r="I7" s="9"/>
      <c r="J7" s="9"/>
      <c r="K7" s="9"/>
      <c r="L7" s="9"/>
      <c r="M7" s="9"/>
      <c r="N7" s="9"/>
      <c r="O7" s="9"/>
      <c r="P7" s="9"/>
      <c r="Q7" s="9"/>
      <c r="R7" s="9"/>
      <c r="S7" s="10"/>
      <c r="T7" s="10"/>
      <c r="U7" s="10"/>
      <c r="V7" s="10"/>
      <c r="W7" s="10"/>
      <c r="X7" s="10"/>
      <c r="Y7" s="10"/>
    </row>
    <row r="8" spans="1:25" ht="33.75" customHeight="1">
      <c r="A8" s="9"/>
      <c r="B8" s="11"/>
      <c r="C8" s="14"/>
      <c r="D8" s="10"/>
      <c r="E8" s="9"/>
      <c r="F8" s="9"/>
      <c r="G8" s="9"/>
      <c r="H8" s="9"/>
      <c r="I8" s="9"/>
      <c r="J8" s="9"/>
      <c r="K8" s="9"/>
      <c r="L8" s="9"/>
      <c r="M8" s="9"/>
      <c r="N8" s="9"/>
      <c r="O8" s="9"/>
      <c r="P8" s="9"/>
      <c r="Q8" s="9"/>
      <c r="R8" s="9"/>
      <c r="S8" s="9"/>
      <c r="T8" s="9"/>
      <c r="U8" s="9"/>
      <c r="V8" s="9"/>
      <c r="W8" s="9"/>
      <c r="X8" s="9"/>
      <c r="Y8" s="9"/>
    </row>
    <row r="9" spans="1:25" ht="33.75" customHeight="1">
      <c r="A9" s="9"/>
      <c r="B9" s="11"/>
      <c r="C9" s="14"/>
      <c r="D9" s="10"/>
      <c r="E9" s="9"/>
      <c r="F9" s="9"/>
      <c r="G9" s="9"/>
      <c r="H9" s="9"/>
      <c r="I9" s="9"/>
      <c r="J9" s="9"/>
      <c r="K9" s="9"/>
      <c r="L9" s="9"/>
      <c r="M9" s="9"/>
      <c r="N9" s="9"/>
      <c r="O9" s="9"/>
      <c r="P9" s="9"/>
      <c r="Q9" s="9"/>
      <c r="R9" s="9"/>
      <c r="S9" s="9"/>
      <c r="T9" s="9"/>
      <c r="U9" s="9"/>
      <c r="V9" s="9"/>
      <c r="W9" s="9"/>
      <c r="X9" s="9"/>
      <c r="Y9" s="9"/>
    </row>
    <row r="10" spans="1:25" ht="33.75" customHeight="1">
      <c r="A10" s="9"/>
      <c r="B10" s="11"/>
      <c r="C10" s="14"/>
      <c r="D10" s="10"/>
      <c r="E10" s="9"/>
      <c r="F10" s="9"/>
      <c r="G10" s="9"/>
      <c r="H10" s="9"/>
      <c r="I10" s="9"/>
      <c r="J10" s="9"/>
      <c r="K10" s="9"/>
      <c r="L10" s="9"/>
      <c r="M10" s="9"/>
      <c r="N10" s="9"/>
      <c r="O10" s="9"/>
      <c r="P10" s="9"/>
      <c r="Q10" s="9"/>
      <c r="R10" s="9"/>
      <c r="S10" s="9"/>
      <c r="T10" s="9"/>
      <c r="U10" s="9"/>
      <c r="V10" s="9"/>
      <c r="W10" s="9"/>
      <c r="X10" s="9"/>
      <c r="Y10" s="9"/>
    </row>
    <row r="11" spans="1:25" ht="33.75" customHeight="1">
      <c r="A11" s="9"/>
      <c r="B11" s="11"/>
      <c r="C11" s="14"/>
      <c r="D11" s="10"/>
      <c r="E11" s="9"/>
      <c r="F11" s="9"/>
      <c r="G11" s="9"/>
      <c r="H11" s="9"/>
      <c r="I11" s="9"/>
      <c r="J11" s="9"/>
      <c r="K11" s="9"/>
      <c r="L11" s="9"/>
      <c r="M11" s="9"/>
      <c r="N11" s="9"/>
      <c r="O11" s="9"/>
      <c r="P11" s="9"/>
      <c r="Q11" s="9"/>
      <c r="R11" s="9"/>
      <c r="S11" s="9"/>
      <c r="T11" s="9"/>
      <c r="U11" s="9"/>
      <c r="V11" s="9"/>
      <c r="W11" s="9"/>
      <c r="X11" s="9"/>
      <c r="Y11" s="9"/>
    </row>
    <row r="12" spans="1:25" ht="33.75" customHeight="1">
      <c r="A12" s="9"/>
      <c r="B12" s="11"/>
      <c r="C12" s="14"/>
      <c r="D12" s="10"/>
      <c r="E12" s="9"/>
      <c r="F12" s="9"/>
      <c r="G12" s="9"/>
      <c r="H12" s="9"/>
      <c r="I12" s="9"/>
      <c r="J12" s="9"/>
      <c r="K12" s="9"/>
      <c r="L12" s="9"/>
      <c r="M12" s="9"/>
      <c r="N12" s="9"/>
      <c r="O12" s="9"/>
      <c r="P12" s="9"/>
      <c r="Q12" s="9"/>
      <c r="R12" s="9"/>
      <c r="S12" s="9"/>
      <c r="T12" s="9"/>
      <c r="U12" s="9"/>
      <c r="V12" s="9"/>
      <c r="W12" s="9"/>
      <c r="X12" s="9"/>
      <c r="Y12" s="9"/>
    </row>
    <row r="13" spans="1:25" ht="33.75" customHeight="1">
      <c r="A13" s="9"/>
      <c r="B13" s="11"/>
      <c r="C13" s="14"/>
      <c r="D13" s="10"/>
      <c r="E13" s="9"/>
      <c r="F13" s="9"/>
      <c r="G13" s="9"/>
      <c r="H13" s="9"/>
      <c r="I13" s="9"/>
      <c r="J13" s="9"/>
      <c r="K13" s="9"/>
      <c r="L13" s="9"/>
      <c r="M13" s="9"/>
      <c r="N13" s="9"/>
      <c r="O13" s="9"/>
      <c r="P13" s="9"/>
      <c r="Q13" s="9"/>
      <c r="R13" s="9"/>
      <c r="S13" s="9"/>
      <c r="T13" s="9"/>
      <c r="U13" s="9"/>
      <c r="V13" s="9"/>
      <c r="W13" s="9"/>
      <c r="X13" s="9"/>
      <c r="Y13" s="9"/>
    </row>
    <row r="14" spans="1:25" ht="33.75" customHeight="1">
      <c r="A14" s="9"/>
      <c r="B14" s="11"/>
      <c r="C14" s="14"/>
      <c r="D14" s="10"/>
      <c r="E14" s="9"/>
      <c r="F14" s="9"/>
      <c r="G14" s="9"/>
      <c r="H14" s="9"/>
      <c r="I14" s="9"/>
      <c r="J14" s="9"/>
      <c r="K14" s="9"/>
      <c r="L14" s="9"/>
      <c r="M14" s="9"/>
      <c r="N14" s="9"/>
      <c r="O14" s="9"/>
      <c r="P14" s="9"/>
      <c r="Q14" s="9"/>
      <c r="R14" s="9"/>
      <c r="S14" s="9"/>
      <c r="T14" s="9"/>
      <c r="U14" s="9"/>
      <c r="V14" s="9"/>
      <c r="W14" s="9"/>
      <c r="X14" s="9"/>
      <c r="Y14" s="9"/>
    </row>
    <row r="15" spans="1:25" ht="33.75" customHeight="1">
      <c r="A15" s="9"/>
      <c r="B15" s="11"/>
      <c r="C15" s="14"/>
      <c r="D15" s="10"/>
      <c r="E15" s="9"/>
      <c r="F15" s="9"/>
      <c r="G15" s="9"/>
      <c r="H15" s="9"/>
      <c r="I15" s="9"/>
      <c r="J15" s="9"/>
      <c r="K15" s="9"/>
      <c r="L15" s="9"/>
      <c r="M15" s="9"/>
      <c r="N15" s="9"/>
      <c r="O15" s="9"/>
      <c r="P15" s="9"/>
      <c r="Q15" s="9"/>
      <c r="R15" s="9"/>
      <c r="S15" s="9"/>
      <c r="T15" s="9"/>
      <c r="U15" s="9"/>
      <c r="V15" s="9"/>
      <c r="W15" s="9"/>
      <c r="X15" s="9"/>
      <c r="Y15" s="9"/>
    </row>
    <row r="16" spans="1:25" ht="33.75" customHeight="1">
      <c r="A16" s="9"/>
      <c r="B16" s="11"/>
      <c r="C16" s="14"/>
      <c r="D16" s="10"/>
      <c r="E16" s="9"/>
      <c r="F16" s="9"/>
      <c r="G16" s="9"/>
      <c r="H16" s="9"/>
      <c r="I16" s="9"/>
      <c r="J16" s="9"/>
      <c r="K16" s="9"/>
      <c r="L16" s="9"/>
      <c r="M16" s="9"/>
      <c r="N16" s="9"/>
      <c r="O16" s="9"/>
      <c r="P16" s="9"/>
      <c r="Q16" s="9"/>
      <c r="R16" s="9"/>
      <c r="S16" s="9"/>
      <c r="T16" s="9"/>
      <c r="U16" s="9"/>
      <c r="V16" s="9"/>
      <c r="W16" s="9"/>
      <c r="X16" s="9"/>
      <c r="Y16" s="9"/>
    </row>
    <row r="17" spans="1:25" ht="33.75" customHeight="1">
      <c r="A17" s="9"/>
      <c r="B17" s="11"/>
      <c r="C17" s="14"/>
      <c r="D17" s="10"/>
      <c r="E17" s="9"/>
      <c r="F17" s="9"/>
      <c r="G17" s="9"/>
      <c r="H17" s="9"/>
      <c r="I17" s="9"/>
      <c r="J17" s="9"/>
      <c r="K17" s="9"/>
      <c r="L17" s="9"/>
      <c r="M17" s="9"/>
      <c r="N17" s="9"/>
      <c r="O17" s="9"/>
      <c r="P17" s="9"/>
      <c r="Q17" s="9"/>
      <c r="R17" s="9"/>
      <c r="S17" s="9"/>
      <c r="T17" s="9"/>
      <c r="U17" s="9"/>
      <c r="V17" s="9"/>
      <c r="W17" s="9"/>
      <c r="X17" s="9"/>
      <c r="Y17" s="9"/>
    </row>
    <row r="18" spans="1:25" ht="33.75" customHeight="1">
      <c r="A18" s="9"/>
      <c r="B18" s="11"/>
      <c r="C18" s="14"/>
      <c r="D18" s="10"/>
      <c r="E18" s="9"/>
      <c r="F18" s="9"/>
      <c r="G18" s="9"/>
      <c r="H18" s="9"/>
      <c r="I18" s="9"/>
      <c r="J18" s="9"/>
      <c r="K18" s="9"/>
      <c r="L18" s="9"/>
      <c r="M18" s="9"/>
      <c r="N18" s="9"/>
      <c r="O18" s="9"/>
      <c r="P18" s="9"/>
      <c r="Q18" s="9"/>
      <c r="R18" s="9"/>
      <c r="S18" s="9"/>
      <c r="T18" s="9"/>
      <c r="U18" s="9"/>
      <c r="V18" s="9"/>
      <c r="W18" s="9"/>
      <c r="X18" s="9"/>
      <c r="Y18" s="9"/>
    </row>
    <row r="19" spans="1:25" ht="33.75" customHeight="1">
      <c r="A19" s="9"/>
      <c r="B19" s="11"/>
      <c r="C19" s="14"/>
      <c r="D19" s="10"/>
      <c r="E19" s="9"/>
      <c r="F19" s="9"/>
      <c r="G19" s="9"/>
      <c r="H19" s="9"/>
      <c r="I19" s="9"/>
      <c r="J19" s="9"/>
      <c r="K19" s="9"/>
      <c r="L19" s="9"/>
      <c r="M19" s="9"/>
      <c r="N19" s="9"/>
      <c r="O19" s="9"/>
      <c r="P19" s="9"/>
      <c r="Q19" s="9"/>
      <c r="R19" s="9"/>
      <c r="S19" s="9"/>
      <c r="T19" s="9"/>
      <c r="U19" s="9"/>
      <c r="V19" s="9"/>
      <c r="W19" s="9"/>
      <c r="X19" s="9"/>
      <c r="Y19" s="9"/>
    </row>
    <row r="20" spans="1:25" ht="33.75" customHeight="1">
      <c r="A20" s="9"/>
      <c r="B20" s="11"/>
      <c r="C20" s="14"/>
      <c r="D20" s="10"/>
      <c r="E20" s="9"/>
      <c r="F20" s="9"/>
      <c r="G20" s="9"/>
      <c r="H20" s="9"/>
      <c r="I20" s="9"/>
      <c r="J20" s="9"/>
      <c r="K20" s="9"/>
      <c r="L20" s="9"/>
      <c r="M20" s="9"/>
      <c r="N20" s="9"/>
      <c r="O20" s="9"/>
      <c r="P20" s="9"/>
      <c r="Q20" s="9"/>
      <c r="R20" s="9"/>
      <c r="S20" s="9"/>
      <c r="T20" s="9"/>
      <c r="U20" s="9"/>
      <c r="V20" s="9"/>
      <c r="W20" s="9"/>
      <c r="X20" s="9"/>
      <c r="Y20" s="9"/>
    </row>
    <row r="21" spans="1:25" ht="33.75" customHeight="1">
      <c r="A21" s="9"/>
      <c r="B21" s="11"/>
      <c r="C21" s="14"/>
      <c r="D21" s="10"/>
      <c r="E21" s="9"/>
      <c r="F21" s="9"/>
      <c r="G21" s="9"/>
      <c r="H21" s="9"/>
      <c r="I21" s="9"/>
      <c r="J21" s="9"/>
      <c r="K21" s="9"/>
      <c r="L21" s="9"/>
      <c r="M21" s="9"/>
      <c r="N21" s="9"/>
      <c r="O21" s="9"/>
      <c r="P21" s="9"/>
      <c r="Q21" s="9"/>
      <c r="R21" s="9"/>
      <c r="S21" s="9"/>
      <c r="T21" s="9"/>
      <c r="U21" s="9"/>
      <c r="V21" s="9"/>
      <c r="W21" s="9"/>
      <c r="X21" s="9"/>
      <c r="Y21" s="9"/>
    </row>
    <row r="22" spans="1:25" ht="33.75" customHeight="1">
      <c r="A22" s="9"/>
      <c r="B22" s="11"/>
      <c r="C22" s="14"/>
      <c r="D22" s="10"/>
      <c r="E22" s="9"/>
      <c r="F22" s="9"/>
      <c r="G22" s="9"/>
      <c r="H22" s="9"/>
      <c r="I22" s="9"/>
      <c r="J22" s="9"/>
      <c r="K22" s="9"/>
      <c r="L22" s="9"/>
      <c r="M22" s="9"/>
      <c r="N22" s="9"/>
      <c r="O22" s="9"/>
      <c r="P22" s="9"/>
      <c r="Q22" s="9"/>
      <c r="R22" s="9"/>
      <c r="S22" s="9"/>
      <c r="T22" s="9"/>
      <c r="U22" s="9"/>
      <c r="V22" s="9"/>
      <c r="W22" s="9"/>
      <c r="X22" s="9"/>
      <c r="Y22" s="9"/>
    </row>
    <row r="23" spans="1:25" ht="33.75" customHeight="1">
      <c r="A23" s="9"/>
      <c r="B23" s="11"/>
      <c r="C23" s="14"/>
      <c r="D23" s="10"/>
      <c r="E23" s="9"/>
      <c r="F23" s="9"/>
      <c r="G23" s="9"/>
      <c r="H23" s="9"/>
      <c r="I23" s="9"/>
      <c r="J23" s="9"/>
      <c r="K23" s="9"/>
      <c r="L23" s="9"/>
      <c r="M23" s="9"/>
      <c r="N23" s="9"/>
      <c r="O23" s="9"/>
      <c r="P23" s="9"/>
      <c r="Q23" s="9"/>
      <c r="R23" s="9"/>
      <c r="S23" s="9"/>
      <c r="T23" s="9"/>
      <c r="U23" s="9"/>
      <c r="V23" s="9"/>
      <c r="W23" s="9"/>
      <c r="X23" s="9"/>
      <c r="Y23" s="9"/>
    </row>
    <row r="24" spans="1:25" ht="33.75" customHeight="1">
      <c r="A24" s="9"/>
      <c r="B24" s="11"/>
      <c r="C24" s="14"/>
      <c r="D24" s="10"/>
      <c r="E24" s="9"/>
      <c r="F24" s="9"/>
      <c r="G24" s="9"/>
      <c r="H24" s="9"/>
      <c r="I24" s="9"/>
      <c r="J24" s="9"/>
      <c r="K24" s="9"/>
      <c r="L24" s="9"/>
      <c r="M24" s="9"/>
      <c r="N24" s="9"/>
      <c r="O24" s="9"/>
      <c r="P24" s="9"/>
      <c r="Q24" s="9"/>
      <c r="R24" s="9"/>
      <c r="S24" s="9"/>
      <c r="T24" s="9"/>
      <c r="U24" s="9"/>
      <c r="V24" s="9"/>
      <c r="W24" s="9"/>
      <c r="X24" s="9"/>
      <c r="Y24" s="9"/>
    </row>
    <row r="25" spans="1:25" ht="33.75" customHeight="1">
      <c r="A25" s="9"/>
      <c r="B25" s="11"/>
      <c r="C25" s="14"/>
      <c r="D25" s="10"/>
      <c r="E25" s="9"/>
      <c r="F25" s="9"/>
      <c r="G25" s="9"/>
      <c r="H25" s="9"/>
      <c r="I25" s="9"/>
      <c r="J25" s="9"/>
      <c r="K25" s="9"/>
      <c r="L25" s="9"/>
      <c r="M25" s="9"/>
      <c r="N25" s="9"/>
      <c r="O25" s="9"/>
      <c r="P25" s="9"/>
      <c r="Q25" s="9"/>
      <c r="R25" s="9"/>
      <c r="S25" s="9"/>
      <c r="T25" s="9"/>
      <c r="U25" s="9"/>
      <c r="V25" s="9"/>
      <c r="W25" s="9"/>
      <c r="X25" s="9"/>
      <c r="Y25" s="9"/>
    </row>
    <row r="26" spans="1:25" ht="33.75" customHeight="1">
      <c r="A26" s="9"/>
      <c r="B26" s="11"/>
      <c r="C26" s="14"/>
      <c r="D26" s="10"/>
      <c r="E26" s="9"/>
      <c r="F26" s="9"/>
      <c r="G26" s="9"/>
      <c r="H26" s="9"/>
      <c r="I26" s="9"/>
      <c r="J26" s="9"/>
      <c r="K26" s="9"/>
      <c r="L26" s="9"/>
      <c r="M26" s="9"/>
      <c r="N26" s="9"/>
      <c r="O26" s="9"/>
      <c r="P26" s="9"/>
      <c r="Q26" s="9"/>
      <c r="R26" s="9"/>
      <c r="S26" s="9"/>
      <c r="T26" s="9"/>
      <c r="U26" s="9"/>
      <c r="V26" s="9"/>
      <c r="W26" s="9"/>
      <c r="X26" s="9"/>
      <c r="Y26" s="9"/>
    </row>
    <row r="27" spans="1:25" ht="33.75" customHeight="1">
      <c r="A27" s="9"/>
      <c r="B27" s="11"/>
      <c r="C27" s="14"/>
      <c r="D27" s="10"/>
      <c r="E27" s="9"/>
      <c r="F27" s="9"/>
      <c r="G27" s="9"/>
      <c r="H27" s="9"/>
      <c r="I27" s="9"/>
      <c r="J27" s="9"/>
      <c r="K27" s="9"/>
      <c r="L27" s="9"/>
      <c r="M27" s="9"/>
      <c r="N27" s="9"/>
      <c r="O27" s="9"/>
      <c r="P27" s="9"/>
      <c r="Q27" s="9"/>
      <c r="R27" s="9"/>
      <c r="S27" s="9"/>
      <c r="T27" s="9"/>
      <c r="U27" s="9"/>
      <c r="V27" s="9"/>
      <c r="W27" s="9"/>
      <c r="X27" s="9"/>
      <c r="Y27" s="9"/>
    </row>
    <row r="28" spans="1:25" ht="33.75" customHeight="1">
      <c r="A28" s="9"/>
      <c r="B28" s="11"/>
      <c r="C28" s="14"/>
      <c r="D28" s="10"/>
      <c r="E28" s="9"/>
      <c r="F28" s="9"/>
      <c r="G28" s="9"/>
      <c r="H28" s="9"/>
      <c r="I28" s="9"/>
      <c r="J28" s="9"/>
      <c r="K28" s="9"/>
      <c r="L28" s="9"/>
      <c r="M28" s="9"/>
      <c r="N28" s="9"/>
      <c r="O28" s="9"/>
      <c r="P28" s="9"/>
      <c r="Q28" s="9"/>
      <c r="R28" s="9"/>
      <c r="S28" s="9"/>
      <c r="T28" s="9"/>
      <c r="U28" s="9"/>
      <c r="V28" s="9"/>
      <c r="W28" s="9"/>
      <c r="X28" s="9"/>
      <c r="Y28" s="9"/>
    </row>
    <row r="29" spans="1:25" ht="33.75" customHeight="1">
      <c r="A29" s="9"/>
      <c r="B29" s="11"/>
      <c r="C29" s="14"/>
      <c r="D29" s="10"/>
      <c r="E29" s="9"/>
      <c r="F29" s="9"/>
      <c r="G29" s="9"/>
      <c r="H29" s="9"/>
      <c r="I29" s="9"/>
      <c r="J29" s="9"/>
      <c r="K29" s="9"/>
      <c r="L29" s="9"/>
      <c r="M29" s="9"/>
      <c r="N29" s="9"/>
      <c r="O29" s="9"/>
      <c r="P29" s="9"/>
      <c r="Q29" s="9"/>
      <c r="R29" s="9"/>
      <c r="S29" s="9"/>
      <c r="T29" s="9"/>
      <c r="U29" s="9"/>
      <c r="V29" s="9"/>
      <c r="W29" s="9"/>
      <c r="X29" s="9"/>
      <c r="Y29" s="9"/>
    </row>
    <row r="30" spans="1:25" ht="33.75" customHeight="1">
      <c r="A30" s="9"/>
      <c r="B30" s="11"/>
      <c r="C30" s="14"/>
      <c r="D30" s="10"/>
      <c r="E30" s="9"/>
      <c r="F30" s="9"/>
      <c r="G30" s="9"/>
      <c r="H30" s="9"/>
      <c r="I30" s="9"/>
      <c r="J30" s="9"/>
      <c r="K30" s="9"/>
      <c r="L30" s="9"/>
      <c r="M30" s="9"/>
      <c r="N30" s="9"/>
      <c r="O30" s="9"/>
      <c r="P30" s="9"/>
      <c r="Q30" s="9"/>
      <c r="R30" s="9"/>
      <c r="S30" s="9"/>
      <c r="T30" s="9"/>
      <c r="U30" s="9"/>
      <c r="V30" s="9"/>
      <c r="W30" s="9"/>
      <c r="X30" s="9"/>
      <c r="Y30" s="9"/>
    </row>
    <row r="31" spans="1:25" ht="33.75" customHeight="1">
      <c r="A31" s="9"/>
      <c r="B31" s="11"/>
      <c r="C31" s="14"/>
      <c r="D31" s="10"/>
      <c r="E31" s="9"/>
      <c r="F31" s="9"/>
      <c r="G31" s="9"/>
      <c r="H31" s="9"/>
      <c r="I31" s="9"/>
      <c r="J31" s="9"/>
      <c r="K31" s="9"/>
      <c r="L31" s="9"/>
      <c r="M31" s="9"/>
      <c r="N31" s="9"/>
      <c r="O31" s="9"/>
      <c r="P31" s="9"/>
      <c r="Q31" s="9"/>
      <c r="R31" s="9"/>
      <c r="S31" s="9"/>
      <c r="T31" s="9"/>
      <c r="U31" s="9"/>
      <c r="V31" s="9"/>
      <c r="W31" s="9"/>
      <c r="X31" s="9"/>
      <c r="Y31" s="9"/>
    </row>
    <row r="32" spans="1:25" ht="33.75" customHeight="1">
      <c r="A32" s="9"/>
      <c r="B32" s="11"/>
      <c r="C32" s="14"/>
      <c r="D32" s="10"/>
      <c r="E32" s="9"/>
      <c r="F32" s="9"/>
      <c r="G32" s="9"/>
      <c r="H32" s="9"/>
      <c r="I32" s="9"/>
      <c r="J32" s="9"/>
      <c r="K32" s="9"/>
      <c r="L32" s="9"/>
      <c r="M32" s="9"/>
      <c r="N32" s="9"/>
      <c r="O32" s="9"/>
      <c r="P32" s="9"/>
      <c r="Q32" s="9"/>
      <c r="R32" s="9"/>
      <c r="S32" s="9"/>
      <c r="T32" s="9"/>
      <c r="U32" s="9"/>
      <c r="V32" s="9"/>
      <c r="W32" s="9"/>
      <c r="X32" s="9"/>
      <c r="Y32" s="9"/>
    </row>
    <row r="33" spans="1:25" ht="33.75" customHeight="1">
      <c r="A33" s="9"/>
      <c r="B33" s="11"/>
      <c r="C33" s="14"/>
      <c r="D33" s="10"/>
      <c r="E33" s="9"/>
      <c r="F33" s="9"/>
      <c r="G33" s="9"/>
      <c r="H33" s="9"/>
      <c r="I33" s="9"/>
      <c r="J33" s="9"/>
      <c r="K33" s="9"/>
      <c r="L33" s="9"/>
      <c r="M33" s="9"/>
      <c r="N33" s="9"/>
      <c r="O33" s="9"/>
      <c r="P33" s="9"/>
      <c r="Q33" s="9"/>
      <c r="R33" s="9"/>
      <c r="S33" s="9"/>
      <c r="T33" s="9"/>
      <c r="U33" s="9"/>
      <c r="V33" s="9"/>
      <c r="W33" s="9"/>
      <c r="X33" s="9"/>
      <c r="Y33" s="9"/>
    </row>
    <row r="34" spans="1:25" ht="33.75" customHeight="1">
      <c r="A34" s="9"/>
      <c r="B34" s="11"/>
      <c r="C34" s="14"/>
      <c r="D34" s="10"/>
      <c r="E34" s="9"/>
      <c r="F34" s="9"/>
      <c r="G34" s="9"/>
      <c r="H34" s="9"/>
      <c r="I34" s="9"/>
      <c r="J34" s="9"/>
      <c r="K34" s="9"/>
      <c r="L34" s="9"/>
      <c r="M34" s="9"/>
      <c r="N34" s="9"/>
      <c r="O34" s="9"/>
      <c r="P34" s="9"/>
      <c r="Q34" s="9"/>
      <c r="R34" s="9"/>
      <c r="S34" s="9"/>
      <c r="T34" s="9"/>
      <c r="U34" s="9"/>
      <c r="V34" s="9"/>
      <c r="W34" s="9"/>
      <c r="X34" s="9"/>
      <c r="Y34" s="9"/>
    </row>
    <row r="35" spans="1:25" ht="33.75" customHeight="1">
      <c r="A35" s="9"/>
      <c r="B35" s="11"/>
      <c r="C35" s="14"/>
      <c r="D35" s="10"/>
      <c r="E35" s="9"/>
      <c r="F35" s="9"/>
      <c r="G35" s="9"/>
      <c r="H35" s="9"/>
      <c r="I35" s="9"/>
      <c r="J35" s="9"/>
      <c r="K35" s="9"/>
      <c r="L35" s="9"/>
      <c r="M35" s="9"/>
      <c r="N35" s="9"/>
      <c r="O35" s="9"/>
      <c r="P35" s="9"/>
      <c r="Q35" s="9"/>
      <c r="R35" s="9"/>
      <c r="S35" s="9"/>
      <c r="T35" s="9"/>
      <c r="U35" s="9"/>
      <c r="V35" s="9"/>
      <c r="W35" s="9"/>
      <c r="X35" s="9"/>
      <c r="Y35" s="9"/>
    </row>
    <row r="36" spans="1:25" ht="33.75" customHeight="1">
      <c r="A36" s="9"/>
      <c r="B36" s="11"/>
      <c r="C36" s="14"/>
      <c r="D36" s="10"/>
      <c r="E36" s="9"/>
      <c r="F36" s="9"/>
      <c r="G36" s="9"/>
      <c r="H36" s="9"/>
      <c r="I36" s="9"/>
      <c r="J36" s="9"/>
      <c r="K36" s="9"/>
      <c r="L36" s="9"/>
      <c r="M36" s="9"/>
      <c r="N36" s="9"/>
      <c r="O36" s="9"/>
      <c r="P36" s="9"/>
      <c r="Q36" s="9"/>
      <c r="R36" s="9"/>
      <c r="S36" s="9"/>
      <c r="T36" s="9"/>
      <c r="U36" s="9"/>
      <c r="V36" s="9"/>
      <c r="W36" s="9"/>
      <c r="X36" s="9"/>
      <c r="Y36" s="9"/>
    </row>
    <row r="37" spans="1:25" ht="33.75" customHeight="1">
      <c r="A37" s="9"/>
      <c r="B37" s="11"/>
      <c r="C37" s="14"/>
      <c r="D37" s="10"/>
      <c r="E37" s="9"/>
      <c r="F37" s="9"/>
      <c r="G37" s="9"/>
      <c r="H37" s="9"/>
      <c r="I37" s="9"/>
      <c r="J37" s="9"/>
      <c r="K37" s="9"/>
      <c r="L37" s="9"/>
      <c r="M37" s="9"/>
      <c r="N37" s="9"/>
      <c r="O37" s="9"/>
      <c r="P37" s="9"/>
      <c r="Q37" s="9"/>
      <c r="R37" s="9"/>
      <c r="S37" s="9"/>
      <c r="T37" s="9"/>
      <c r="U37" s="9"/>
      <c r="V37" s="9"/>
      <c r="W37" s="9"/>
      <c r="X37" s="9"/>
      <c r="Y37" s="9"/>
    </row>
    <row r="38" spans="1:25" ht="33.75" customHeight="1">
      <c r="A38" s="9"/>
      <c r="B38" s="11"/>
      <c r="C38" s="14"/>
      <c r="D38" s="10"/>
      <c r="E38" s="9"/>
      <c r="F38" s="9"/>
      <c r="G38" s="9"/>
      <c r="H38" s="9"/>
      <c r="I38" s="9"/>
      <c r="J38" s="9"/>
      <c r="K38" s="9"/>
      <c r="L38" s="9"/>
      <c r="M38" s="9"/>
      <c r="N38" s="9"/>
      <c r="O38" s="9"/>
      <c r="P38" s="9"/>
      <c r="Q38" s="9"/>
      <c r="R38" s="9"/>
      <c r="S38" s="9"/>
      <c r="T38" s="9"/>
      <c r="U38" s="9"/>
      <c r="V38" s="9"/>
      <c r="W38" s="9"/>
      <c r="X38" s="9"/>
      <c r="Y38" s="9"/>
    </row>
    <row r="39" spans="1:25" ht="33.75" customHeight="1">
      <c r="A39" s="9"/>
      <c r="B39" s="11"/>
      <c r="C39" s="14"/>
      <c r="D39" s="10"/>
      <c r="E39" s="9"/>
      <c r="F39" s="9"/>
      <c r="G39" s="9"/>
      <c r="H39" s="9"/>
      <c r="I39" s="9"/>
      <c r="J39" s="9"/>
      <c r="K39" s="9"/>
      <c r="L39" s="9"/>
      <c r="M39" s="9"/>
      <c r="N39" s="9"/>
      <c r="O39" s="9"/>
      <c r="P39" s="9"/>
      <c r="Q39" s="9"/>
      <c r="R39" s="9"/>
      <c r="S39" s="9"/>
      <c r="T39" s="9"/>
      <c r="U39" s="9"/>
      <c r="V39" s="9"/>
      <c r="W39" s="9"/>
      <c r="X39" s="9"/>
      <c r="Y39" s="9"/>
    </row>
    <row r="40" spans="1:25" ht="33.75" customHeight="1">
      <c r="A40" s="9"/>
      <c r="B40" s="11"/>
      <c r="C40" s="14"/>
      <c r="D40" s="10"/>
      <c r="E40" s="9"/>
      <c r="F40" s="9"/>
      <c r="G40" s="9"/>
      <c r="H40" s="9"/>
      <c r="I40" s="9"/>
      <c r="J40" s="9"/>
      <c r="K40" s="9"/>
      <c r="L40" s="9"/>
      <c r="M40" s="9"/>
      <c r="N40" s="9"/>
      <c r="O40" s="9"/>
      <c r="P40" s="9"/>
      <c r="Q40" s="9"/>
      <c r="R40" s="9"/>
      <c r="S40" s="9"/>
      <c r="T40" s="9"/>
      <c r="U40" s="9"/>
      <c r="V40" s="9"/>
      <c r="W40" s="9"/>
      <c r="X40" s="9"/>
      <c r="Y40" s="9"/>
    </row>
    <row r="41" spans="1:25" ht="33.75" customHeight="1">
      <c r="A41" s="9"/>
      <c r="B41" s="11"/>
      <c r="C41" s="14"/>
      <c r="D41" s="10"/>
      <c r="E41" s="9"/>
      <c r="F41" s="9"/>
      <c r="G41" s="9"/>
      <c r="H41" s="9"/>
      <c r="I41" s="9"/>
      <c r="J41" s="9"/>
      <c r="K41" s="9"/>
      <c r="L41" s="9"/>
      <c r="M41" s="9"/>
      <c r="N41" s="9"/>
      <c r="O41" s="9"/>
      <c r="P41" s="9"/>
      <c r="Q41" s="9"/>
      <c r="R41" s="9"/>
      <c r="S41" s="9"/>
      <c r="T41" s="9"/>
      <c r="U41" s="9"/>
      <c r="V41" s="9"/>
      <c r="W41" s="9"/>
      <c r="X41" s="9"/>
      <c r="Y41" s="9"/>
    </row>
    <row r="42" spans="1:25" ht="33.75" customHeight="1">
      <c r="A42" s="9"/>
      <c r="B42" s="11"/>
      <c r="C42" s="14"/>
      <c r="D42" s="10"/>
      <c r="E42" s="9"/>
      <c r="F42" s="9"/>
      <c r="G42" s="9"/>
      <c r="H42" s="9"/>
      <c r="I42" s="9"/>
      <c r="J42" s="9"/>
      <c r="K42" s="9"/>
      <c r="L42" s="9"/>
      <c r="M42" s="9"/>
      <c r="N42" s="9"/>
      <c r="O42" s="9"/>
      <c r="P42" s="9"/>
      <c r="Q42" s="9"/>
      <c r="R42" s="9"/>
      <c r="S42" s="9"/>
      <c r="T42" s="9"/>
      <c r="U42" s="9"/>
      <c r="V42" s="9"/>
      <c r="W42" s="9"/>
      <c r="X42" s="9"/>
      <c r="Y42" s="9"/>
    </row>
    <row r="43" spans="1:25" ht="33.75" customHeight="1">
      <c r="A43" s="9"/>
      <c r="B43" s="11"/>
      <c r="C43" s="14"/>
      <c r="D43" s="10"/>
      <c r="E43" s="9"/>
      <c r="F43" s="9"/>
      <c r="G43" s="9"/>
      <c r="H43" s="9"/>
      <c r="I43" s="9"/>
      <c r="J43" s="9"/>
      <c r="K43" s="9"/>
      <c r="L43" s="9"/>
      <c r="M43" s="9"/>
      <c r="N43" s="9"/>
      <c r="O43" s="9"/>
      <c r="P43" s="9"/>
      <c r="Q43" s="9"/>
      <c r="R43" s="9"/>
      <c r="S43" s="9"/>
      <c r="T43" s="9"/>
      <c r="U43" s="9"/>
      <c r="V43" s="9"/>
      <c r="W43" s="9"/>
      <c r="X43" s="9"/>
      <c r="Y43" s="9"/>
    </row>
    <row r="44" spans="1:25" ht="33.75" customHeight="1">
      <c r="A44" s="9"/>
      <c r="B44" s="11"/>
      <c r="C44" s="14"/>
      <c r="D44" s="10"/>
      <c r="E44" s="9"/>
      <c r="F44" s="9"/>
      <c r="G44" s="9"/>
      <c r="H44" s="9"/>
      <c r="I44" s="9"/>
      <c r="J44" s="9"/>
      <c r="K44" s="9"/>
      <c r="L44" s="9"/>
      <c r="M44" s="9"/>
      <c r="N44" s="9"/>
      <c r="O44" s="9"/>
      <c r="P44" s="9"/>
      <c r="Q44" s="9"/>
      <c r="R44" s="9"/>
      <c r="S44" s="9"/>
      <c r="T44" s="9"/>
      <c r="U44" s="9"/>
      <c r="V44" s="9"/>
      <c r="W44" s="9"/>
      <c r="X44" s="9"/>
      <c r="Y44" s="9"/>
    </row>
    <row r="45" spans="1:25" ht="33.75" customHeight="1">
      <c r="A45" s="9"/>
      <c r="B45" s="11"/>
      <c r="C45" s="14"/>
      <c r="D45" s="10"/>
      <c r="E45" s="9"/>
      <c r="F45" s="9"/>
      <c r="G45" s="9"/>
      <c r="H45" s="9"/>
      <c r="I45" s="9"/>
      <c r="J45" s="9"/>
      <c r="K45" s="9"/>
      <c r="L45" s="9"/>
      <c r="M45" s="9"/>
      <c r="N45" s="9"/>
      <c r="O45" s="9"/>
      <c r="P45" s="9"/>
      <c r="Q45" s="9"/>
      <c r="R45" s="9"/>
      <c r="S45" s="9"/>
      <c r="T45" s="9"/>
      <c r="U45" s="9"/>
      <c r="V45" s="9"/>
      <c r="W45" s="9"/>
      <c r="X45" s="9"/>
      <c r="Y45" s="9"/>
    </row>
    <row r="46" spans="1:25" ht="33.75" customHeight="1">
      <c r="A46" s="9"/>
      <c r="B46" s="11"/>
      <c r="C46" s="14"/>
      <c r="D46" s="10"/>
      <c r="E46" s="9"/>
      <c r="F46" s="9"/>
      <c r="G46" s="9"/>
      <c r="H46" s="9"/>
      <c r="I46" s="9"/>
      <c r="J46" s="9"/>
      <c r="K46" s="9"/>
      <c r="L46" s="9"/>
      <c r="M46" s="9"/>
      <c r="N46" s="9"/>
      <c r="O46" s="9"/>
      <c r="P46" s="9"/>
      <c r="Q46" s="9"/>
      <c r="R46" s="9"/>
      <c r="S46" s="9"/>
      <c r="T46" s="9"/>
      <c r="U46" s="9"/>
      <c r="V46" s="9"/>
      <c r="W46" s="9"/>
      <c r="X46" s="9"/>
      <c r="Y46" s="9"/>
    </row>
    <row r="47" spans="1:25" ht="33.75" customHeight="1">
      <c r="A47" s="9"/>
      <c r="B47" s="11"/>
      <c r="C47" s="14"/>
      <c r="D47" s="10"/>
      <c r="E47" s="9"/>
      <c r="F47" s="9"/>
      <c r="G47" s="9"/>
      <c r="H47" s="9"/>
      <c r="I47" s="9"/>
      <c r="J47" s="9"/>
      <c r="K47" s="9"/>
      <c r="L47" s="9"/>
      <c r="M47" s="9"/>
      <c r="N47" s="9"/>
      <c r="O47" s="9"/>
      <c r="P47" s="9"/>
      <c r="Q47" s="9"/>
      <c r="R47" s="9"/>
      <c r="S47" s="9"/>
      <c r="T47" s="9"/>
      <c r="U47" s="9"/>
      <c r="V47" s="9"/>
      <c r="W47" s="9"/>
      <c r="X47" s="9"/>
      <c r="Y47" s="9"/>
    </row>
    <row r="48" spans="1:25" ht="33.75" customHeight="1">
      <c r="A48" s="9"/>
      <c r="B48" s="11"/>
      <c r="C48" s="14"/>
      <c r="D48" s="10"/>
      <c r="E48" s="9"/>
      <c r="F48" s="9"/>
      <c r="G48" s="9"/>
      <c r="H48" s="9"/>
      <c r="I48" s="9"/>
      <c r="J48" s="9"/>
      <c r="K48" s="9"/>
      <c r="L48" s="9"/>
      <c r="M48" s="9"/>
      <c r="N48" s="9"/>
      <c r="O48" s="9"/>
      <c r="P48" s="9"/>
      <c r="Q48" s="9"/>
      <c r="R48" s="9"/>
      <c r="S48" s="9"/>
      <c r="T48" s="9"/>
      <c r="U48" s="9"/>
      <c r="V48" s="9"/>
      <c r="W48" s="9"/>
      <c r="X48" s="9"/>
      <c r="Y48" s="9"/>
    </row>
    <row r="49" spans="1:25" ht="33.75" customHeight="1">
      <c r="A49" s="9"/>
      <c r="B49" s="11"/>
      <c r="C49" s="14"/>
      <c r="D49" s="10"/>
      <c r="E49" s="9"/>
      <c r="F49" s="9"/>
      <c r="G49" s="9"/>
      <c r="H49" s="9"/>
      <c r="I49" s="9"/>
      <c r="J49" s="9"/>
      <c r="K49" s="9"/>
      <c r="L49" s="9"/>
      <c r="M49" s="9"/>
      <c r="N49" s="9"/>
      <c r="O49" s="9"/>
      <c r="P49" s="9"/>
      <c r="Q49" s="9"/>
      <c r="R49" s="9"/>
      <c r="S49" s="9"/>
      <c r="T49" s="9"/>
      <c r="U49" s="9"/>
      <c r="V49" s="9"/>
      <c r="W49" s="9"/>
      <c r="X49" s="9"/>
      <c r="Y49" s="9"/>
    </row>
    <row r="50" spans="1:25" ht="33.75" customHeight="1">
      <c r="A50" s="9"/>
      <c r="B50" s="11"/>
      <c r="C50" s="14"/>
      <c r="D50" s="10"/>
      <c r="E50" s="9"/>
      <c r="F50" s="9"/>
      <c r="G50" s="9"/>
      <c r="H50" s="9"/>
      <c r="I50" s="9"/>
      <c r="J50" s="9"/>
      <c r="K50" s="9"/>
      <c r="L50" s="9"/>
      <c r="M50" s="9"/>
      <c r="N50" s="9"/>
      <c r="O50" s="9"/>
      <c r="P50" s="9"/>
      <c r="Q50" s="9"/>
      <c r="R50" s="9"/>
      <c r="S50" s="9"/>
      <c r="T50" s="9"/>
      <c r="U50" s="9"/>
      <c r="V50" s="9"/>
      <c r="W50" s="9"/>
      <c r="X50" s="9"/>
      <c r="Y50" s="9"/>
    </row>
    <row r="51" spans="1:25" ht="33.75" customHeight="1">
      <c r="A51" s="9"/>
      <c r="B51" s="11"/>
      <c r="C51" s="14"/>
      <c r="D51" s="10"/>
      <c r="E51" s="9"/>
      <c r="F51" s="9"/>
      <c r="G51" s="9"/>
      <c r="H51" s="9"/>
      <c r="I51" s="9"/>
      <c r="J51" s="9"/>
      <c r="K51" s="9"/>
      <c r="L51" s="9"/>
      <c r="M51" s="9"/>
      <c r="N51" s="9"/>
      <c r="O51" s="9"/>
      <c r="P51" s="9"/>
      <c r="Q51" s="9"/>
      <c r="R51" s="9"/>
      <c r="S51" s="9"/>
      <c r="T51" s="9"/>
      <c r="U51" s="9"/>
      <c r="V51" s="9"/>
      <c r="W51" s="9"/>
      <c r="X51" s="9"/>
      <c r="Y51" s="9"/>
    </row>
    <row r="52" spans="1:25" ht="33.75" customHeight="1">
      <c r="A52" s="9"/>
      <c r="B52" s="11"/>
      <c r="C52" s="14"/>
      <c r="D52" s="10"/>
      <c r="E52" s="9"/>
      <c r="F52" s="9"/>
      <c r="G52" s="9"/>
      <c r="H52" s="9"/>
      <c r="I52" s="9"/>
      <c r="J52" s="9"/>
      <c r="K52" s="9"/>
      <c r="L52" s="9"/>
      <c r="M52" s="9"/>
      <c r="N52" s="9"/>
      <c r="O52" s="9"/>
      <c r="P52" s="9"/>
      <c r="Q52" s="9"/>
      <c r="R52" s="9"/>
      <c r="S52" s="9"/>
      <c r="T52" s="9"/>
      <c r="U52" s="9"/>
      <c r="V52" s="9"/>
      <c r="W52" s="9"/>
      <c r="X52" s="9"/>
      <c r="Y52" s="9"/>
    </row>
    <row r="53" spans="1:25" ht="33.75" customHeight="1">
      <c r="A53" s="9"/>
      <c r="B53" s="11"/>
      <c r="C53" s="14"/>
      <c r="D53" s="10"/>
      <c r="E53" s="9"/>
      <c r="F53" s="9"/>
      <c r="G53" s="9"/>
      <c r="H53" s="9"/>
      <c r="I53" s="9"/>
      <c r="J53" s="9"/>
      <c r="K53" s="9"/>
      <c r="L53" s="9"/>
      <c r="M53" s="9"/>
      <c r="N53" s="9"/>
      <c r="O53" s="9"/>
      <c r="P53" s="9"/>
      <c r="Q53" s="9"/>
      <c r="R53" s="9"/>
      <c r="S53" s="9"/>
      <c r="T53" s="9"/>
      <c r="U53" s="9"/>
      <c r="V53" s="9"/>
      <c r="W53" s="9"/>
      <c r="X53" s="9"/>
      <c r="Y53" s="9"/>
    </row>
    <row r="54" spans="1:25" ht="33.75" customHeight="1">
      <c r="A54" s="9"/>
      <c r="B54" s="11"/>
      <c r="C54" s="14"/>
      <c r="D54" s="10"/>
      <c r="E54" s="9"/>
      <c r="F54" s="9"/>
      <c r="G54" s="9"/>
      <c r="H54" s="9"/>
      <c r="I54" s="9"/>
      <c r="J54" s="9"/>
      <c r="K54" s="9"/>
      <c r="L54" s="9"/>
      <c r="M54" s="9"/>
      <c r="N54" s="9"/>
      <c r="O54" s="9"/>
      <c r="P54" s="9"/>
      <c r="Q54" s="9"/>
      <c r="R54" s="9"/>
      <c r="S54" s="9"/>
      <c r="T54" s="9"/>
      <c r="U54" s="9"/>
      <c r="V54" s="9"/>
      <c r="W54" s="9"/>
      <c r="X54" s="9"/>
      <c r="Y54" s="9"/>
    </row>
    <row r="55" spans="1:25" ht="33.75" customHeight="1">
      <c r="A55" s="9"/>
      <c r="B55" s="11"/>
      <c r="C55" s="14"/>
      <c r="D55" s="10"/>
      <c r="E55" s="9"/>
      <c r="F55" s="9"/>
      <c r="G55" s="9"/>
      <c r="H55" s="9"/>
      <c r="I55" s="9"/>
      <c r="J55" s="9"/>
      <c r="K55" s="9"/>
      <c r="L55" s="9"/>
      <c r="M55" s="9"/>
      <c r="N55" s="9"/>
      <c r="O55" s="9"/>
      <c r="P55" s="9"/>
      <c r="Q55" s="9"/>
      <c r="R55" s="9"/>
      <c r="S55" s="9"/>
      <c r="T55" s="9"/>
      <c r="U55" s="9"/>
      <c r="V55" s="9"/>
      <c r="W55" s="9"/>
      <c r="X55" s="9"/>
      <c r="Y55" s="9"/>
    </row>
    <row r="56" spans="1:25" ht="33.75" customHeight="1">
      <c r="A56" s="9"/>
      <c r="B56" s="11"/>
      <c r="C56" s="14"/>
      <c r="D56" s="10"/>
      <c r="E56" s="9"/>
      <c r="F56" s="9"/>
      <c r="G56" s="9"/>
      <c r="H56" s="9"/>
      <c r="I56" s="9"/>
      <c r="J56" s="9"/>
      <c r="K56" s="9"/>
      <c r="L56" s="9"/>
      <c r="M56" s="9"/>
      <c r="N56" s="9"/>
      <c r="O56" s="9"/>
      <c r="P56" s="9"/>
      <c r="Q56" s="9"/>
      <c r="R56" s="9"/>
      <c r="S56" s="9"/>
      <c r="T56" s="9"/>
      <c r="U56" s="9"/>
      <c r="V56" s="9"/>
      <c r="W56" s="9"/>
      <c r="X56" s="9"/>
      <c r="Y56" s="9"/>
    </row>
    <row r="57" spans="1:25" ht="33.75" customHeight="1">
      <c r="A57" s="9"/>
      <c r="B57" s="11"/>
      <c r="C57" s="14"/>
      <c r="D57" s="10"/>
      <c r="E57" s="9"/>
      <c r="F57" s="9"/>
      <c r="G57" s="9"/>
      <c r="H57" s="9"/>
      <c r="I57" s="9"/>
      <c r="J57" s="9"/>
      <c r="K57" s="9"/>
      <c r="L57" s="9"/>
      <c r="M57" s="9"/>
      <c r="N57" s="9"/>
      <c r="O57" s="9"/>
      <c r="P57" s="9"/>
      <c r="Q57" s="9"/>
      <c r="R57" s="9"/>
      <c r="S57" s="9"/>
      <c r="T57" s="9"/>
      <c r="U57" s="9"/>
      <c r="V57" s="9"/>
      <c r="W57" s="9"/>
      <c r="X57" s="9"/>
      <c r="Y57" s="9"/>
    </row>
    <row r="58" spans="1:25" ht="33.75" customHeight="1">
      <c r="A58" s="9"/>
      <c r="B58" s="11"/>
      <c r="C58" s="14"/>
      <c r="D58" s="10"/>
      <c r="E58" s="9"/>
      <c r="F58" s="9"/>
      <c r="G58" s="9"/>
      <c r="H58" s="9"/>
      <c r="I58" s="9"/>
      <c r="J58" s="9"/>
      <c r="K58" s="9"/>
      <c r="L58" s="9"/>
      <c r="M58" s="9"/>
      <c r="N58" s="9"/>
      <c r="O58" s="9"/>
      <c r="P58" s="9"/>
      <c r="Q58" s="9"/>
      <c r="R58" s="9"/>
      <c r="S58" s="9"/>
      <c r="T58" s="9"/>
      <c r="U58" s="9"/>
      <c r="V58" s="9"/>
      <c r="W58" s="9"/>
      <c r="X58" s="9"/>
      <c r="Y58" s="9"/>
    </row>
    <row r="59" spans="1:25" ht="33.75" customHeight="1">
      <c r="A59" s="9"/>
      <c r="B59" s="11"/>
      <c r="C59" s="14"/>
      <c r="D59" s="10"/>
      <c r="E59" s="9"/>
      <c r="F59" s="9"/>
      <c r="G59" s="9"/>
      <c r="H59" s="9"/>
      <c r="I59" s="9"/>
      <c r="J59" s="9"/>
      <c r="K59" s="9"/>
      <c r="L59" s="9"/>
      <c r="M59" s="9"/>
      <c r="N59" s="9"/>
      <c r="O59" s="9"/>
      <c r="P59" s="9"/>
      <c r="Q59" s="9"/>
      <c r="R59" s="9"/>
      <c r="S59" s="9"/>
      <c r="T59" s="9"/>
      <c r="U59" s="9"/>
      <c r="V59" s="9"/>
      <c r="W59" s="9"/>
      <c r="X59" s="9"/>
      <c r="Y59" s="9"/>
    </row>
    <row r="60" spans="1:25" ht="33.75" customHeight="1">
      <c r="A60" s="9"/>
      <c r="B60" s="11"/>
      <c r="C60" s="14"/>
      <c r="D60" s="10"/>
      <c r="E60" s="9"/>
      <c r="F60" s="9"/>
      <c r="G60" s="9"/>
      <c r="H60" s="9"/>
      <c r="I60" s="9"/>
      <c r="J60" s="9"/>
      <c r="K60" s="9"/>
      <c r="L60" s="9"/>
      <c r="M60" s="9"/>
      <c r="N60" s="9"/>
      <c r="O60" s="9"/>
      <c r="P60" s="9"/>
      <c r="Q60" s="9"/>
      <c r="R60" s="9"/>
      <c r="S60" s="9"/>
      <c r="T60" s="9"/>
      <c r="U60" s="9"/>
      <c r="V60" s="9"/>
      <c r="W60" s="9"/>
      <c r="X60" s="9"/>
      <c r="Y60" s="9"/>
    </row>
    <row r="61" spans="1:25" ht="33.75" customHeight="1">
      <c r="A61" s="9"/>
      <c r="B61" s="11"/>
      <c r="C61" s="14"/>
      <c r="D61" s="10"/>
      <c r="E61" s="9"/>
      <c r="F61" s="9"/>
      <c r="G61" s="9"/>
      <c r="H61" s="9"/>
      <c r="I61" s="9"/>
      <c r="J61" s="9"/>
      <c r="K61" s="9"/>
      <c r="L61" s="9"/>
      <c r="M61" s="9"/>
      <c r="N61" s="9"/>
      <c r="O61" s="9"/>
      <c r="P61" s="9"/>
      <c r="Q61" s="9"/>
      <c r="R61" s="9"/>
      <c r="S61" s="9"/>
      <c r="T61" s="9"/>
      <c r="U61" s="9"/>
      <c r="V61" s="9"/>
      <c r="W61" s="9"/>
      <c r="X61" s="9"/>
      <c r="Y61" s="9"/>
    </row>
    <row r="62" spans="1:25" ht="33.75" customHeight="1">
      <c r="A62" s="9"/>
      <c r="B62" s="11"/>
      <c r="C62" s="14"/>
      <c r="D62" s="10"/>
      <c r="E62" s="9"/>
      <c r="F62" s="9"/>
      <c r="G62" s="9"/>
      <c r="H62" s="9"/>
      <c r="I62" s="9"/>
      <c r="J62" s="9"/>
      <c r="K62" s="9"/>
      <c r="L62" s="9"/>
      <c r="M62" s="9"/>
      <c r="N62" s="9"/>
      <c r="O62" s="9"/>
      <c r="P62" s="9"/>
      <c r="Q62" s="9"/>
      <c r="R62" s="9"/>
      <c r="S62" s="9"/>
      <c r="T62" s="9"/>
      <c r="U62" s="9"/>
      <c r="V62" s="9"/>
      <c r="W62" s="9"/>
      <c r="X62" s="9"/>
      <c r="Y62" s="9"/>
    </row>
    <row r="63" spans="1:25" ht="33.75" customHeight="1">
      <c r="A63" s="9"/>
      <c r="B63" s="11"/>
      <c r="C63" s="14"/>
      <c r="D63" s="10"/>
      <c r="E63" s="9"/>
      <c r="F63" s="9"/>
      <c r="G63" s="9"/>
      <c r="H63" s="9"/>
      <c r="I63" s="9"/>
      <c r="J63" s="9"/>
      <c r="K63" s="9"/>
      <c r="L63" s="9"/>
      <c r="M63" s="9"/>
      <c r="N63" s="9"/>
      <c r="O63" s="9"/>
      <c r="P63" s="9"/>
      <c r="Q63" s="9"/>
      <c r="R63" s="9"/>
      <c r="S63" s="9"/>
      <c r="T63" s="9"/>
      <c r="U63" s="9"/>
      <c r="V63" s="9"/>
      <c r="W63" s="9"/>
      <c r="X63" s="9"/>
      <c r="Y63" s="9"/>
    </row>
    <row r="64" spans="1:25" ht="33.75" customHeight="1">
      <c r="A64" s="9"/>
      <c r="B64" s="11"/>
      <c r="C64" s="14"/>
      <c r="D64" s="10"/>
      <c r="E64" s="9"/>
      <c r="F64" s="9"/>
      <c r="G64" s="9"/>
      <c r="H64" s="9"/>
      <c r="I64" s="9"/>
      <c r="J64" s="9"/>
      <c r="K64" s="9"/>
      <c r="L64" s="9"/>
      <c r="M64" s="9"/>
      <c r="N64" s="9"/>
      <c r="O64" s="9"/>
      <c r="P64" s="9"/>
      <c r="Q64" s="9"/>
      <c r="R64" s="9"/>
      <c r="S64" s="9"/>
      <c r="T64" s="9"/>
      <c r="U64" s="9"/>
      <c r="V64" s="9"/>
      <c r="W64" s="9"/>
      <c r="X64" s="9"/>
      <c r="Y64" s="9"/>
    </row>
    <row r="65" spans="1:25" ht="33.75" customHeight="1">
      <c r="A65" s="9"/>
      <c r="B65" s="11"/>
      <c r="C65" s="14"/>
      <c r="D65" s="10"/>
      <c r="E65" s="9"/>
      <c r="F65" s="9"/>
      <c r="G65" s="9"/>
      <c r="H65" s="9"/>
      <c r="I65" s="9"/>
      <c r="J65" s="9"/>
      <c r="K65" s="9"/>
      <c r="L65" s="9"/>
      <c r="M65" s="9"/>
      <c r="N65" s="9"/>
      <c r="O65" s="9"/>
      <c r="P65" s="9"/>
      <c r="Q65" s="9"/>
      <c r="R65" s="9"/>
      <c r="S65" s="9"/>
      <c r="T65" s="9"/>
      <c r="U65" s="9"/>
      <c r="V65" s="9"/>
      <c r="W65" s="9"/>
      <c r="X65" s="9"/>
      <c r="Y65" s="9"/>
    </row>
    <row r="66" spans="1:25" ht="33.75" customHeight="1">
      <c r="A66" s="9"/>
      <c r="B66" s="11"/>
      <c r="C66" s="14"/>
      <c r="D66" s="10"/>
      <c r="E66" s="9"/>
      <c r="F66" s="9"/>
      <c r="G66" s="9"/>
      <c r="H66" s="9"/>
      <c r="I66" s="9"/>
      <c r="J66" s="9"/>
      <c r="K66" s="9"/>
      <c r="L66" s="9"/>
      <c r="M66" s="9"/>
      <c r="N66" s="9"/>
      <c r="O66" s="9"/>
      <c r="P66" s="9"/>
      <c r="Q66" s="9"/>
      <c r="R66" s="9"/>
      <c r="S66" s="9"/>
      <c r="T66" s="9"/>
      <c r="U66" s="9"/>
      <c r="V66" s="9"/>
      <c r="W66" s="9"/>
      <c r="X66" s="9"/>
      <c r="Y66" s="9"/>
    </row>
    <row r="67" spans="1:25" ht="33.75" customHeight="1">
      <c r="A67" s="9"/>
      <c r="B67" s="11"/>
      <c r="C67" s="14"/>
      <c r="D67" s="10"/>
      <c r="E67" s="9"/>
      <c r="F67" s="9"/>
      <c r="G67" s="9"/>
      <c r="H67" s="9"/>
      <c r="I67" s="9"/>
      <c r="J67" s="9"/>
      <c r="K67" s="9"/>
      <c r="L67" s="9"/>
      <c r="M67" s="9"/>
      <c r="N67" s="9"/>
      <c r="O67" s="9"/>
      <c r="P67" s="9"/>
      <c r="Q67" s="9"/>
      <c r="R67" s="9"/>
      <c r="S67" s="9"/>
      <c r="T67" s="9"/>
      <c r="U67" s="9"/>
      <c r="V67" s="9"/>
      <c r="W67" s="9"/>
      <c r="X67" s="9"/>
      <c r="Y67" s="9"/>
    </row>
    <row r="68" spans="1:25" ht="33.75" customHeight="1">
      <c r="A68" s="9"/>
      <c r="B68" s="11"/>
      <c r="C68" s="14"/>
      <c r="D68" s="10"/>
      <c r="E68" s="9"/>
      <c r="F68" s="9"/>
      <c r="G68" s="9"/>
      <c r="H68" s="9"/>
      <c r="I68" s="9"/>
      <c r="J68" s="9"/>
      <c r="K68" s="9"/>
      <c r="L68" s="9"/>
      <c r="M68" s="9"/>
      <c r="N68" s="9"/>
      <c r="O68" s="9"/>
      <c r="P68" s="9"/>
      <c r="Q68" s="9"/>
      <c r="R68" s="9"/>
      <c r="S68" s="9"/>
      <c r="T68" s="9"/>
      <c r="U68" s="9"/>
      <c r="V68" s="9"/>
      <c r="W68" s="9"/>
      <c r="X68" s="9"/>
      <c r="Y68" s="9"/>
    </row>
    <row r="69" spans="1:25" ht="33.75" customHeight="1">
      <c r="A69" s="9"/>
      <c r="B69" s="11"/>
      <c r="C69" s="14"/>
      <c r="D69" s="10"/>
      <c r="E69" s="9"/>
      <c r="F69" s="9"/>
      <c r="G69" s="9"/>
      <c r="H69" s="9"/>
      <c r="I69" s="9"/>
      <c r="J69" s="9"/>
      <c r="K69" s="9"/>
      <c r="L69" s="9"/>
      <c r="M69" s="9"/>
      <c r="N69" s="9"/>
      <c r="O69" s="9"/>
      <c r="P69" s="9"/>
      <c r="Q69" s="9"/>
      <c r="R69" s="9"/>
      <c r="S69" s="9"/>
      <c r="T69" s="9"/>
      <c r="U69" s="9"/>
      <c r="V69" s="9"/>
      <c r="W69" s="9"/>
      <c r="X69" s="9"/>
      <c r="Y69" s="9"/>
    </row>
    <row r="70" spans="1:25" ht="33.75" customHeight="1">
      <c r="A70" s="9"/>
      <c r="B70" s="11"/>
      <c r="C70" s="14"/>
      <c r="D70" s="10"/>
      <c r="E70" s="9"/>
      <c r="F70" s="9"/>
      <c r="G70" s="9"/>
      <c r="H70" s="9"/>
      <c r="I70" s="9"/>
      <c r="J70" s="9"/>
      <c r="K70" s="9"/>
      <c r="L70" s="9"/>
      <c r="M70" s="9"/>
      <c r="N70" s="9"/>
      <c r="O70" s="9"/>
      <c r="P70" s="9"/>
      <c r="Q70" s="9"/>
      <c r="R70" s="9"/>
      <c r="S70" s="9"/>
      <c r="T70" s="9"/>
      <c r="U70" s="9"/>
      <c r="V70" s="9"/>
      <c r="W70" s="9"/>
      <c r="X70" s="9"/>
      <c r="Y70" s="9"/>
    </row>
    <row r="71" spans="1:25" ht="33.75" customHeight="1">
      <c r="A71" s="9"/>
      <c r="B71" s="11"/>
      <c r="C71" s="14"/>
      <c r="D71" s="10"/>
      <c r="E71" s="9"/>
      <c r="F71" s="9"/>
      <c r="G71" s="9"/>
      <c r="H71" s="9"/>
      <c r="I71" s="9"/>
      <c r="J71" s="9"/>
      <c r="K71" s="9"/>
      <c r="L71" s="9"/>
      <c r="M71" s="9"/>
      <c r="N71" s="9"/>
      <c r="O71" s="9"/>
      <c r="P71" s="9"/>
      <c r="Q71" s="9"/>
      <c r="R71" s="9"/>
      <c r="S71" s="9"/>
      <c r="T71" s="9"/>
      <c r="U71" s="9"/>
      <c r="V71" s="9"/>
      <c r="W71" s="9"/>
      <c r="X71" s="9"/>
      <c r="Y71" s="9"/>
    </row>
    <row r="72" spans="1:25" ht="33.75" customHeight="1">
      <c r="A72" s="9"/>
      <c r="B72" s="11"/>
      <c r="C72" s="14"/>
      <c r="D72" s="10"/>
      <c r="E72" s="9"/>
      <c r="F72" s="9"/>
      <c r="G72" s="9"/>
      <c r="H72" s="9"/>
      <c r="I72" s="9"/>
      <c r="J72" s="9"/>
      <c r="K72" s="9"/>
      <c r="L72" s="9"/>
      <c r="M72" s="9"/>
      <c r="N72" s="9"/>
      <c r="O72" s="9"/>
      <c r="P72" s="9"/>
      <c r="Q72" s="9"/>
      <c r="R72" s="9"/>
      <c r="S72" s="9"/>
      <c r="T72" s="9"/>
      <c r="U72" s="9"/>
      <c r="V72" s="9"/>
      <c r="W72" s="9"/>
      <c r="X72" s="9"/>
      <c r="Y72" s="9"/>
    </row>
    <row r="73" spans="1:25" ht="33.75" customHeight="1">
      <c r="A73" s="9"/>
      <c r="B73" s="11"/>
      <c r="C73" s="14"/>
      <c r="D73" s="10"/>
      <c r="E73" s="9"/>
      <c r="F73" s="9"/>
      <c r="G73" s="9"/>
      <c r="H73" s="9"/>
      <c r="I73" s="9"/>
      <c r="J73" s="9"/>
      <c r="K73" s="9"/>
      <c r="L73" s="9"/>
      <c r="M73" s="9"/>
      <c r="N73" s="9"/>
      <c r="O73" s="9"/>
      <c r="P73" s="9"/>
      <c r="Q73" s="9"/>
      <c r="R73" s="9"/>
      <c r="S73" s="9"/>
      <c r="T73" s="9"/>
      <c r="U73" s="9"/>
      <c r="V73" s="9"/>
      <c r="W73" s="9"/>
      <c r="X73" s="9"/>
      <c r="Y73" s="9"/>
    </row>
    <row r="74" spans="1:25" ht="33.75" customHeight="1">
      <c r="A74" s="9"/>
      <c r="B74" s="11"/>
      <c r="C74" s="14"/>
      <c r="D74" s="10"/>
      <c r="E74" s="9"/>
      <c r="F74" s="9"/>
      <c r="G74" s="9"/>
      <c r="H74" s="9"/>
      <c r="I74" s="9"/>
      <c r="J74" s="9"/>
      <c r="K74" s="9"/>
      <c r="L74" s="9"/>
      <c r="M74" s="9"/>
      <c r="N74" s="9"/>
      <c r="O74" s="9"/>
      <c r="P74" s="9"/>
      <c r="Q74" s="9"/>
      <c r="R74" s="9"/>
      <c r="S74" s="9"/>
      <c r="T74" s="9"/>
      <c r="U74" s="9"/>
      <c r="V74" s="9"/>
      <c r="W74" s="9"/>
      <c r="X74" s="9"/>
      <c r="Y74" s="9"/>
    </row>
    <row r="75" spans="1:25" ht="33.75" customHeight="1">
      <c r="A75" s="9"/>
      <c r="B75" s="11"/>
      <c r="C75" s="14"/>
      <c r="D75" s="10"/>
      <c r="E75" s="9"/>
      <c r="F75" s="9"/>
      <c r="G75" s="9"/>
      <c r="H75" s="9"/>
      <c r="I75" s="9"/>
      <c r="J75" s="9"/>
      <c r="K75" s="9"/>
      <c r="L75" s="9"/>
      <c r="M75" s="9"/>
      <c r="N75" s="9"/>
      <c r="O75" s="9"/>
      <c r="P75" s="9"/>
      <c r="Q75" s="9"/>
      <c r="R75" s="9"/>
      <c r="S75" s="9"/>
      <c r="T75" s="9"/>
      <c r="U75" s="9"/>
      <c r="V75" s="9"/>
      <c r="W75" s="9"/>
      <c r="X75" s="9"/>
      <c r="Y75" s="9"/>
    </row>
    <row r="76" spans="1:25" ht="33.75" customHeight="1">
      <c r="A76" s="9"/>
      <c r="B76" s="11"/>
      <c r="C76" s="14"/>
      <c r="D76" s="10"/>
      <c r="E76" s="9"/>
      <c r="F76" s="9"/>
      <c r="G76" s="9"/>
      <c r="H76" s="9"/>
      <c r="I76" s="9"/>
      <c r="J76" s="9"/>
      <c r="K76" s="9"/>
      <c r="L76" s="9"/>
      <c r="M76" s="9"/>
      <c r="N76" s="9"/>
      <c r="O76" s="9"/>
      <c r="P76" s="9"/>
      <c r="Q76" s="9"/>
      <c r="R76" s="9"/>
      <c r="S76" s="9"/>
      <c r="T76" s="9"/>
      <c r="U76" s="9"/>
      <c r="V76" s="9"/>
      <c r="W76" s="9"/>
      <c r="X76" s="9"/>
      <c r="Y76" s="9"/>
    </row>
    <row r="77" spans="1:25" ht="33.75" customHeight="1">
      <c r="A77" s="9"/>
      <c r="B77" s="11"/>
      <c r="C77" s="14"/>
      <c r="D77" s="10"/>
      <c r="E77" s="9"/>
      <c r="F77" s="9"/>
      <c r="G77" s="9"/>
      <c r="H77" s="9"/>
      <c r="I77" s="9"/>
      <c r="J77" s="9"/>
      <c r="K77" s="9"/>
      <c r="L77" s="9"/>
      <c r="M77" s="9"/>
      <c r="N77" s="9"/>
      <c r="O77" s="9"/>
      <c r="P77" s="9"/>
      <c r="Q77" s="9"/>
      <c r="R77" s="9"/>
      <c r="S77" s="9"/>
      <c r="T77" s="9"/>
      <c r="U77" s="9"/>
      <c r="V77" s="9"/>
      <c r="W77" s="9"/>
      <c r="X77" s="9"/>
      <c r="Y77" s="9"/>
    </row>
    <row r="78" spans="1:25" ht="33.75" customHeight="1">
      <c r="A78" s="9"/>
      <c r="B78" s="11"/>
      <c r="C78" s="14"/>
      <c r="D78" s="10"/>
      <c r="E78" s="9"/>
      <c r="F78" s="9"/>
      <c r="G78" s="9"/>
      <c r="H78" s="9"/>
      <c r="I78" s="9"/>
      <c r="J78" s="9"/>
      <c r="K78" s="9"/>
      <c r="L78" s="9"/>
      <c r="M78" s="9"/>
      <c r="N78" s="9"/>
      <c r="O78" s="9"/>
      <c r="P78" s="9"/>
      <c r="Q78" s="9"/>
      <c r="R78" s="9"/>
      <c r="S78" s="9"/>
      <c r="T78" s="9"/>
      <c r="U78" s="9"/>
      <c r="V78" s="9"/>
      <c r="W78" s="9"/>
      <c r="X78" s="9"/>
      <c r="Y78" s="9"/>
    </row>
    <row r="79" spans="1:25" ht="33.75" customHeight="1">
      <c r="A79" s="9"/>
      <c r="B79" s="11"/>
      <c r="C79" s="14"/>
      <c r="D79" s="10"/>
      <c r="E79" s="9"/>
      <c r="F79" s="9"/>
      <c r="G79" s="9"/>
      <c r="H79" s="9"/>
      <c r="I79" s="9"/>
      <c r="J79" s="9"/>
      <c r="K79" s="9"/>
      <c r="L79" s="9"/>
      <c r="M79" s="9"/>
      <c r="N79" s="9"/>
      <c r="O79" s="9"/>
      <c r="P79" s="9"/>
      <c r="Q79" s="9"/>
      <c r="R79" s="9"/>
      <c r="S79" s="9"/>
      <c r="T79" s="9"/>
      <c r="U79" s="9"/>
      <c r="V79" s="9"/>
      <c r="W79" s="9"/>
      <c r="X79" s="9"/>
      <c r="Y79" s="9"/>
    </row>
    <row r="80" spans="1:25" ht="33.75" customHeight="1">
      <c r="A80" s="9"/>
      <c r="B80" s="11"/>
      <c r="C80" s="14"/>
      <c r="D80" s="10"/>
      <c r="E80" s="9"/>
      <c r="F80" s="9"/>
      <c r="G80" s="9"/>
      <c r="H80" s="9"/>
      <c r="I80" s="9"/>
      <c r="J80" s="9"/>
      <c r="K80" s="9"/>
      <c r="L80" s="9"/>
      <c r="M80" s="9"/>
      <c r="N80" s="9"/>
      <c r="O80" s="9"/>
      <c r="P80" s="9"/>
      <c r="Q80" s="9"/>
      <c r="R80" s="9"/>
      <c r="S80" s="9"/>
      <c r="T80" s="9"/>
      <c r="U80" s="9"/>
      <c r="V80" s="9"/>
      <c r="W80" s="9"/>
      <c r="X80" s="9"/>
      <c r="Y80" s="9"/>
    </row>
    <row r="81" spans="1:25" ht="33.75" customHeight="1">
      <c r="A81" s="9"/>
      <c r="B81" s="11"/>
      <c r="C81" s="14"/>
      <c r="D81" s="10"/>
      <c r="E81" s="9"/>
      <c r="F81" s="9"/>
      <c r="G81" s="9"/>
      <c r="H81" s="9"/>
      <c r="I81" s="9"/>
      <c r="J81" s="9"/>
      <c r="K81" s="9"/>
      <c r="L81" s="9"/>
      <c r="M81" s="9"/>
      <c r="N81" s="9"/>
      <c r="O81" s="9"/>
      <c r="P81" s="9"/>
      <c r="Q81" s="9"/>
      <c r="R81" s="9"/>
      <c r="S81" s="9"/>
      <c r="T81" s="9"/>
      <c r="U81" s="9"/>
      <c r="V81" s="9"/>
      <c r="W81" s="9"/>
      <c r="X81" s="9"/>
      <c r="Y81" s="9"/>
    </row>
    <row r="82" spans="1:25" ht="33.75" customHeight="1">
      <c r="A82" s="9"/>
      <c r="B82" s="11"/>
      <c r="C82" s="14"/>
      <c r="D82" s="10"/>
      <c r="E82" s="9"/>
      <c r="F82" s="9"/>
      <c r="G82" s="9"/>
      <c r="H82" s="9"/>
      <c r="I82" s="9"/>
      <c r="J82" s="9"/>
      <c r="K82" s="9"/>
      <c r="L82" s="9"/>
      <c r="M82" s="9"/>
      <c r="N82" s="9"/>
      <c r="O82" s="9"/>
      <c r="P82" s="9"/>
      <c r="Q82" s="9"/>
      <c r="R82" s="9"/>
      <c r="S82" s="9"/>
      <c r="T82" s="9"/>
      <c r="U82" s="9"/>
      <c r="V82" s="9"/>
      <c r="W82" s="9"/>
      <c r="X82" s="9"/>
      <c r="Y82" s="9"/>
    </row>
    <row r="83" spans="1:25" ht="33.75" customHeight="1">
      <c r="A83" s="9"/>
      <c r="B83" s="11"/>
      <c r="C83" s="14"/>
      <c r="D83" s="10"/>
      <c r="E83" s="9"/>
      <c r="F83" s="9"/>
      <c r="G83" s="9"/>
      <c r="H83" s="9"/>
      <c r="I83" s="9"/>
      <c r="J83" s="9"/>
      <c r="K83" s="9"/>
      <c r="L83" s="9"/>
      <c r="M83" s="9"/>
      <c r="N83" s="9"/>
      <c r="O83" s="9"/>
      <c r="P83" s="9"/>
      <c r="Q83" s="9"/>
      <c r="R83" s="9"/>
      <c r="S83" s="9"/>
      <c r="T83" s="9"/>
      <c r="U83" s="9"/>
      <c r="V83" s="9"/>
      <c r="W83" s="9"/>
      <c r="X83" s="9"/>
      <c r="Y83" s="9"/>
    </row>
    <row r="84" spans="1:25" ht="33.75" customHeight="1">
      <c r="A84" s="9"/>
      <c r="B84" s="11"/>
      <c r="C84" s="14"/>
      <c r="D84" s="10"/>
      <c r="E84" s="9"/>
      <c r="F84" s="9"/>
      <c r="G84" s="9"/>
      <c r="H84" s="9"/>
      <c r="I84" s="9"/>
      <c r="J84" s="9"/>
      <c r="K84" s="9"/>
      <c r="L84" s="9"/>
      <c r="M84" s="9"/>
      <c r="N84" s="9"/>
      <c r="O84" s="9"/>
      <c r="P84" s="9"/>
      <c r="Q84" s="9"/>
      <c r="R84" s="9"/>
      <c r="S84" s="9"/>
      <c r="T84" s="9"/>
      <c r="U84" s="9"/>
      <c r="V84" s="9"/>
      <c r="W84" s="9"/>
      <c r="X84" s="9"/>
      <c r="Y84" s="9"/>
    </row>
    <row r="85" spans="1:25" ht="33.75" customHeight="1">
      <c r="A85" s="9"/>
      <c r="B85" s="11"/>
      <c r="C85" s="14"/>
      <c r="D85" s="10"/>
      <c r="E85" s="9"/>
      <c r="F85" s="9"/>
      <c r="G85" s="9"/>
      <c r="H85" s="9"/>
      <c r="I85" s="9"/>
      <c r="J85" s="9"/>
      <c r="K85" s="9"/>
      <c r="L85" s="9"/>
      <c r="M85" s="9"/>
      <c r="N85" s="9"/>
      <c r="O85" s="9"/>
      <c r="P85" s="9"/>
      <c r="Q85" s="9"/>
      <c r="R85" s="9"/>
      <c r="S85" s="9"/>
      <c r="T85" s="9"/>
      <c r="U85" s="9"/>
      <c r="V85" s="9"/>
      <c r="W85" s="9"/>
      <c r="X85" s="9"/>
      <c r="Y85" s="9"/>
    </row>
    <row r="86" spans="1:25" ht="33.75" customHeight="1">
      <c r="A86" s="9"/>
      <c r="B86" s="11"/>
      <c r="C86" s="14"/>
      <c r="D86" s="10"/>
      <c r="E86" s="9"/>
      <c r="F86" s="9"/>
      <c r="G86" s="9"/>
      <c r="H86" s="9"/>
      <c r="I86" s="9"/>
      <c r="J86" s="9"/>
      <c r="K86" s="9"/>
      <c r="L86" s="9"/>
      <c r="M86" s="9"/>
      <c r="N86" s="9"/>
      <c r="O86" s="9"/>
      <c r="P86" s="9"/>
      <c r="Q86" s="9"/>
      <c r="R86" s="9"/>
      <c r="S86" s="9"/>
      <c r="T86" s="9"/>
      <c r="U86" s="9"/>
      <c r="V86" s="9"/>
      <c r="W86" s="9"/>
      <c r="X86" s="9"/>
      <c r="Y86" s="9"/>
    </row>
    <row r="87" spans="1:25" ht="33.75" customHeight="1">
      <c r="A87" s="9"/>
      <c r="B87" s="11"/>
      <c r="C87" s="14"/>
      <c r="D87" s="10"/>
      <c r="E87" s="9"/>
      <c r="F87" s="9"/>
      <c r="G87" s="9"/>
      <c r="H87" s="9"/>
      <c r="I87" s="9"/>
      <c r="J87" s="9"/>
      <c r="K87" s="9"/>
      <c r="L87" s="9"/>
      <c r="M87" s="9"/>
      <c r="N87" s="9"/>
      <c r="O87" s="9"/>
      <c r="P87" s="9"/>
      <c r="Q87" s="9"/>
      <c r="R87" s="9"/>
      <c r="S87" s="9"/>
      <c r="T87" s="9"/>
      <c r="U87" s="9"/>
      <c r="V87" s="9"/>
      <c r="W87" s="9"/>
      <c r="X87" s="9"/>
      <c r="Y87" s="9"/>
    </row>
    <row r="88" spans="1:25" ht="33.75" customHeight="1">
      <c r="A88" s="9"/>
      <c r="B88" s="11"/>
      <c r="C88" s="14"/>
      <c r="D88" s="10"/>
      <c r="E88" s="9"/>
      <c r="F88" s="9"/>
      <c r="G88" s="9"/>
      <c r="H88" s="9"/>
      <c r="I88" s="9"/>
      <c r="J88" s="9"/>
      <c r="K88" s="9"/>
      <c r="L88" s="9"/>
      <c r="M88" s="9"/>
      <c r="N88" s="9"/>
      <c r="O88" s="9"/>
      <c r="P88" s="9"/>
      <c r="Q88" s="9"/>
      <c r="R88" s="9"/>
      <c r="S88" s="9"/>
      <c r="T88" s="9"/>
      <c r="U88" s="9"/>
      <c r="V88" s="9"/>
      <c r="W88" s="9"/>
      <c r="X88" s="9"/>
      <c r="Y88" s="9"/>
    </row>
    <row r="89" spans="1:25" ht="33.75" customHeight="1">
      <c r="A89" s="9"/>
      <c r="B89" s="11"/>
      <c r="C89" s="14"/>
      <c r="D89" s="10"/>
      <c r="E89" s="9"/>
      <c r="F89" s="9"/>
      <c r="G89" s="9"/>
      <c r="H89" s="9"/>
      <c r="I89" s="9"/>
      <c r="J89" s="9"/>
      <c r="K89" s="9"/>
      <c r="L89" s="9"/>
      <c r="M89" s="9"/>
      <c r="N89" s="9"/>
      <c r="O89" s="9"/>
      <c r="P89" s="9"/>
      <c r="Q89" s="9"/>
      <c r="R89" s="9"/>
      <c r="S89" s="9"/>
      <c r="T89" s="9"/>
      <c r="U89" s="9"/>
      <c r="V89" s="9"/>
      <c r="W89" s="9"/>
      <c r="X89" s="9"/>
      <c r="Y89" s="9"/>
    </row>
    <row r="90" spans="1:25" ht="33.75" customHeight="1">
      <c r="A90" s="9"/>
      <c r="B90" s="11"/>
      <c r="C90" s="14"/>
      <c r="D90" s="10"/>
      <c r="E90" s="9"/>
      <c r="F90" s="9"/>
      <c r="G90" s="9"/>
      <c r="H90" s="9"/>
      <c r="I90" s="9"/>
      <c r="J90" s="9"/>
      <c r="K90" s="9"/>
      <c r="L90" s="9"/>
      <c r="M90" s="9"/>
      <c r="N90" s="9"/>
      <c r="O90" s="9"/>
      <c r="P90" s="9"/>
      <c r="Q90" s="9"/>
      <c r="R90" s="9"/>
      <c r="S90" s="9"/>
      <c r="T90" s="9"/>
      <c r="U90" s="9"/>
      <c r="V90" s="9"/>
      <c r="W90" s="9"/>
      <c r="X90" s="9"/>
      <c r="Y90" s="9"/>
    </row>
    <row r="91" spans="1:25" ht="33.75" customHeight="1">
      <c r="A91" s="9"/>
      <c r="B91" s="11"/>
      <c r="C91" s="14"/>
      <c r="D91" s="10"/>
      <c r="E91" s="9"/>
      <c r="F91" s="9"/>
      <c r="G91" s="9"/>
      <c r="H91" s="9"/>
      <c r="I91" s="9"/>
      <c r="J91" s="9"/>
      <c r="K91" s="9"/>
      <c r="L91" s="9"/>
      <c r="M91" s="9"/>
      <c r="N91" s="9"/>
      <c r="O91" s="9"/>
      <c r="P91" s="9"/>
      <c r="Q91" s="9"/>
      <c r="R91" s="9"/>
      <c r="S91" s="9"/>
      <c r="T91" s="9"/>
      <c r="U91" s="9"/>
      <c r="V91" s="9"/>
      <c r="W91" s="9"/>
      <c r="X91" s="9"/>
      <c r="Y91" s="9"/>
    </row>
    <row r="92" spans="1:25" ht="33.75" customHeight="1">
      <c r="A92" s="9"/>
      <c r="B92" s="11"/>
      <c r="C92" s="14"/>
      <c r="D92" s="10"/>
      <c r="E92" s="9"/>
      <c r="F92" s="9"/>
      <c r="G92" s="9"/>
      <c r="H92" s="9"/>
      <c r="I92" s="9"/>
      <c r="J92" s="9"/>
      <c r="K92" s="9"/>
      <c r="L92" s="9"/>
      <c r="M92" s="9"/>
      <c r="N92" s="9"/>
      <c r="O92" s="9"/>
      <c r="P92" s="9"/>
      <c r="Q92" s="9"/>
      <c r="R92" s="9"/>
      <c r="S92" s="9"/>
      <c r="T92" s="9"/>
      <c r="U92" s="9"/>
      <c r="V92" s="9"/>
      <c r="W92" s="9"/>
      <c r="X92" s="9"/>
      <c r="Y92" s="9"/>
    </row>
    <row r="93" spans="1:25" ht="33.75" customHeight="1">
      <c r="A93" s="9"/>
      <c r="B93" s="11"/>
      <c r="C93" s="14"/>
      <c r="D93" s="10"/>
      <c r="E93" s="9"/>
      <c r="F93" s="9"/>
      <c r="G93" s="9"/>
      <c r="H93" s="9"/>
      <c r="I93" s="9"/>
      <c r="J93" s="9"/>
      <c r="K93" s="9"/>
      <c r="L93" s="9"/>
      <c r="M93" s="9"/>
      <c r="N93" s="9"/>
      <c r="O93" s="9"/>
      <c r="P93" s="9"/>
      <c r="Q93" s="9"/>
      <c r="R93" s="9"/>
      <c r="S93" s="9"/>
      <c r="T93" s="9"/>
      <c r="U93" s="9"/>
      <c r="V93" s="9"/>
      <c r="W93" s="9"/>
      <c r="X93" s="9"/>
      <c r="Y93" s="9"/>
    </row>
    <row r="94" spans="1:25" ht="33.75" customHeight="1">
      <c r="A94" s="9"/>
      <c r="B94" s="11"/>
      <c r="C94" s="14"/>
      <c r="D94" s="10"/>
      <c r="E94" s="9"/>
      <c r="F94" s="9"/>
      <c r="G94" s="9"/>
      <c r="H94" s="9"/>
      <c r="I94" s="9"/>
      <c r="J94" s="9"/>
      <c r="K94" s="9"/>
      <c r="L94" s="9"/>
      <c r="M94" s="9"/>
      <c r="N94" s="9"/>
      <c r="O94" s="9"/>
      <c r="P94" s="9"/>
      <c r="Q94" s="9"/>
      <c r="R94" s="9"/>
      <c r="S94" s="9"/>
      <c r="T94" s="9"/>
      <c r="U94" s="9"/>
      <c r="V94" s="9"/>
      <c r="W94" s="9"/>
      <c r="X94" s="9"/>
      <c r="Y94" s="9"/>
    </row>
    <row r="95" spans="1:25" ht="33.75" customHeight="1">
      <c r="A95" s="9"/>
      <c r="B95" s="11"/>
      <c r="C95" s="14"/>
      <c r="D95" s="10"/>
      <c r="E95" s="9"/>
      <c r="F95" s="9"/>
      <c r="G95" s="9"/>
      <c r="H95" s="9"/>
      <c r="I95" s="9"/>
      <c r="J95" s="9"/>
      <c r="K95" s="9"/>
      <c r="L95" s="9"/>
      <c r="M95" s="9"/>
      <c r="N95" s="9"/>
      <c r="O95" s="9"/>
      <c r="P95" s="9"/>
      <c r="Q95" s="9"/>
      <c r="R95" s="9"/>
      <c r="S95" s="9"/>
      <c r="T95" s="9"/>
      <c r="U95" s="9"/>
      <c r="V95" s="9"/>
      <c r="W95" s="9"/>
      <c r="X95" s="9"/>
      <c r="Y95" s="9"/>
    </row>
    <row r="96" spans="1:25" ht="33.75" customHeight="1">
      <c r="A96" s="9"/>
      <c r="B96" s="11"/>
      <c r="C96" s="14"/>
      <c r="D96" s="10"/>
      <c r="E96" s="9"/>
      <c r="F96" s="9"/>
      <c r="G96" s="9"/>
      <c r="H96" s="9"/>
      <c r="I96" s="9"/>
      <c r="J96" s="9"/>
      <c r="K96" s="9"/>
      <c r="L96" s="9"/>
      <c r="M96" s="9"/>
      <c r="N96" s="9"/>
      <c r="O96" s="9"/>
      <c r="P96" s="9"/>
      <c r="Q96" s="9"/>
      <c r="R96" s="9"/>
      <c r="S96" s="9"/>
      <c r="T96" s="9"/>
      <c r="U96" s="9"/>
      <c r="V96" s="9"/>
      <c r="W96" s="9"/>
      <c r="X96" s="9"/>
      <c r="Y96" s="9"/>
    </row>
    <row r="97" spans="1:25" ht="33.75" customHeight="1">
      <c r="A97" s="9"/>
      <c r="B97" s="11"/>
      <c r="C97" s="14"/>
      <c r="D97" s="10"/>
      <c r="E97" s="9"/>
      <c r="F97" s="9"/>
      <c r="G97" s="9"/>
      <c r="H97" s="9"/>
      <c r="I97" s="9"/>
      <c r="J97" s="9"/>
      <c r="K97" s="9"/>
      <c r="L97" s="9"/>
      <c r="M97" s="9"/>
      <c r="N97" s="9"/>
      <c r="O97" s="9"/>
      <c r="P97" s="9"/>
      <c r="Q97" s="9"/>
      <c r="R97" s="9"/>
      <c r="S97" s="9"/>
      <c r="T97" s="9"/>
      <c r="U97" s="9"/>
      <c r="V97" s="9"/>
      <c r="W97" s="9"/>
      <c r="X97" s="9"/>
      <c r="Y97" s="9"/>
    </row>
    <row r="98" spans="1:25" ht="33.75" customHeight="1">
      <c r="A98" s="9"/>
      <c r="B98" s="11"/>
      <c r="C98" s="14"/>
      <c r="D98" s="10"/>
      <c r="E98" s="9"/>
      <c r="F98" s="9"/>
      <c r="G98" s="9"/>
      <c r="H98" s="9"/>
      <c r="I98" s="9"/>
      <c r="J98" s="9"/>
      <c r="K98" s="9"/>
      <c r="L98" s="9"/>
      <c r="M98" s="9"/>
      <c r="N98" s="9"/>
      <c r="O98" s="9"/>
      <c r="P98" s="9"/>
      <c r="Q98" s="9"/>
      <c r="R98" s="9"/>
      <c r="S98" s="9"/>
      <c r="T98" s="9"/>
      <c r="U98" s="9"/>
      <c r="V98" s="9"/>
      <c r="W98" s="9"/>
      <c r="X98" s="9"/>
      <c r="Y98" s="9"/>
    </row>
    <row r="99" spans="1:25" ht="33.75" customHeight="1">
      <c r="A99" s="9"/>
      <c r="B99" s="11"/>
      <c r="C99" s="14"/>
      <c r="D99" s="10"/>
      <c r="E99" s="9"/>
      <c r="F99" s="9"/>
      <c r="G99" s="9"/>
      <c r="H99" s="9"/>
      <c r="I99" s="9"/>
      <c r="J99" s="9"/>
      <c r="K99" s="9"/>
      <c r="L99" s="9"/>
      <c r="M99" s="9"/>
      <c r="N99" s="9"/>
      <c r="O99" s="9"/>
      <c r="P99" s="9"/>
      <c r="Q99" s="9"/>
      <c r="R99" s="9"/>
      <c r="S99" s="9"/>
      <c r="T99" s="9"/>
      <c r="U99" s="9"/>
      <c r="V99" s="9"/>
      <c r="W99" s="9"/>
      <c r="X99" s="9"/>
      <c r="Y99" s="9"/>
    </row>
    <row r="100" spans="1:25" ht="33.75" customHeight="1">
      <c r="A100" s="9"/>
      <c r="B100" s="11"/>
      <c r="C100" s="14"/>
      <c r="D100" s="10"/>
      <c r="E100" s="9"/>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14"/>
      <c r="D101" s="10"/>
      <c r="E101" s="9"/>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14"/>
      <c r="D102" s="10"/>
      <c r="E102" s="9"/>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14"/>
      <c r="D103" s="10"/>
      <c r="E103" s="9"/>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14"/>
      <c r="D104" s="10"/>
      <c r="E104" s="9"/>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14"/>
      <c r="D105" s="10"/>
      <c r="E105" s="9"/>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14"/>
      <c r="D106" s="10"/>
      <c r="E106" s="9"/>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14"/>
      <c r="D107" s="10"/>
      <c r="E107" s="9"/>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14"/>
      <c r="D108" s="10"/>
      <c r="E108" s="9"/>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14"/>
      <c r="D109" s="10"/>
      <c r="E109" s="9"/>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14"/>
      <c r="D110" s="10"/>
      <c r="E110" s="9"/>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14"/>
      <c r="D111" s="10"/>
      <c r="E111" s="9"/>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14"/>
      <c r="D112" s="10"/>
      <c r="E112" s="9"/>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14"/>
      <c r="D113" s="10"/>
      <c r="E113" s="9"/>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14"/>
      <c r="D114" s="10"/>
      <c r="E114" s="9"/>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14"/>
      <c r="D115" s="10"/>
      <c r="E115" s="9"/>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14"/>
      <c r="D116" s="10"/>
      <c r="E116" s="9"/>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14"/>
      <c r="D117" s="10"/>
      <c r="E117" s="9"/>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14"/>
      <c r="D118" s="10"/>
      <c r="E118" s="9"/>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14"/>
      <c r="D119" s="10"/>
      <c r="E119" s="9"/>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14"/>
      <c r="D120" s="10"/>
      <c r="E120" s="9"/>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14"/>
      <c r="D121" s="10"/>
      <c r="E121" s="9"/>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14"/>
      <c r="D122" s="10"/>
      <c r="E122" s="9"/>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14"/>
      <c r="D123" s="10"/>
      <c r="E123" s="9"/>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14"/>
      <c r="D124" s="10"/>
      <c r="E124" s="9"/>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14"/>
      <c r="D125" s="10"/>
      <c r="E125" s="9"/>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14"/>
      <c r="D126" s="10"/>
      <c r="E126" s="9"/>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14"/>
      <c r="D127" s="10"/>
      <c r="E127" s="9"/>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14"/>
      <c r="D128" s="10"/>
      <c r="E128" s="9"/>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14"/>
      <c r="D129" s="10"/>
      <c r="E129" s="9"/>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14"/>
      <c r="D130" s="10"/>
      <c r="E130" s="9"/>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14"/>
      <c r="D131" s="10"/>
      <c r="E131" s="9"/>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14"/>
      <c r="D132" s="10"/>
      <c r="E132" s="9"/>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14"/>
      <c r="D133" s="10"/>
      <c r="E133" s="9"/>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14"/>
      <c r="D134" s="10"/>
      <c r="E134" s="9"/>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14"/>
      <c r="D135" s="10"/>
      <c r="E135" s="9"/>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14"/>
      <c r="D136" s="10"/>
      <c r="E136" s="9"/>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14"/>
      <c r="D137" s="10"/>
      <c r="E137" s="9"/>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14"/>
      <c r="D138" s="10"/>
      <c r="E138" s="9"/>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14"/>
      <c r="D139" s="10"/>
      <c r="E139" s="9"/>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14"/>
      <c r="D140" s="10"/>
      <c r="E140" s="9"/>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14"/>
      <c r="D141" s="10"/>
      <c r="E141" s="9"/>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14"/>
      <c r="D142" s="10"/>
      <c r="E142" s="9"/>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14"/>
      <c r="D143" s="10"/>
      <c r="E143" s="9"/>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14"/>
      <c r="D144" s="10"/>
      <c r="E144" s="9"/>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14"/>
      <c r="D145" s="10"/>
      <c r="E145" s="9"/>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14"/>
      <c r="D146" s="10"/>
      <c r="E146" s="9"/>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14"/>
      <c r="D147" s="10"/>
      <c r="E147" s="9"/>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14"/>
      <c r="D148" s="10"/>
      <c r="E148" s="9"/>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14"/>
      <c r="D149" s="10"/>
      <c r="E149" s="9"/>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14"/>
      <c r="D150" s="10"/>
      <c r="E150" s="9"/>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14"/>
      <c r="D151" s="10"/>
      <c r="E151" s="9"/>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14"/>
      <c r="D152" s="10"/>
      <c r="E152" s="9"/>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14"/>
      <c r="D153" s="10"/>
      <c r="E153" s="9"/>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14"/>
      <c r="D154" s="10"/>
      <c r="E154" s="9"/>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14"/>
      <c r="D155" s="10"/>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14"/>
      <c r="D156" s="10"/>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14"/>
      <c r="D157" s="10"/>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14"/>
      <c r="D158" s="10"/>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14"/>
      <c r="D159" s="10"/>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14"/>
      <c r="D160" s="10"/>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14"/>
      <c r="D161" s="10"/>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14"/>
      <c r="D162" s="10"/>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14"/>
      <c r="D163" s="10"/>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14"/>
      <c r="D164" s="10"/>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14"/>
      <c r="D165" s="10"/>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14"/>
      <c r="D166" s="10"/>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14"/>
      <c r="D167" s="10"/>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14"/>
      <c r="D168" s="10"/>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14"/>
      <c r="D169" s="10"/>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14"/>
      <c r="D170" s="10"/>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14"/>
      <c r="D171" s="10"/>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14"/>
      <c r="D172" s="10"/>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14"/>
      <c r="D173" s="10"/>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14"/>
      <c r="D174" s="10"/>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14"/>
      <c r="D175" s="10"/>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14"/>
      <c r="D176" s="10"/>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14"/>
      <c r="D177" s="10"/>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14"/>
      <c r="D178" s="10"/>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14"/>
      <c r="D179" s="10"/>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14"/>
      <c r="D180" s="10"/>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14"/>
      <c r="D181" s="10"/>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14"/>
      <c r="D182" s="10"/>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14"/>
      <c r="D183" s="10"/>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14"/>
      <c r="D184" s="10"/>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14"/>
      <c r="D185" s="10"/>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14"/>
      <c r="D186" s="10"/>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14"/>
      <c r="D187" s="10"/>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14"/>
      <c r="D188" s="10"/>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14"/>
      <c r="D189" s="10"/>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14"/>
      <c r="D190" s="10"/>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14"/>
      <c r="D191" s="10"/>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14"/>
      <c r="D192" s="10"/>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14"/>
      <c r="D193" s="10"/>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14"/>
      <c r="D194" s="10"/>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14"/>
      <c r="D195" s="10"/>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14"/>
      <c r="D196" s="10"/>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14"/>
      <c r="D197" s="10"/>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14"/>
      <c r="D198" s="10"/>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14"/>
      <c r="D199" s="10"/>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14"/>
      <c r="D200" s="10"/>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14"/>
      <c r="D201" s="10"/>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14"/>
      <c r="D202" s="10"/>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14"/>
      <c r="D203" s="10"/>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14"/>
      <c r="D204" s="10"/>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14"/>
      <c r="D205" s="10"/>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14"/>
      <c r="D206" s="10"/>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14"/>
      <c r="D207" s="10"/>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14"/>
      <c r="D208" s="10"/>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14"/>
      <c r="D209" s="10"/>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14"/>
      <c r="D210" s="10"/>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14"/>
      <c r="D211" s="10"/>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14"/>
      <c r="D212" s="10"/>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14"/>
      <c r="D213" s="10"/>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14"/>
      <c r="D214" s="10"/>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14"/>
      <c r="D215" s="10"/>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14"/>
      <c r="D216" s="10"/>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14"/>
      <c r="D217" s="10"/>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14"/>
      <c r="D218" s="10"/>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14"/>
      <c r="D219" s="10"/>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14"/>
      <c r="D220" s="10"/>
      <c r="E220" s="9"/>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dataValidations count="5">
    <dataValidation type="list" allowBlank="1" showErrorMessage="1" sqref="F2:G7" xr:uid="{00000000-0002-0000-0E00-000000000000}">
      <formula1>$E$1:$E$16</formula1>
    </dataValidation>
    <dataValidation type="list" allowBlank="1" showErrorMessage="1" sqref="N2:O7" xr:uid="{00000000-0002-0000-0E00-000001000000}">
      <formula1>$J$1:$J$7</formula1>
    </dataValidation>
    <dataValidation type="list" allowBlank="1" showErrorMessage="1" sqref="H2:J7" xr:uid="{00000000-0002-0000-0E00-000002000000}">
      <formula1>$G$1:$G$126</formula1>
    </dataValidation>
    <dataValidation type="list" allowBlank="1" showErrorMessage="1" sqref="K2:M7" xr:uid="{00000000-0002-0000-0E00-000003000000}">
      <formula1>$H$1:$H$126</formula1>
    </dataValidation>
    <dataValidation type="list" allowBlank="1" showErrorMessage="1" sqref="P2:R7" xr:uid="{00000000-0002-0000-0E00-000004000000}">
      <formula1>$I$1:$I$126</formula1>
    </dataValidation>
  </dataValidations>
  <hyperlinks>
    <hyperlink ref="B2" r:id="rId1" xr:uid="{00000000-0004-0000-0E00-000000000000}"/>
    <hyperlink ref="B3" r:id="rId2" xr:uid="{00000000-0004-0000-0E00-000001000000}"/>
    <hyperlink ref="B4" r:id="rId3" xr:uid="{00000000-0004-0000-0E00-000002000000}"/>
    <hyperlink ref="B5" r:id="rId4" xr:uid="{00000000-0004-0000-0E00-000003000000}"/>
    <hyperlink ref="B6" r:id="rId5" xr:uid="{00000000-0004-0000-0E00-000004000000}"/>
    <hyperlink ref="B7" r:id="rId6" xr:uid="{00000000-0004-0000-0E00-000005000000}"/>
  </hyperlinks>
  <pageMargins left="0.7" right="0.7" top="0.75" bottom="0.75" header="0" footer="0"/>
  <pageSetup paperSize="9" orientation="portrai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1000"/>
  <sheetViews>
    <sheetView tabSelected="1" workbookViewId="0">
      <pane ySplit="1" topLeftCell="A5" activePane="bottomLeft" state="frozen"/>
      <selection pane="bottomLeft"/>
    </sheetView>
  </sheetViews>
  <sheetFormatPr defaultColWidth="14.453125" defaultRowHeight="15" customHeight="1"/>
  <cols>
    <col min="1" max="1" width="9.08984375" customWidth="1"/>
    <col min="2" max="2" width="45.08984375" customWidth="1"/>
    <col min="3" max="3" width="20" customWidth="1"/>
    <col min="4" max="4" width="45.453125" customWidth="1"/>
    <col min="5" max="5" width="34.6328125" customWidth="1"/>
    <col min="6" max="25" width="9.08984375" customWidth="1"/>
  </cols>
  <sheetData>
    <row r="1" spans="1:26" ht="33.75" customHeight="1">
      <c r="A1" s="1" t="s">
        <v>1190</v>
      </c>
      <c r="B1" s="2" t="s">
        <v>3463</v>
      </c>
      <c r="C1" s="1" t="s">
        <v>2</v>
      </c>
      <c r="D1" s="1" t="s">
        <v>3</v>
      </c>
      <c r="E1" s="3" t="s">
        <v>4</v>
      </c>
      <c r="F1" s="4"/>
      <c r="G1" s="4"/>
      <c r="H1" s="4"/>
      <c r="I1" s="4"/>
      <c r="J1" s="4"/>
      <c r="K1" s="12"/>
      <c r="L1" s="12"/>
      <c r="M1" s="12"/>
      <c r="N1" s="12"/>
      <c r="O1" s="12"/>
      <c r="P1" s="12"/>
      <c r="Q1" s="4"/>
      <c r="R1" s="12"/>
      <c r="S1" s="4"/>
      <c r="T1" s="4"/>
      <c r="U1" s="4"/>
      <c r="V1" s="4"/>
      <c r="W1" s="4"/>
      <c r="X1" s="4"/>
      <c r="Y1" s="4"/>
    </row>
    <row r="2" spans="1:26" ht="33.75" customHeight="1">
      <c r="A2" s="5">
        <v>1</v>
      </c>
      <c r="B2" s="6" t="s">
        <v>4779</v>
      </c>
      <c r="C2" s="7">
        <v>40303</v>
      </c>
      <c r="D2" s="8" t="s">
        <v>4780</v>
      </c>
      <c r="E2" s="8" t="s">
        <v>4781</v>
      </c>
      <c r="F2" s="9"/>
      <c r="G2" s="10"/>
      <c r="H2" s="10"/>
      <c r="I2" s="10"/>
      <c r="J2" s="10"/>
      <c r="K2" s="9"/>
      <c r="L2" s="9"/>
      <c r="M2" s="9"/>
      <c r="N2" s="9"/>
      <c r="O2" s="9"/>
      <c r="P2" s="10"/>
      <c r="Q2" s="10"/>
      <c r="R2" s="9"/>
      <c r="S2" s="10"/>
      <c r="T2" s="10"/>
      <c r="U2" s="10"/>
      <c r="V2" s="10"/>
      <c r="W2" s="10"/>
      <c r="X2" s="10"/>
      <c r="Y2" s="10"/>
    </row>
    <row r="3" spans="1:26" ht="33.75" customHeight="1">
      <c r="A3" s="5">
        <v>2</v>
      </c>
      <c r="B3" s="6" t="s">
        <v>4782</v>
      </c>
      <c r="C3" s="7">
        <v>40304</v>
      </c>
      <c r="D3" s="8" t="s">
        <v>4783</v>
      </c>
      <c r="E3" s="8" t="s">
        <v>4781</v>
      </c>
      <c r="F3" s="9"/>
      <c r="G3" s="10"/>
      <c r="H3" s="10"/>
      <c r="I3" s="10"/>
      <c r="J3" s="10"/>
      <c r="K3" s="9"/>
      <c r="L3" s="9"/>
      <c r="M3" s="9"/>
      <c r="N3" s="9"/>
      <c r="O3" s="9"/>
      <c r="P3" s="10"/>
      <c r="Q3" s="10"/>
      <c r="R3" s="9"/>
      <c r="S3" s="10"/>
      <c r="T3" s="10"/>
      <c r="U3" s="10"/>
      <c r="V3" s="10"/>
      <c r="W3" s="10"/>
      <c r="X3" s="10"/>
      <c r="Y3" s="10"/>
    </row>
    <row r="4" spans="1:26" ht="33.75" customHeight="1">
      <c r="A4" s="5">
        <v>3</v>
      </c>
      <c r="B4" s="6" t="s">
        <v>4784</v>
      </c>
      <c r="C4" s="7">
        <v>40305</v>
      </c>
      <c r="D4" s="8" t="s">
        <v>4785</v>
      </c>
      <c r="E4" s="8" t="s">
        <v>4781</v>
      </c>
      <c r="F4" s="9"/>
      <c r="G4" s="10"/>
      <c r="H4" s="10"/>
      <c r="I4" s="10"/>
      <c r="J4" s="10"/>
      <c r="K4" s="9"/>
      <c r="L4" s="9"/>
      <c r="M4" s="9"/>
      <c r="N4" s="9"/>
      <c r="O4" s="9"/>
      <c r="P4" s="10"/>
      <c r="Q4" s="10"/>
      <c r="R4" s="9"/>
      <c r="S4" s="10"/>
      <c r="T4" s="10"/>
      <c r="U4" s="10"/>
      <c r="V4" s="10"/>
      <c r="W4" s="10"/>
      <c r="X4" s="10"/>
      <c r="Y4" s="10"/>
    </row>
    <row r="5" spans="1:26" ht="33.75" customHeight="1">
      <c r="A5" s="5">
        <v>4</v>
      </c>
      <c r="B5" s="6" t="s">
        <v>4786</v>
      </c>
      <c r="C5" s="7">
        <v>40308</v>
      </c>
      <c r="D5" s="8" t="s">
        <v>4787</v>
      </c>
      <c r="E5" s="8" t="s">
        <v>4781</v>
      </c>
      <c r="F5" s="9"/>
      <c r="G5" s="10"/>
      <c r="H5" s="10"/>
      <c r="I5" s="10"/>
      <c r="J5" s="10"/>
      <c r="K5" s="9"/>
      <c r="L5" s="9"/>
      <c r="M5" s="9"/>
      <c r="N5" s="9"/>
      <c r="O5" s="9"/>
      <c r="P5" s="10"/>
      <c r="Q5" s="10"/>
      <c r="R5" s="9"/>
      <c r="S5" s="10"/>
      <c r="T5" s="10"/>
      <c r="U5" s="10"/>
      <c r="V5" s="10"/>
      <c r="W5" s="10"/>
      <c r="X5" s="10"/>
      <c r="Y5" s="10"/>
    </row>
    <row r="6" spans="1:26" ht="33.75" customHeight="1">
      <c r="A6" s="5">
        <v>5</v>
      </c>
      <c r="B6" s="6" t="s">
        <v>4788</v>
      </c>
      <c r="C6" s="7">
        <v>40310</v>
      </c>
      <c r="D6" s="8" t="s">
        <v>4789</v>
      </c>
      <c r="E6" s="8" t="s">
        <v>4781</v>
      </c>
      <c r="F6" s="9"/>
      <c r="G6" s="10"/>
      <c r="H6" s="10"/>
      <c r="I6" s="10"/>
      <c r="J6" s="10"/>
      <c r="K6" s="9"/>
      <c r="L6" s="9"/>
      <c r="M6" s="9"/>
      <c r="N6" s="9"/>
      <c r="O6" s="9"/>
      <c r="P6" s="10"/>
      <c r="Q6" s="10"/>
      <c r="R6" s="9"/>
      <c r="S6" s="10"/>
      <c r="T6" s="10"/>
      <c r="U6" s="10"/>
      <c r="V6" s="10"/>
      <c r="W6" s="10"/>
      <c r="X6" s="10"/>
      <c r="Y6" s="10"/>
    </row>
    <row r="7" spans="1:26" ht="33.75" customHeight="1">
      <c r="A7" s="5">
        <v>6</v>
      </c>
      <c r="B7" s="6" t="s">
        <v>4790</v>
      </c>
      <c r="C7" s="7">
        <v>40312</v>
      </c>
      <c r="D7" s="8" t="s">
        <v>4791</v>
      </c>
      <c r="E7" s="8" t="s">
        <v>4781</v>
      </c>
      <c r="F7" s="9"/>
      <c r="G7" s="10"/>
      <c r="H7" s="10"/>
      <c r="I7" s="10"/>
      <c r="J7" s="10"/>
      <c r="K7" s="9"/>
      <c r="L7" s="9"/>
      <c r="M7" s="9"/>
      <c r="N7" s="9"/>
      <c r="O7" s="9"/>
      <c r="P7" s="10"/>
      <c r="Q7" s="10"/>
      <c r="R7" s="9"/>
      <c r="S7" s="10"/>
      <c r="T7" s="10"/>
      <c r="U7" s="10"/>
      <c r="V7" s="10"/>
      <c r="W7" s="10"/>
      <c r="X7" s="10"/>
      <c r="Y7" s="10"/>
    </row>
    <row r="8" spans="1:26" ht="33.75" customHeight="1">
      <c r="A8" s="5">
        <v>7</v>
      </c>
      <c r="B8" s="6" t="s">
        <v>4792</v>
      </c>
      <c r="C8" s="7">
        <v>40334</v>
      </c>
      <c r="D8" s="8" t="s">
        <v>4793</v>
      </c>
      <c r="E8" s="8" t="s">
        <v>4781</v>
      </c>
      <c r="F8" s="9"/>
      <c r="G8" s="10"/>
      <c r="H8" s="10"/>
      <c r="I8" s="10"/>
      <c r="J8" s="10"/>
      <c r="K8" s="9"/>
      <c r="L8" s="9"/>
      <c r="M8" s="9"/>
      <c r="N8" s="9"/>
      <c r="O8" s="9"/>
      <c r="P8" s="10"/>
      <c r="Q8" s="10"/>
      <c r="R8" s="9"/>
      <c r="S8" s="10"/>
      <c r="T8" s="10"/>
      <c r="U8" s="10"/>
      <c r="V8" s="10"/>
      <c r="W8" s="10"/>
      <c r="X8" s="10"/>
      <c r="Y8" s="10"/>
    </row>
    <row r="9" spans="1:26" ht="33.75" customHeight="1">
      <c r="A9" s="5">
        <v>8</v>
      </c>
      <c r="B9" s="6" t="s">
        <v>4794</v>
      </c>
      <c r="C9" s="7">
        <v>40339</v>
      </c>
      <c r="D9" s="8" t="s">
        <v>4795</v>
      </c>
      <c r="E9" s="8" t="s">
        <v>4781</v>
      </c>
      <c r="F9" s="9"/>
      <c r="G9" s="10"/>
      <c r="H9" s="10"/>
      <c r="I9" s="10"/>
      <c r="J9" s="10"/>
      <c r="K9" s="9"/>
      <c r="L9" s="9"/>
      <c r="M9" s="9"/>
      <c r="N9" s="9"/>
      <c r="O9" s="9"/>
      <c r="P9" s="10"/>
      <c r="Q9" s="10"/>
      <c r="R9" s="9"/>
      <c r="S9" s="10"/>
      <c r="T9" s="10"/>
      <c r="U9" s="10"/>
      <c r="V9" s="10"/>
      <c r="W9" s="10"/>
      <c r="X9" s="10"/>
      <c r="Y9" s="10"/>
    </row>
    <row r="10" spans="1:26" ht="33.75" customHeight="1">
      <c r="A10" s="5">
        <v>9</v>
      </c>
      <c r="B10" s="6" t="s">
        <v>4796</v>
      </c>
      <c r="C10" s="7">
        <v>40352</v>
      </c>
      <c r="D10" s="8" t="s">
        <v>4797</v>
      </c>
      <c r="E10" s="8" t="s">
        <v>4781</v>
      </c>
      <c r="F10" s="9"/>
      <c r="G10" s="10"/>
      <c r="H10" s="10"/>
      <c r="I10" s="10"/>
      <c r="J10" s="10"/>
      <c r="K10" s="9"/>
      <c r="L10" s="9"/>
      <c r="M10" s="9"/>
      <c r="N10" s="9"/>
      <c r="O10" s="9"/>
      <c r="P10" s="10"/>
      <c r="Q10" s="10"/>
      <c r="R10" s="9"/>
      <c r="S10" s="10"/>
      <c r="T10" s="10"/>
      <c r="U10" s="10"/>
      <c r="V10" s="10"/>
      <c r="W10" s="10"/>
      <c r="X10" s="10"/>
      <c r="Y10" s="10"/>
    </row>
    <row r="11" spans="1:26" ht="33.75" customHeight="1">
      <c r="A11" s="9"/>
      <c r="B11" s="11"/>
      <c r="C11" s="9"/>
      <c r="D11" s="9"/>
      <c r="E11" s="10"/>
      <c r="F11" s="9"/>
      <c r="G11" s="9"/>
      <c r="H11" s="9"/>
      <c r="I11" s="9"/>
      <c r="J11" s="9"/>
      <c r="K11" s="9"/>
      <c r="L11" s="9"/>
      <c r="M11" s="9"/>
      <c r="N11" s="9"/>
      <c r="O11" s="9"/>
      <c r="P11" s="9"/>
      <c r="Q11" s="9"/>
      <c r="R11" s="9"/>
      <c r="S11" s="9"/>
      <c r="T11" s="9"/>
      <c r="U11" s="9"/>
      <c r="V11" s="9"/>
      <c r="W11" s="9"/>
      <c r="X11" s="9"/>
      <c r="Y11" s="9"/>
    </row>
    <row r="12" spans="1:26" ht="33.75" customHeight="1">
      <c r="A12" s="9"/>
      <c r="B12" s="11"/>
      <c r="C12" s="9"/>
      <c r="D12" s="9"/>
      <c r="E12" s="10"/>
      <c r="F12" s="9"/>
      <c r="G12" s="9"/>
      <c r="H12" s="9"/>
      <c r="I12" s="9"/>
      <c r="J12" s="9"/>
      <c r="K12" s="9"/>
      <c r="L12" s="9"/>
      <c r="M12" s="9"/>
      <c r="N12" s="9"/>
      <c r="O12" s="9"/>
      <c r="P12" s="9"/>
      <c r="Q12" s="9"/>
      <c r="R12" s="9"/>
      <c r="S12" s="9"/>
      <c r="T12" s="9"/>
      <c r="U12" s="9"/>
      <c r="V12" s="9"/>
      <c r="W12" s="9"/>
      <c r="X12" s="9"/>
      <c r="Y12" s="9"/>
    </row>
    <row r="13" spans="1:26" ht="33.75" customHeight="1">
      <c r="A13" s="9"/>
      <c r="B13" s="11"/>
      <c r="C13" s="9"/>
      <c r="D13" s="9"/>
      <c r="E13" s="10"/>
      <c r="F13" s="9"/>
      <c r="G13" s="9"/>
      <c r="H13" s="9"/>
      <c r="I13" s="9"/>
      <c r="J13" s="9"/>
      <c r="K13" s="9"/>
      <c r="L13" s="9"/>
      <c r="M13" s="9"/>
      <c r="N13" s="9"/>
      <c r="O13" s="9"/>
      <c r="P13" s="9"/>
      <c r="Q13" s="9"/>
      <c r="R13" s="9"/>
      <c r="S13" s="9"/>
      <c r="T13" s="9"/>
      <c r="U13" s="9"/>
      <c r="V13" s="9"/>
      <c r="W13" s="9"/>
      <c r="X13" s="9"/>
      <c r="Y13" s="9"/>
    </row>
    <row r="14" spans="1:26" ht="33.75" customHeight="1">
      <c r="A14" s="9"/>
      <c r="B14" s="11"/>
      <c r="C14" s="9"/>
      <c r="D14" s="9"/>
      <c r="E14" s="10"/>
      <c r="F14" s="9"/>
      <c r="G14" s="9"/>
      <c r="H14" s="9"/>
      <c r="I14" s="9"/>
      <c r="J14" s="9"/>
      <c r="K14" s="9"/>
      <c r="L14" s="9"/>
      <c r="M14" s="9"/>
      <c r="N14" s="9"/>
      <c r="O14" s="9"/>
      <c r="P14" s="9"/>
      <c r="Q14" s="9"/>
      <c r="R14" s="9"/>
      <c r="S14" s="9"/>
      <c r="T14" s="9"/>
      <c r="U14" s="9"/>
      <c r="V14" s="9"/>
      <c r="W14" s="9"/>
      <c r="X14" s="9"/>
      <c r="Y14" s="9"/>
    </row>
    <row r="15" spans="1:26" ht="33.75" customHeight="1">
      <c r="A15" s="9"/>
      <c r="B15" s="11"/>
      <c r="C15" s="9"/>
      <c r="D15" s="9"/>
      <c r="E15" s="10"/>
      <c r="F15" s="9"/>
      <c r="G15" s="9"/>
      <c r="H15" s="9"/>
      <c r="I15" s="9"/>
      <c r="J15" s="9"/>
      <c r="K15" s="9"/>
      <c r="L15" s="9"/>
      <c r="M15" s="9"/>
      <c r="N15" s="9"/>
      <c r="O15" s="9"/>
      <c r="P15" s="9"/>
      <c r="Q15" s="9"/>
      <c r="R15" s="9"/>
      <c r="S15" s="9"/>
      <c r="T15" s="9"/>
      <c r="U15" s="9"/>
      <c r="V15" s="9"/>
      <c r="W15" s="9"/>
      <c r="X15" s="9"/>
      <c r="Y15" s="9"/>
    </row>
    <row r="16" spans="1:26" ht="33.75" customHeight="1">
      <c r="A16" s="9"/>
      <c r="B16" s="11"/>
      <c r="C16" s="9"/>
      <c r="D16" s="9"/>
      <c r="E16" s="10"/>
      <c r="F16" s="9"/>
      <c r="G16" s="9"/>
      <c r="H16" s="9"/>
      <c r="I16" s="9"/>
      <c r="J16" s="9"/>
      <c r="K16" s="9"/>
      <c r="L16" s="9"/>
      <c r="M16" s="9"/>
      <c r="N16" s="9"/>
      <c r="O16" s="9"/>
      <c r="P16" s="9"/>
      <c r="Q16" s="9"/>
      <c r="R16" s="9"/>
      <c r="S16" s="9"/>
      <c r="T16" s="9"/>
      <c r="U16" s="9"/>
      <c r="V16" s="9"/>
      <c r="W16" s="9"/>
      <c r="X16" s="9"/>
      <c r="Y16" s="9"/>
    </row>
    <row r="17" spans="1:25" ht="33.75" customHeight="1">
      <c r="A17" s="9"/>
      <c r="B17" s="11"/>
      <c r="C17" s="9"/>
      <c r="D17" s="9"/>
      <c r="E17" s="10"/>
      <c r="F17" s="9"/>
      <c r="G17" s="9"/>
      <c r="H17" s="9"/>
      <c r="I17" s="9"/>
      <c r="J17" s="9"/>
      <c r="K17" s="9"/>
      <c r="L17" s="9"/>
      <c r="M17" s="9"/>
      <c r="N17" s="9"/>
      <c r="O17" s="9"/>
      <c r="P17" s="9"/>
      <c r="Q17" s="9"/>
      <c r="R17" s="9"/>
      <c r="S17" s="9"/>
      <c r="T17" s="9"/>
      <c r="U17" s="9"/>
      <c r="V17" s="9"/>
      <c r="W17" s="9"/>
      <c r="X17" s="9"/>
      <c r="Y17" s="9"/>
    </row>
    <row r="18" spans="1:25" ht="33.75" customHeight="1">
      <c r="A18" s="9"/>
      <c r="B18" s="11"/>
      <c r="C18" s="9"/>
      <c r="D18" s="9"/>
      <c r="E18" s="10"/>
      <c r="F18" s="9"/>
      <c r="G18" s="9"/>
      <c r="H18" s="9"/>
      <c r="I18" s="9"/>
      <c r="J18" s="9"/>
      <c r="K18" s="9"/>
      <c r="L18" s="9"/>
      <c r="M18" s="9"/>
      <c r="N18" s="9"/>
      <c r="O18" s="9"/>
      <c r="P18" s="9"/>
      <c r="Q18" s="9"/>
      <c r="R18" s="9"/>
      <c r="S18" s="9"/>
      <c r="T18" s="9"/>
      <c r="U18" s="9"/>
      <c r="V18" s="9"/>
      <c r="W18" s="9"/>
      <c r="X18" s="9"/>
      <c r="Y18" s="9"/>
    </row>
    <row r="19" spans="1:25" ht="33.75" customHeight="1">
      <c r="A19" s="9"/>
      <c r="B19" s="11"/>
      <c r="C19" s="9"/>
      <c r="D19" s="9"/>
      <c r="E19" s="10"/>
      <c r="F19" s="9"/>
      <c r="G19" s="9"/>
      <c r="H19" s="9"/>
      <c r="I19" s="9"/>
      <c r="J19" s="9"/>
      <c r="K19" s="9"/>
      <c r="L19" s="9"/>
      <c r="M19" s="9"/>
      <c r="N19" s="9"/>
      <c r="O19" s="9"/>
      <c r="P19" s="9"/>
      <c r="Q19" s="9"/>
      <c r="R19" s="9"/>
      <c r="S19" s="9"/>
      <c r="T19" s="9"/>
      <c r="U19" s="9"/>
      <c r="V19" s="9"/>
      <c r="W19" s="9"/>
      <c r="X19" s="9"/>
      <c r="Y19" s="9"/>
    </row>
    <row r="20" spans="1:25" ht="33.75" customHeight="1">
      <c r="A20" s="9"/>
      <c r="B20" s="11"/>
      <c r="C20" s="9"/>
      <c r="D20" s="9"/>
      <c r="E20" s="10"/>
      <c r="F20" s="9"/>
      <c r="G20" s="9"/>
      <c r="H20" s="9"/>
      <c r="I20" s="9"/>
      <c r="J20" s="9"/>
      <c r="K20" s="9"/>
      <c r="L20" s="9"/>
      <c r="M20" s="9"/>
      <c r="N20" s="9"/>
      <c r="O20" s="9"/>
      <c r="P20" s="9"/>
      <c r="Q20" s="9"/>
      <c r="R20" s="9"/>
      <c r="S20" s="9"/>
      <c r="T20" s="9"/>
      <c r="U20" s="9"/>
      <c r="V20" s="9"/>
      <c r="W20" s="9"/>
      <c r="X20" s="9"/>
      <c r="Y20" s="9"/>
    </row>
    <row r="21" spans="1:25" ht="33.75" customHeight="1">
      <c r="A21" s="9"/>
      <c r="B21" s="11"/>
      <c r="C21" s="9"/>
      <c r="D21" s="9"/>
      <c r="E21" s="10"/>
      <c r="F21" s="9"/>
      <c r="G21" s="9"/>
      <c r="H21" s="9"/>
      <c r="I21" s="9"/>
      <c r="J21" s="9"/>
      <c r="K21" s="9"/>
      <c r="L21" s="9"/>
      <c r="M21" s="9"/>
      <c r="N21" s="9"/>
      <c r="O21" s="9"/>
      <c r="P21" s="9"/>
      <c r="Q21" s="9"/>
      <c r="R21" s="9"/>
      <c r="S21" s="9"/>
      <c r="T21" s="9"/>
      <c r="U21" s="9"/>
      <c r="V21" s="9"/>
      <c r="W21" s="9"/>
      <c r="X21" s="9"/>
      <c r="Y21" s="9"/>
    </row>
    <row r="22" spans="1:25" ht="33.75" customHeight="1">
      <c r="A22" s="9"/>
      <c r="B22" s="11"/>
      <c r="C22" s="9"/>
      <c r="D22" s="9"/>
      <c r="E22" s="10"/>
      <c r="F22" s="9"/>
      <c r="G22" s="9"/>
      <c r="H22" s="9"/>
      <c r="I22" s="9"/>
      <c r="J22" s="9"/>
      <c r="K22" s="9"/>
      <c r="L22" s="9"/>
      <c r="M22" s="9"/>
      <c r="N22" s="9"/>
      <c r="O22" s="9"/>
      <c r="P22" s="9"/>
      <c r="Q22" s="9"/>
      <c r="R22" s="9"/>
      <c r="S22" s="9"/>
      <c r="T22" s="9"/>
      <c r="U22" s="9"/>
      <c r="V22" s="9"/>
      <c r="W22" s="9"/>
      <c r="X22" s="9"/>
      <c r="Y22" s="9"/>
    </row>
    <row r="23" spans="1:25" ht="33.75" customHeight="1">
      <c r="A23" s="9"/>
      <c r="B23" s="11"/>
      <c r="C23" s="9"/>
      <c r="D23" s="9"/>
      <c r="E23" s="10"/>
      <c r="F23" s="9"/>
      <c r="G23" s="9"/>
      <c r="H23" s="9"/>
      <c r="I23" s="9"/>
      <c r="J23" s="9"/>
      <c r="K23" s="9"/>
      <c r="L23" s="9"/>
      <c r="M23" s="9"/>
      <c r="N23" s="9"/>
      <c r="O23" s="9"/>
      <c r="P23" s="9"/>
      <c r="Q23" s="9"/>
      <c r="R23" s="9"/>
      <c r="S23" s="9"/>
      <c r="T23" s="9"/>
      <c r="U23" s="9"/>
      <c r="V23" s="9"/>
      <c r="W23" s="9"/>
      <c r="X23" s="9"/>
      <c r="Y23" s="9"/>
    </row>
    <row r="24" spans="1:25" ht="33.75" customHeight="1">
      <c r="A24" s="9"/>
      <c r="B24" s="11"/>
      <c r="C24" s="9"/>
      <c r="D24" s="9"/>
      <c r="E24" s="10"/>
      <c r="F24" s="9"/>
      <c r="G24" s="9"/>
      <c r="H24" s="9"/>
      <c r="I24" s="9"/>
      <c r="J24" s="9"/>
      <c r="K24" s="9"/>
      <c r="L24" s="9"/>
      <c r="M24" s="9"/>
      <c r="N24" s="9"/>
      <c r="O24" s="9"/>
      <c r="P24" s="9"/>
      <c r="Q24" s="9"/>
      <c r="R24" s="9"/>
      <c r="S24" s="9"/>
      <c r="T24" s="9"/>
      <c r="U24" s="9"/>
      <c r="V24" s="9"/>
      <c r="W24" s="9"/>
      <c r="X24" s="9"/>
      <c r="Y24" s="9"/>
    </row>
    <row r="25" spans="1:25" ht="33.75" customHeight="1">
      <c r="A25" s="9"/>
      <c r="B25" s="11"/>
      <c r="C25" s="9"/>
      <c r="D25" s="9"/>
      <c r="E25" s="10"/>
      <c r="F25" s="9"/>
      <c r="G25" s="9"/>
      <c r="H25" s="9"/>
      <c r="I25" s="9"/>
      <c r="J25" s="9"/>
      <c r="K25" s="9"/>
      <c r="L25" s="9"/>
      <c r="M25" s="9"/>
      <c r="N25" s="9"/>
      <c r="O25" s="9"/>
      <c r="P25" s="9"/>
      <c r="Q25" s="9"/>
      <c r="R25" s="9"/>
      <c r="S25" s="9"/>
      <c r="T25" s="9"/>
      <c r="U25" s="9"/>
      <c r="V25" s="9"/>
      <c r="W25" s="9"/>
      <c r="X25" s="9"/>
      <c r="Y25" s="9"/>
    </row>
    <row r="26" spans="1:25" ht="33.75" customHeight="1">
      <c r="A26" s="9"/>
      <c r="B26" s="11"/>
      <c r="C26" s="9"/>
      <c r="D26" s="9"/>
      <c r="E26" s="10"/>
      <c r="F26" s="9"/>
      <c r="G26" s="9"/>
      <c r="H26" s="9"/>
      <c r="I26" s="9"/>
      <c r="J26" s="9"/>
      <c r="K26" s="9"/>
      <c r="L26" s="9"/>
      <c r="M26" s="9"/>
      <c r="N26" s="9"/>
      <c r="O26" s="9"/>
      <c r="P26" s="9"/>
      <c r="Q26" s="9"/>
      <c r="R26" s="9"/>
      <c r="S26" s="9"/>
      <c r="T26" s="9"/>
      <c r="U26" s="9"/>
      <c r="V26" s="9"/>
      <c r="W26" s="9"/>
      <c r="X26" s="9"/>
      <c r="Y26" s="9"/>
    </row>
    <row r="27" spans="1:25" ht="33.75" customHeight="1">
      <c r="A27" s="9"/>
      <c r="B27" s="11"/>
      <c r="C27" s="9"/>
      <c r="D27" s="9"/>
      <c r="E27" s="10"/>
      <c r="F27" s="9"/>
      <c r="G27" s="9"/>
      <c r="H27" s="9"/>
      <c r="I27" s="9"/>
      <c r="J27" s="9"/>
      <c r="K27" s="9"/>
      <c r="L27" s="9"/>
      <c r="M27" s="9"/>
      <c r="N27" s="9"/>
      <c r="O27" s="9"/>
      <c r="P27" s="9"/>
      <c r="Q27" s="9"/>
      <c r="R27" s="9"/>
      <c r="S27" s="9"/>
      <c r="T27" s="9"/>
      <c r="U27" s="9"/>
      <c r="V27" s="9"/>
      <c r="W27" s="9"/>
      <c r="X27" s="9"/>
      <c r="Y27" s="9"/>
    </row>
    <row r="28" spans="1:25" ht="33.75" customHeight="1">
      <c r="A28" s="9"/>
      <c r="B28" s="11"/>
      <c r="C28" s="9"/>
      <c r="D28" s="9"/>
      <c r="E28" s="10"/>
      <c r="F28" s="9"/>
      <c r="G28" s="9"/>
      <c r="H28" s="9"/>
      <c r="I28" s="9"/>
      <c r="J28" s="9"/>
      <c r="K28" s="9"/>
      <c r="L28" s="9"/>
      <c r="M28" s="9"/>
      <c r="N28" s="9"/>
      <c r="O28" s="9"/>
      <c r="P28" s="9"/>
      <c r="Q28" s="9"/>
      <c r="R28" s="9"/>
      <c r="S28" s="9"/>
      <c r="T28" s="9"/>
      <c r="U28" s="9"/>
      <c r="V28" s="9"/>
      <c r="W28" s="9"/>
      <c r="X28" s="9"/>
      <c r="Y28" s="9"/>
    </row>
    <row r="29" spans="1:25" ht="33.75" customHeight="1">
      <c r="A29" s="9"/>
      <c r="B29" s="11"/>
      <c r="C29" s="9"/>
      <c r="D29" s="9"/>
      <c r="E29" s="10"/>
      <c r="F29" s="9"/>
      <c r="G29" s="9"/>
      <c r="H29" s="9"/>
      <c r="I29" s="9"/>
      <c r="J29" s="9"/>
      <c r="K29" s="9"/>
      <c r="L29" s="9"/>
      <c r="M29" s="9"/>
      <c r="N29" s="9"/>
      <c r="O29" s="9"/>
      <c r="P29" s="9"/>
      <c r="Q29" s="9"/>
      <c r="R29" s="9"/>
      <c r="S29" s="9"/>
      <c r="T29" s="9"/>
      <c r="U29" s="9"/>
      <c r="V29" s="9"/>
      <c r="W29" s="9"/>
      <c r="X29" s="9"/>
      <c r="Y29" s="9"/>
    </row>
    <row r="30" spans="1:25" ht="33.75" customHeight="1">
      <c r="A30" s="9"/>
      <c r="B30" s="11"/>
      <c r="C30" s="9"/>
      <c r="D30" s="9"/>
      <c r="E30" s="10"/>
      <c r="F30" s="9"/>
      <c r="G30" s="9"/>
      <c r="H30" s="9"/>
      <c r="I30" s="9"/>
      <c r="J30" s="9"/>
      <c r="K30" s="9"/>
      <c r="L30" s="9"/>
      <c r="M30" s="9"/>
      <c r="N30" s="9"/>
      <c r="O30" s="9"/>
      <c r="P30" s="9"/>
      <c r="Q30" s="9"/>
      <c r="R30" s="9"/>
      <c r="S30" s="9"/>
      <c r="T30" s="9"/>
      <c r="U30" s="9"/>
      <c r="V30" s="9"/>
      <c r="W30" s="9"/>
      <c r="X30" s="9"/>
      <c r="Y30" s="9"/>
    </row>
    <row r="31" spans="1:25" ht="33.75" customHeight="1">
      <c r="A31" s="9"/>
      <c r="B31" s="11"/>
      <c r="C31" s="9"/>
      <c r="D31" s="9"/>
      <c r="E31" s="10"/>
      <c r="F31" s="9"/>
      <c r="G31" s="9"/>
      <c r="H31" s="9"/>
      <c r="I31" s="9"/>
      <c r="J31" s="9"/>
      <c r="K31" s="9"/>
      <c r="L31" s="9"/>
      <c r="M31" s="9"/>
      <c r="N31" s="9"/>
      <c r="O31" s="9"/>
      <c r="P31" s="9"/>
      <c r="Q31" s="9"/>
      <c r="R31" s="9"/>
      <c r="S31" s="9"/>
      <c r="T31" s="9"/>
      <c r="U31" s="9"/>
      <c r="V31" s="9"/>
      <c r="W31" s="9"/>
      <c r="X31" s="9"/>
      <c r="Y31" s="9"/>
    </row>
    <row r="32" spans="1:25" ht="33.75" customHeight="1">
      <c r="A32" s="9"/>
      <c r="B32" s="11"/>
      <c r="C32" s="9"/>
      <c r="D32" s="9"/>
      <c r="E32" s="10"/>
      <c r="F32" s="9"/>
      <c r="G32" s="9"/>
      <c r="H32" s="9"/>
      <c r="I32" s="9"/>
      <c r="J32" s="9"/>
      <c r="K32" s="9"/>
      <c r="L32" s="9"/>
      <c r="M32" s="9"/>
      <c r="N32" s="9"/>
      <c r="O32" s="9"/>
      <c r="P32" s="9"/>
      <c r="Q32" s="9"/>
      <c r="R32" s="9"/>
      <c r="S32" s="9"/>
      <c r="T32" s="9"/>
      <c r="U32" s="9"/>
      <c r="V32" s="9"/>
      <c r="W32" s="9"/>
      <c r="X32" s="9"/>
      <c r="Y32" s="9"/>
    </row>
    <row r="33" spans="1:25" ht="33.75" customHeight="1">
      <c r="A33" s="9"/>
      <c r="B33" s="11"/>
      <c r="C33" s="9"/>
      <c r="D33" s="9"/>
      <c r="E33" s="10"/>
      <c r="F33" s="9"/>
      <c r="G33" s="9"/>
      <c r="H33" s="9"/>
      <c r="I33" s="9"/>
      <c r="J33" s="9"/>
      <c r="K33" s="9"/>
      <c r="L33" s="9"/>
      <c r="M33" s="9"/>
      <c r="N33" s="9"/>
      <c r="O33" s="9"/>
      <c r="P33" s="9"/>
      <c r="Q33" s="9"/>
      <c r="R33" s="9"/>
      <c r="S33" s="9"/>
      <c r="T33" s="9"/>
      <c r="U33" s="9"/>
      <c r="V33" s="9"/>
      <c r="W33" s="9"/>
      <c r="X33" s="9"/>
      <c r="Y33" s="9"/>
    </row>
    <row r="34" spans="1:25" ht="33.75" customHeight="1">
      <c r="A34" s="9"/>
      <c r="B34" s="11"/>
      <c r="C34" s="9"/>
      <c r="D34" s="9"/>
      <c r="E34" s="10"/>
      <c r="F34" s="9"/>
      <c r="G34" s="9"/>
      <c r="H34" s="9"/>
      <c r="I34" s="9"/>
      <c r="J34" s="9"/>
      <c r="K34" s="9"/>
      <c r="L34" s="9"/>
      <c r="M34" s="9"/>
      <c r="N34" s="9"/>
      <c r="O34" s="9"/>
      <c r="P34" s="9"/>
      <c r="Q34" s="9"/>
      <c r="R34" s="9"/>
      <c r="S34" s="9"/>
      <c r="T34" s="9"/>
      <c r="U34" s="9"/>
      <c r="V34" s="9"/>
      <c r="W34" s="9"/>
      <c r="X34" s="9"/>
      <c r="Y34" s="9"/>
    </row>
    <row r="35" spans="1:25" ht="33.75" customHeight="1">
      <c r="A35" s="9"/>
      <c r="B35" s="11"/>
      <c r="C35" s="9"/>
      <c r="D35" s="9"/>
      <c r="E35" s="10"/>
      <c r="F35" s="9"/>
      <c r="G35" s="9"/>
      <c r="H35" s="9"/>
      <c r="I35" s="9"/>
      <c r="J35" s="9"/>
      <c r="K35" s="9"/>
      <c r="L35" s="9"/>
      <c r="M35" s="9"/>
      <c r="N35" s="9"/>
      <c r="O35" s="9"/>
      <c r="P35" s="9"/>
      <c r="Q35" s="9"/>
      <c r="R35" s="9"/>
      <c r="S35" s="9"/>
      <c r="T35" s="9"/>
      <c r="U35" s="9"/>
      <c r="V35" s="9"/>
      <c r="W35" s="9"/>
      <c r="X35" s="9"/>
      <c r="Y35" s="9"/>
    </row>
    <row r="36" spans="1:25" ht="33.75" customHeight="1">
      <c r="A36" s="9"/>
      <c r="B36" s="11"/>
      <c r="C36" s="9"/>
      <c r="D36" s="9"/>
      <c r="E36" s="10"/>
      <c r="F36" s="9"/>
      <c r="G36" s="9"/>
      <c r="H36" s="9"/>
      <c r="I36" s="9"/>
      <c r="J36" s="9"/>
      <c r="K36" s="9"/>
      <c r="L36" s="9"/>
      <c r="M36" s="9"/>
      <c r="N36" s="9"/>
      <c r="O36" s="9"/>
      <c r="P36" s="9"/>
      <c r="Q36" s="9"/>
      <c r="R36" s="9"/>
      <c r="S36" s="9"/>
      <c r="T36" s="9"/>
      <c r="U36" s="9"/>
      <c r="V36" s="9"/>
      <c r="W36" s="9"/>
      <c r="X36" s="9"/>
      <c r="Y36" s="9"/>
    </row>
    <row r="37" spans="1:25" ht="33.75" customHeight="1">
      <c r="A37" s="9"/>
      <c r="B37" s="11"/>
      <c r="C37" s="9"/>
      <c r="D37" s="9"/>
      <c r="E37" s="10"/>
      <c r="F37" s="9"/>
      <c r="G37" s="9"/>
      <c r="H37" s="9"/>
      <c r="I37" s="9"/>
      <c r="J37" s="9"/>
      <c r="K37" s="9"/>
      <c r="L37" s="9"/>
      <c r="M37" s="9"/>
      <c r="N37" s="9"/>
      <c r="O37" s="9"/>
      <c r="P37" s="9"/>
      <c r="Q37" s="9"/>
      <c r="R37" s="9"/>
      <c r="S37" s="9"/>
      <c r="T37" s="9"/>
      <c r="U37" s="9"/>
      <c r="V37" s="9"/>
      <c r="W37" s="9"/>
      <c r="X37" s="9"/>
      <c r="Y37" s="9"/>
    </row>
    <row r="38" spans="1:25" ht="33.75" customHeight="1">
      <c r="A38" s="9"/>
      <c r="B38" s="11"/>
      <c r="C38" s="9"/>
      <c r="D38" s="9"/>
      <c r="E38" s="10"/>
      <c r="F38" s="9"/>
      <c r="G38" s="9"/>
      <c r="H38" s="9"/>
      <c r="I38" s="9"/>
      <c r="J38" s="9"/>
      <c r="K38" s="9"/>
      <c r="L38" s="9"/>
      <c r="M38" s="9"/>
      <c r="N38" s="9"/>
      <c r="O38" s="9"/>
      <c r="P38" s="9"/>
      <c r="Q38" s="9"/>
      <c r="R38" s="9"/>
      <c r="S38" s="9"/>
      <c r="T38" s="9"/>
      <c r="U38" s="9"/>
      <c r="V38" s="9"/>
      <c r="W38" s="9"/>
      <c r="X38" s="9"/>
      <c r="Y38" s="9"/>
    </row>
    <row r="39" spans="1:25" ht="33.75" customHeight="1">
      <c r="A39" s="9"/>
      <c r="B39" s="11"/>
      <c r="C39" s="9"/>
      <c r="D39" s="9"/>
      <c r="E39" s="10"/>
      <c r="F39" s="9"/>
      <c r="G39" s="9"/>
      <c r="H39" s="9"/>
      <c r="I39" s="9"/>
      <c r="J39" s="9"/>
      <c r="K39" s="9"/>
      <c r="L39" s="9"/>
      <c r="M39" s="9"/>
      <c r="N39" s="9"/>
      <c r="O39" s="9"/>
      <c r="P39" s="9"/>
      <c r="Q39" s="9"/>
      <c r="R39" s="9"/>
      <c r="S39" s="9"/>
      <c r="T39" s="9"/>
      <c r="U39" s="9"/>
      <c r="V39" s="9"/>
      <c r="W39" s="9"/>
      <c r="X39" s="9"/>
      <c r="Y39" s="9"/>
    </row>
    <row r="40" spans="1:25" ht="33.75" customHeight="1">
      <c r="A40" s="9"/>
      <c r="B40" s="11"/>
      <c r="C40" s="9"/>
      <c r="D40" s="9"/>
      <c r="E40" s="10"/>
      <c r="F40" s="9"/>
      <c r="G40" s="9"/>
      <c r="H40" s="9"/>
      <c r="I40" s="9"/>
      <c r="J40" s="9"/>
      <c r="K40" s="9"/>
      <c r="L40" s="9"/>
      <c r="M40" s="9"/>
      <c r="N40" s="9"/>
      <c r="O40" s="9"/>
      <c r="P40" s="9"/>
      <c r="Q40" s="9"/>
      <c r="R40" s="9"/>
      <c r="S40" s="9"/>
      <c r="T40" s="9"/>
      <c r="U40" s="9"/>
      <c r="V40" s="9"/>
      <c r="W40" s="9"/>
      <c r="X40" s="9"/>
      <c r="Y40" s="9"/>
    </row>
    <row r="41" spans="1:25" ht="33.75" customHeight="1">
      <c r="A41" s="9"/>
      <c r="B41" s="11"/>
      <c r="C41" s="9"/>
      <c r="D41" s="9"/>
      <c r="E41" s="10"/>
      <c r="F41" s="9"/>
      <c r="G41" s="9"/>
      <c r="H41" s="9"/>
      <c r="I41" s="9"/>
      <c r="J41" s="9"/>
      <c r="K41" s="9"/>
      <c r="L41" s="9"/>
      <c r="M41" s="9"/>
      <c r="N41" s="9"/>
      <c r="O41" s="9"/>
      <c r="P41" s="9"/>
      <c r="Q41" s="9"/>
      <c r="R41" s="9"/>
      <c r="S41" s="9"/>
      <c r="T41" s="9"/>
      <c r="U41" s="9"/>
      <c r="V41" s="9"/>
      <c r="W41" s="9"/>
      <c r="X41" s="9"/>
      <c r="Y41" s="9"/>
    </row>
    <row r="42" spans="1:25" ht="33.75" customHeight="1">
      <c r="A42" s="9"/>
      <c r="B42" s="11"/>
      <c r="C42" s="9"/>
      <c r="D42" s="9"/>
      <c r="E42" s="10"/>
      <c r="F42" s="9"/>
      <c r="G42" s="9"/>
      <c r="H42" s="9"/>
      <c r="I42" s="9"/>
      <c r="J42" s="9"/>
      <c r="K42" s="9"/>
      <c r="L42" s="9"/>
      <c r="M42" s="9"/>
      <c r="N42" s="9"/>
      <c r="O42" s="9"/>
      <c r="P42" s="9"/>
      <c r="Q42" s="9"/>
      <c r="R42" s="9"/>
      <c r="S42" s="9"/>
      <c r="T42" s="9"/>
      <c r="U42" s="9"/>
      <c r="V42" s="9"/>
      <c r="W42" s="9"/>
      <c r="X42" s="9"/>
      <c r="Y42" s="9"/>
    </row>
    <row r="43" spans="1:25" ht="33.75" customHeight="1">
      <c r="A43" s="9"/>
      <c r="B43" s="11"/>
      <c r="C43" s="9"/>
      <c r="D43" s="9"/>
      <c r="E43" s="10"/>
      <c r="F43" s="9"/>
      <c r="G43" s="9"/>
      <c r="H43" s="9"/>
      <c r="I43" s="9"/>
      <c r="J43" s="9"/>
      <c r="K43" s="9"/>
      <c r="L43" s="9"/>
      <c r="M43" s="9"/>
      <c r="N43" s="9"/>
      <c r="O43" s="9"/>
      <c r="P43" s="9"/>
      <c r="Q43" s="9"/>
      <c r="R43" s="9"/>
      <c r="S43" s="9"/>
      <c r="T43" s="9"/>
      <c r="U43" s="9"/>
      <c r="V43" s="9"/>
      <c r="W43" s="9"/>
      <c r="X43" s="9"/>
      <c r="Y43" s="9"/>
    </row>
    <row r="44" spans="1:25" ht="33.75" customHeight="1">
      <c r="A44" s="9"/>
      <c r="B44" s="11"/>
      <c r="C44" s="9"/>
      <c r="D44" s="9"/>
      <c r="E44" s="10"/>
      <c r="F44" s="9"/>
      <c r="G44" s="9"/>
      <c r="H44" s="9"/>
      <c r="I44" s="9"/>
      <c r="J44" s="9"/>
      <c r="K44" s="9"/>
      <c r="L44" s="9"/>
      <c r="M44" s="9"/>
      <c r="N44" s="9"/>
      <c r="O44" s="9"/>
      <c r="P44" s="9"/>
      <c r="Q44" s="9"/>
      <c r="R44" s="9"/>
      <c r="S44" s="9"/>
      <c r="T44" s="9"/>
      <c r="U44" s="9"/>
      <c r="V44" s="9"/>
      <c r="W44" s="9"/>
      <c r="X44" s="9"/>
      <c r="Y44" s="9"/>
    </row>
    <row r="45" spans="1:25" ht="33.75" customHeight="1">
      <c r="A45" s="9"/>
      <c r="B45" s="11"/>
      <c r="C45" s="9"/>
      <c r="D45" s="9"/>
      <c r="E45" s="10"/>
      <c r="F45" s="9"/>
      <c r="G45" s="9"/>
      <c r="H45" s="9"/>
      <c r="I45" s="9"/>
      <c r="J45" s="9"/>
      <c r="K45" s="9"/>
      <c r="L45" s="9"/>
      <c r="M45" s="9"/>
      <c r="N45" s="9"/>
      <c r="O45" s="9"/>
      <c r="P45" s="9"/>
      <c r="Q45" s="9"/>
      <c r="R45" s="9"/>
      <c r="S45" s="9"/>
      <c r="T45" s="9"/>
      <c r="U45" s="9"/>
      <c r="V45" s="9"/>
      <c r="W45" s="9"/>
      <c r="X45" s="9"/>
      <c r="Y45" s="9"/>
    </row>
    <row r="46" spans="1:25" ht="33.75" customHeight="1">
      <c r="A46" s="9"/>
      <c r="B46" s="11"/>
      <c r="C46" s="9"/>
      <c r="D46" s="9"/>
      <c r="E46" s="10"/>
      <c r="F46" s="9"/>
      <c r="G46" s="9"/>
      <c r="H46" s="9"/>
      <c r="I46" s="9"/>
      <c r="J46" s="9"/>
      <c r="K46" s="9"/>
      <c r="L46" s="9"/>
      <c r="M46" s="9"/>
      <c r="N46" s="9"/>
      <c r="O46" s="9"/>
      <c r="P46" s="9"/>
      <c r="Q46" s="9"/>
      <c r="R46" s="9"/>
      <c r="S46" s="9"/>
      <c r="T46" s="9"/>
      <c r="U46" s="9"/>
      <c r="V46" s="9"/>
      <c r="W46" s="9"/>
      <c r="X46" s="9"/>
      <c r="Y46" s="9"/>
    </row>
    <row r="47" spans="1:25" ht="33.75" customHeight="1">
      <c r="A47" s="9"/>
      <c r="B47" s="11"/>
      <c r="C47" s="9"/>
      <c r="D47" s="9"/>
      <c r="E47" s="10"/>
      <c r="F47" s="9"/>
      <c r="G47" s="9"/>
      <c r="H47" s="9"/>
      <c r="I47" s="9"/>
      <c r="J47" s="9"/>
      <c r="K47" s="9"/>
      <c r="L47" s="9"/>
      <c r="M47" s="9"/>
      <c r="N47" s="9"/>
      <c r="O47" s="9"/>
      <c r="P47" s="9"/>
      <c r="Q47" s="9"/>
      <c r="R47" s="9"/>
      <c r="S47" s="9"/>
      <c r="T47" s="9"/>
      <c r="U47" s="9"/>
      <c r="V47" s="9"/>
      <c r="W47" s="9"/>
      <c r="X47" s="9"/>
      <c r="Y47" s="9"/>
    </row>
    <row r="48" spans="1:25" ht="33.75" customHeight="1">
      <c r="A48" s="9"/>
      <c r="B48" s="11"/>
      <c r="C48" s="9"/>
      <c r="D48" s="9"/>
      <c r="E48" s="10"/>
      <c r="F48" s="9"/>
      <c r="G48" s="9"/>
      <c r="H48" s="9"/>
      <c r="I48" s="9"/>
      <c r="J48" s="9"/>
      <c r="K48" s="9"/>
      <c r="L48" s="9"/>
      <c r="M48" s="9"/>
      <c r="N48" s="9"/>
      <c r="O48" s="9"/>
      <c r="P48" s="9"/>
      <c r="Q48" s="9"/>
      <c r="R48" s="9"/>
      <c r="S48" s="9"/>
      <c r="T48" s="9"/>
      <c r="U48" s="9"/>
      <c r="V48" s="9"/>
      <c r="W48" s="9"/>
      <c r="X48" s="9"/>
      <c r="Y48" s="9"/>
    </row>
    <row r="49" spans="1:25" ht="33.75" customHeight="1">
      <c r="A49" s="9"/>
      <c r="B49" s="11"/>
      <c r="C49" s="9"/>
      <c r="D49" s="9"/>
      <c r="E49" s="10"/>
      <c r="F49" s="9"/>
      <c r="G49" s="9"/>
      <c r="H49" s="9"/>
      <c r="I49" s="9"/>
      <c r="J49" s="9"/>
      <c r="K49" s="9"/>
      <c r="L49" s="9"/>
      <c r="M49" s="9"/>
      <c r="N49" s="9"/>
      <c r="O49" s="9"/>
      <c r="P49" s="9"/>
      <c r="Q49" s="9"/>
      <c r="R49" s="9"/>
      <c r="S49" s="9"/>
      <c r="T49" s="9"/>
      <c r="U49" s="9"/>
      <c r="V49" s="9"/>
      <c r="W49" s="9"/>
      <c r="X49" s="9"/>
      <c r="Y49" s="9"/>
    </row>
    <row r="50" spans="1:25" ht="33.75" customHeight="1">
      <c r="A50" s="9"/>
      <c r="B50" s="11"/>
      <c r="C50" s="9"/>
      <c r="D50" s="9"/>
      <c r="E50" s="10"/>
      <c r="F50" s="9"/>
      <c r="G50" s="9"/>
      <c r="H50" s="9"/>
      <c r="I50" s="9"/>
      <c r="J50" s="9"/>
      <c r="K50" s="9"/>
      <c r="L50" s="9"/>
      <c r="M50" s="9"/>
      <c r="N50" s="9"/>
      <c r="O50" s="9"/>
      <c r="P50" s="9"/>
      <c r="Q50" s="9"/>
      <c r="R50" s="9"/>
      <c r="S50" s="9"/>
      <c r="T50" s="9"/>
      <c r="U50" s="9"/>
      <c r="V50" s="9"/>
      <c r="W50" s="9"/>
      <c r="X50" s="9"/>
      <c r="Y50" s="9"/>
    </row>
    <row r="51" spans="1:25" ht="33.75" customHeight="1">
      <c r="A51" s="9"/>
      <c r="B51" s="11"/>
      <c r="C51" s="9"/>
      <c r="D51" s="9"/>
      <c r="E51" s="10"/>
      <c r="F51" s="9"/>
      <c r="G51" s="9"/>
      <c r="H51" s="9"/>
      <c r="I51" s="9"/>
      <c r="J51" s="9"/>
      <c r="K51" s="9"/>
      <c r="L51" s="9"/>
      <c r="M51" s="9"/>
      <c r="N51" s="9"/>
      <c r="O51" s="9"/>
      <c r="P51" s="9"/>
      <c r="Q51" s="9"/>
      <c r="R51" s="9"/>
      <c r="S51" s="9"/>
      <c r="T51" s="9"/>
      <c r="U51" s="9"/>
      <c r="V51" s="9"/>
      <c r="W51" s="9"/>
      <c r="X51" s="9"/>
      <c r="Y51" s="9"/>
    </row>
    <row r="52" spans="1:25" ht="33.75" customHeight="1">
      <c r="A52" s="9"/>
      <c r="B52" s="11"/>
      <c r="C52" s="9"/>
      <c r="D52" s="9"/>
      <c r="E52" s="10"/>
      <c r="F52" s="9"/>
      <c r="G52" s="9"/>
      <c r="H52" s="9"/>
      <c r="I52" s="9"/>
      <c r="J52" s="9"/>
      <c r="K52" s="9"/>
      <c r="L52" s="9"/>
      <c r="M52" s="9"/>
      <c r="N52" s="9"/>
      <c r="O52" s="9"/>
      <c r="P52" s="9"/>
      <c r="Q52" s="9"/>
      <c r="R52" s="9"/>
      <c r="S52" s="9"/>
      <c r="T52" s="9"/>
      <c r="U52" s="9"/>
      <c r="V52" s="9"/>
      <c r="W52" s="9"/>
      <c r="X52" s="9"/>
      <c r="Y52" s="9"/>
    </row>
    <row r="53" spans="1:25" ht="33.75" customHeight="1">
      <c r="A53" s="9"/>
      <c r="B53" s="11"/>
      <c r="C53" s="9"/>
      <c r="D53" s="9"/>
      <c r="E53" s="10"/>
      <c r="F53" s="9"/>
      <c r="G53" s="9"/>
      <c r="H53" s="9"/>
      <c r="I53" s="9"/>
      <c r="J53" s="9"/>
      <c r="K53" s="9"/>
      <c r="L53" s="9"/>
      <c r="M53" s="9"/>
      <c r="N53" s="9"/>
      <c r="O53" s="9"/>
      <c r="P53" s="9"/>
      <c r="Q53" s="9"/>
      <c r="R53" s="9"/>
      <c r="S53" s="9"/>
      <c r="T53" s="9"/>
      <c r="U53" s="9"/>
      <c r="V53" s="9"/>
      <c r="W53" s="9"/>
      <c r="X53" s="9"/>
      <c r="Y53" s="9"/>
    </row>
    <row r="54" spans="1:25" ht="33.75" customHeight="1">
      <c r="A54" s="9"/>
      <c r="B54" s="11"/>
      <c r="C54" s="9"/>
      <c r="D54" s="9"/>
      <c r="E54" s="10"/>
      <c r="F54" s="9"/>
      <c r="G54" s="9"/>
      <c r="H54" s="9"/>
      <c r="I54" s="9"/>
      <c r="J54" s="9"/>
      <c r="K54" s="9"/>
      <c r="L54" s="9"/>
      <c r="M54" s="9"/>
      <c r="N54" s="9"/>
      <c r="O54" s="9"/>
      <c r="P54" s="9"/>
      <c r="Q54" s="9"/>
      <c r="R54" s="9"/>
      <c r="S54" s="9"/>
      <c r="T54" s="9"/>
      <c r="U54" s="9"/>
      <c r="V54" s="9"/>
      <c r="W54" s="9"/>
      <c r="X54" s="9"/>
      <c r="Y54" s="9"/>
    </row>
    <row r="55" spans="1:25" ht="33.75" customHeight="1">
      <c r="A55" s="9"/>
      <c r="B55" s="11"/>
      <c r="C55" s="9"/>
      <c r="D55" s="9"/>
      <c r="E55" s="10"/>
      <c r="F55" s="9"/>
      <c r="G55" s="9"/>
      <c r="H55" s="9"/>
      <c r="I55" s="9"/>
      <c r="J55" s="9"/>
      <c r="K55" s="9"/>
      <c r="L55" s="9"/>
      <c r="M55" s="9"/>
      <c r="N55" s="9"/>
      <c r="O55" s="9"/>
      <c r="P55" s="9"/>
      <c r="Q55" s="9"/>
      <c r="R55" s="9"/>
      <c r="S55" s="9"/>
      <c r="T55" s="9"/>
      <c r="U55" s="9"/>
      <c r="V55" s="9"/>
      <c r="W55" s="9"/>
      <c r="X55" s="9"/>
      <c r="Y55" s="9"/>
    </row>
    <row r="56" spans="1:25" ht="33.75" customHeight="1">
      <c r="A56" s="9"/>
      <c r="B56" s="11"/>
      <c r="C56" s="9"/>
      <c r="D56" s="9"/>
      <c r="E56" s="10"/>
      <c r="F56" s="9"/>
      <c r="G56" s="9"/>
      <c r="H56" s="9"/>
      <c r="I56" s="9"/>
      <c r="J56" s="9"/>
      <c r="K56" s="9"/>
      <c r="L56" s="9"/>
      <c r="M56" s="9"/>
      <c r="N56" s="9"/>
      <c r="O56" s="9"/>
      <c r="P56" s="9"/>
      <c r="Q56" s="9"/>
      <c r="R56" s="9"/>
      <c r="S56" s="9"/>
      <c r="T56" s="9"/>
      <c r="U56" s="9"/>
      <c r="V56" s="9"/>
      <c r="W56" s="9"/>
      <c r="X56" s="9"/>
      <c r="Y56" s="9"/>
    </row>
    <row r="57" spans="1:25" ht="33.75" customHeight="1">
      <c r="A57" s="9"/>
      <c r="B57" s="11"/>
      <c r="C57" s="9"/>
      <c r="D57" s="9"/>
      <c r="E57" s="10"/>
      <c r="F57" s="9"/>
      <c r="G57" s="9"/>
      <c r="H57" s="9"/>
      <c r="I57" s="9"/>
      <c r="J57" s="9"/>
      <c r="K57" s="9"/>
      <c r="L57" s="9"/>
      <c r="M57" s="9"/>
      <c r="N57" s="9"/>
      <c r="O57" s="9"/>
      <c r="P57" s="9"/>
      <c r="Q57" s="9"/>
      <c r="R57" s="9"/>
      <c r="S57" s="9"/>
      <c r="T57" s="9"/>
      <c r="U57" s="9"/>
      <c r="V57" s="9"/>
      <c r="W57" s="9"/>
      <c r="X57" s="9"/>
      <c r="Y57" s="9"/>
    </row>
    <row r="58" spans="1:25" ht="33.75" customHeight="1">
      <c r="A58" s="9"/>
      <c r="B58" s="11"/>
      <c r="C58" s="9"/>
      <c r="D58" s="9"/>
      <c r="E58" s="10"/>
      <c r="F58" s="9"/>
      <c r="G58" s="9"/>
      <c r="H58" s="9"/>
      <c r="I58" s="9"/>
      <c r="J58" s="9"/>
      <c r="K58" s="9"/>
      <c r="L58" s="9"/>
      <c r="M58" s="9"/>
      <c r="N58" s="9"/>
      <c r="O58" s="9"/>
      <c r="P58" s="9"/>
      <c r="Q58" s="9"/>
      <c r="R58" s="9"/>
      <c r="S58" s="9"/>
      <c r="T58" s="9"/>
      <c r="U58" s="9"/>
      <c r="V58" s="9"/>
      <c r="W58" s="9"/>
      <c r="X58" s="9"/>
      <c r="Y58" s="9"/>
    </row>
    <row r="59" spans="1:25" ht="33.75" customHeight="1">
      <c r="A59" s="9"/>
      <c r="B59" s="11"/>
      <c r="C59" s="9"/>
      <c r="D59" s="9"/>
      <c r="E59" s="10"/>
      <c r="F59" s="9"/>
      <c r="G59" s="9"/>
      <c r="H59" s="9"/>
      <c r="I59" s="9"/>
      <c r="J59" s="9"/>
      <c r="K59" s="9"/>
      <c r="L59" s="9"/>
      <c r="M59" s="9"/>
      <c r="N59" s="9"/>
      <c r="O59" s="9"/>
      <c r="P59" s="9"/>
      <c r="Q59" s="9"/>
      <c r="R59" s="9"/>
      <c r="S59" s="9"/>
      <c r="T59" s="9"/>
      <c r="U59" s="9"/>
      <c r="V59" s="9"/>
      <c r="W59" s="9"/>
      <c r="X59" s="9"/>
      <c r="Y59" s="9"/>
    </row>
    <row r="60" spans="1:25" ht="33.75" customHeight="1">
      <c r="A60" s="9"/>
      <c r="B60" s="11"/>
      <c r="C60" s="9"/>
      <c r="D60" s="9"/>
      <c r="E60" s="10"/>
      <c r="F60" s="9"/>
      <c r="G60" s="9"/>
      <c r="H60" s="9"/>
      <c r="I60" s="9"/>
      <c r="J60" s="9"/>
      <c r="K60" s="9"/>
      <c r="L60" s="9"/>
      <c r="M60" s="9"/>
      <c r="N60" s="9"/>
      <c r="O60" s="9"/>
      <c r="P60" s="9"/>
      <c r="Q60" s="9"/>
      <c r="R60" s="9"/>
      <c r="S60" s="9"/>
      <c r="T60" s="9"/>
      <c r="U60" s="9"/>
      <c r="V60" s="9"/>
      <c r="W60" s="9"/>
      <c r="X60" s="9"/>
      <c r="Y60" s="9"/>
    </row>
    <row r="61" spans="1:25" ht="33.75" customHeight="1">
      <c r="A61" s="9"/>
      <c r="B61" s="11"/>
      <c r="C61" s="9"/>
      <c r="D61" s="9"/>
      <c r="E61" s="10"/>
      <c r="F61" s="9"/>
      <c r="G61" s="9"/>
      <c r="H61" s="9"/>
      <c r="I61" s="9"/>
      <c r="J61" s="9"/>
      <c r="K61" s="9"/>
      <c r="L61" s="9"/>
      <c r="M61" s="9"/>
      <c r="N61" s="9"/>
      <c r="O61" s="9"/>
      <c r="P61" s="9"/>
      <c r="Q61" s="9"/>
      <c r="R61" s="9"/>
      <c r="S61" s="9"/>
      <c r="T61" s="9"/>
      <c r="U61" s="9"/>
      <c r="V61" s="9"/>
      <c r="W61" s="9"/>
      <c r="X61" s="9"/>
      <c r="Y61" s="9"/>
    </row>
    <row r="62" spans="1:25" ht="33.75" customHeight="1">
      <c r="A62" s="9"/>
      <c r="B62" s="11"/>
      <c r="C62" s="9"/>
      <c r="D62" s="9"/>
      <c r="E62" s="10"/>
      <c r="F62" s="9"/>
      <c r="G62" s="9"/>
      <c r="H62" s="9"/>
      <c r="I62" s="9"/>
      <c r="J62" s="9"/>
      <c r="K62" s="9"/>
      <c r="L62" s="9"/>
      <c r="M62" s="9"/>
      <c r="N62" s="9"/>
      <c r="O62" s="9"/>
      <c r="P62" s="9"/>
      <c r="Q62" s="9"/>
      <c r="R62" s="9"/>
      <c r="S62" s="9"/>
      <c r="T62" s="9"/>
      <c r="U62" s="9"/>
      <c r="V62" s="9"/>
      <c r="W62" s="9"/>
      <c r="X62" s="9"/>
      <c r="Y62" s="9"/>
    </row>
    <row r="63" spans="1:25" ht="33.75" customHeight="1">
      <c r="A63" s="9"/>
      <c r="B63" s="11"/>
      <c r="C63" s="9"/>
      <c r="D63" s="9"/>
      <c r="E63" s="10"/>
      <c r="F63" s="9"/>
      <c r="G63" s="9"/>
      <c r="H63" s="9"/>
      <c r="I63" s="9"/>
      <c r="J63" s="9"/>
      <c r="K63" s="9"/>
      <c r="L63" s="9"/>
      <c r="M63" s="9"/>
      <c r="N63" s="9"/>
      <c r="O63" s="9"/>
      <c r="P63" s="9"/>
      <c r="Q63" s="9"/>
      <c r="R63" s="9"/>
      <c r="S63" s="9"/>
      <c r="T63" s="9"/>
      <c r="U63" s="9"/>
      <c r="V63" s="9"/>
      <c r="W63" s="9"/>
      <c r="X63" s="9"/>
      <c r="Y63" s="9"/>
    </row>
    <row r="64" spans="1:25" ht="33.75" customHeight="1">
      <c r="A64" s="9"/>
      <c r="B64" s="11"/>
      <c r="C64" s="9"/>
      <c r="D64" s="9"/>
      <c r="E64" s="10"/>
      <c r="F64" s="9"/>
      <c r="G64" s="9"/>
      <c r="H64" s="9"/>
      <c r="I64" s="9"/>
      <c r="J64" s="9"/>
      <c r="K64" s="9"/>
      <c r="L64" s="9"/>
      <c r="M64" s="9"/>
      <c r="N64" s="9"/>
      <c r="O64" s="9"/>
      <c r="P64" s="9"/>
      <c r="Q64" s="9"/>
      <c r="R64" s="9"/>
      <c r="S64" s="9"/>
      <c r="T64" s="9"/>
      <c r="U64" s="9"/>
      <c r="V64" s="9"/>
      <c r="W64" s="9"/>
      <c r="X64" s="9"/>
      <c r="Y64" s="9"/>
    </row>
    <row r="65" spans="1:25" ht="33.75" customHeight="1">
      <c r="A65" s="9"/>
      <c r="B65" s="11"/>
      <c r="C65" s="9"/>
      <c r="D65" s="9"/>
      <c r="E65" s="10"/>
      <c r="F65" s="9"/>
      <c r="G65" s="9"/>
      <c r="H65" s="9"/>
      <c r="I65" s="9"/>
      <c r="J65" s="9"/>
      <c r="K65" s="9"/>
      <c r="L65" s="9"/>
      <c r="M65" s="9"/>
      <c r="N65" s="9"/>
      <c r="O65" s="9"/>
      <c r="P65" s="9"/>
      <c r="Q65" s="9"/>
      <c r="R65" s="9"/>
      <c r="S65" s="9"/>
      <c r="T65" s="9"/>
      <c r="U65" s="9"/>
      <c r="V65" s="9"/>
      <c r="W65" s="9"/>
      <c r="X65" s="9"/>
      <c r="Y65" s="9"/>
    </row>
    <row r="66" spans="1:25" ht="33.75" customHeight="1">
      <c r="A66" s="9"/>
      <c r="B66" s="11"/>
      <c r="C66" s="9"/>
      <c r="D66" s="9"/>
      <c r="E66" s="10"/>
      <c r="F66" s="9"/>
      <c r="G66" s="9"/>
      <c r="H66" s="9"/>
      <c r="I66" s="9"/>
      <c r="J66" s="9"/>
      <c r="K66" s="9"/>
      <c r="L66" s="9"/>
      <c r="M66" s="9"/>
      <c r="N66" s="9"/>
      <c r="O66" s="9"/>
      <c r="P66" s="9"/>
      <c r="Q66" s="9"/>
      <c r="R66" s="9"/>
      <c r="S66" s="9"/>
      <c r="T66" s="9"/>
      <c r="U66" s="9"/>
      <c r="V66" s="9"/>
      <c r="W66" s="9"/>
      <c r="X66" s="9"/>
      <c r="Y66" s="9"/>
    </row>
    <row r="67" spans="1:25" ht="33.75" customHeight="1">
      <c r="A67" s="9"/>
      <c r="B67" s="11"/>
      <c r="C67" s="9"/>
      <c r="D67" s="9"/>
      <c r="E67" s="10"/>
      <c r="F67" s="9"/>
      <c r="G67" s="9"/>
      <c r="H67" s="9"/>
      <c r="I67" s="9"/>
      <c r="J67" s="9"/>
      <c r="K67" s="9"/>
      <c r="L67" s="9"/>
      <c r="M67" s="9"/>
      <c r="N67" s="9"/>
      <c r="O67" s="9"/>
      <c r="P67" s="9"/>
      <c r="Q67" s="9"/>
      <c r="R67" s="9"/>
      <c r="S67" s="9"/>
      <c r="T67" s="9"/>
      <c r="U67" s="9"/>
      <c r="V67" s="9"/>
      <c r="W67" s="9"/>
      <c r="X67" s="9"/>
      <c r="Y67" s="9"/>
    </row>
    <row r="68" spans="1:25" ht="33.75" customHeight="1">
      <c r="A68" s="9"/>
      <c r="B68" s="11"/>
      <c r="C68" s="9"/>
      <c r="D68" s="9"/>
      <c r="E68" s="10"/>
      <c r="F68" s="9"/>
      <c r="G68" s="9"/>
      <c r="H68" s="9"/>
      <c r="I68" s="9"/>
      <c r="J68" s="9"/>
      <c r="K68" s="9"/>
      <c r="L68" s="9"/>
      <c r="M68" s="9"/>
      <c r="N68" s="9"/>
      <c r="O68" s="9"/>
      <c r="P68" s="9"/>
      <c r="Q68" s="9"/>
      <c r="R68" s="9"/>
      <c r="S68" s="9"/>
      <c r="T68" s="9"/>
      <c r="U68" s="9"/>
      <c r="V68" s="9"/>
      <c r="W68" s="9"/>
      <c r="X68" s="9"/>
      <c r="Y68" s="9"/>
    </row>
    <row r="69" spans="1:25" ht="33.75" customHeight="1">
      <c r="A69" s="9"/>
      <c r="B69" s="11"/>
      <c r="C69" s="9"/>
      <c r="D69" s="9"/>
      <c r="E69" s="10"/>
      <c r="F69" s="9"/>
      <c r="G69" s="9"/>
      <c r="H69" s="9"/>
      <c r="I69" s="9"/>
      <c r="J69" s="9"/>
      <c r="K69" s="9"/>
      <c r="L69" s="9"/>
      <c r="M69" s="9"/>
      <c r="N69" s="9"/>
      <c r="O69" s="9"/>
      <c r="P69" s="9"/>
      <c r="Q69" s="9"/>
      <c r="R69" s="9"/>
      <c r="S69" s="9"/>
      <c r="T69" s="9"/>
      <c r="U69" s="9"/>
      <c r="V69" s="9"/>
      <c r="W69" s="9"/>
      <c r="X69" s="9"/>
      <c r="Y69" s="9"/>
    </row>
    <row r="70" spans="1:25" ht="33.75" customHeight="1">
      <c r="A70" s="9"/>
      <c r="B70" s="11"/>
      <c r="C70" s="9"/>
      <c r="D70" s="9"/>
      <c r="E70" s="10"/>
      <c r="F70" s="9"/>
      <c r="G70" s="9"/>
      <c r="H70" s="9"/>
      <c r="I70" s="9"/>
      <c r="J70" s="9"/>
      <c r="K70" s="9"/>
      <c r="L70" s="9"/>
      <c r="M70" s="9"/>
      <c r="N70" s="9"/>
      <c r="O70" s="9"/>
      <c r="P70" s="9"/>
      <c r="Q70" s="9"/>
      <c r="R70" s="9"/>
      <c r="S70" s="9"/>
      <c r="T70" s="9"/>
      <c r="U70" s="9"/>
      <c r="V70" s="9"/>
      <c r="W70" s="9"/>
      <c r="X70" s="9"/>
      <c r="Y70" s="9"/>
    </row>
    <row r="71" spans="1:25" ht="33.75" customHeight="1">
      <c r="A71" s="9"/>
      <c r="B71" s="11"/>
      <c r="C71" s="9"/>
      <c r="D71" s="9"/>
      <c r="E71" s="10"/>
      <c r="F71" s="9"/>
      <c r="G71" s="9"/>
      <c r="H71" s="9"/>
      <c r="I71" s="9"/>
      <c r="J71" s="9"/>
      <c r="K71" s="9"/>
      <c r="L71" s="9"/>
      <c r="M71" s="9"/>
      <c r="N71" s="9"/>
      <c r="O71" s="9"/>
      <c r="P71" s="9"/>
      <c r="Q71" s="9"/>
      <c r="R71" s="9"/>
      <c r="S71" s="9"/>
      <c r="T71" s="9"/>
      <c r="U71" s="9"/>
      <c r="V71" s="9"/>
      <c r="W71" s="9"/>
      <c r="X71" s="9"/>
      <c r="Y71" s="9"/>
    </row>
    <row r="72" spans="1:25" ht="33.75" customHeight="1">
      <c r="A72" s="9"/>
      <c r="B72" s="11"/>
      <c r="C72" s="9"/>
      <c r="D72" s="9"/>
      <c r="E72" s="10"/>
      <c r="F72" s="9"/>
      <c r="G72" s="9"/>
      <c r="H72" s="9"/>
      <c r="I72" s="9"/>
      <c r="J72" s="9"/>
      <c r="K72" s="9"/>
      <c r="L72" s="9"/>
      <c r="M72" s="9"/>
      <c r="N72" s="9"/>
      <c r="O72" s="9"/>
      <c r="P72" s="9"/>
      <c r="Q72" s="9"/>
      <c r="R72" s="9"/>
      <c r="S72" s="9"/>
      <c r="T72" s="9"/>
      <c r="U72" s="9"/>
      <c r="V72" s="9"/>
      <c r="W72" s="9"/>
      <c r="X72" s="9"/>
      <c r="Y72" s="9"/>
    </row>
    <row r="73" spans="1:25" ht="33.75" customHeight="1">
      <c r="A73" s="9"/>
      <c r="B73" s="11"/>
      <c r="C73" s="9"/>
      <c r="D73" s="9"/>
      <c r="E73" s="10"/>
      <c r="F73" s="9"/>
      <c r="G73" s="9"/>
      <c r="H73" s="9"/>
      <c r="I73" s="9"/>
      <c r="J73" s="9"/>
      <c r="K73" s="9"/>
      <c r="L73" s="9"/>
      <c r="M73" s="9"/>
      <c r="N73" s="9"/>
      <c r="O73" s="9"/>
      <c r="P73" s="9"/>
      <c r="Q73" s="9"/>
      <c r="R73" s="9"/>
      <c r="S73" s="9"/>
      <c r="T73" s="9"/>
      <c r="U73" s="9"/>
      <c r="V73" s="9"/>
      <c r="W73" s="9"/>
      <c r="X73" s="9"/>
      <c r="Y73" s="9"/>
    </row>
    <row r="74" spans="1:25" ht="33.75" customHeight="1">
      <c r="A74" s="9"/>
      <c r="B74" s="11"/>
      <c r="C74" s="9"/>
      <c r="D74" s="9"/>
      <c r="E74" s="10"/>
      <c r="F74" s="9"/>
      <c r="G74" s="9"/>
      <c r="H74" s="9"/>
      <c r="I74" s="9"/>
      <c r="J74" s="9"/>
      <c r="K74" s="9"/>
      <c r="L74" s="9"/>
      <c r="M74" s="9"/>
      <c r="N74" s="9"/>
      <c r="O74" s="9"/>
      <c r="P74" s="9"/>
      <c r="Q74" s="9"/>
      <c r="R74" s="9"/>
      <c r="S74" s="9"/>
      <c r="T74" s="9"/>
      <c r="U74" s="9"/>
      <c r="V74" s="9"/>
      <c r="W74" s="9"/>
      <c r="X74" s="9"/>
      <c r="Y74" s="9"/>
    </row>
    <row r="75" spans="1:25" ht="33.75" customHeight="1">
      <c r="A75" s="9"/>
      <c r="B75" s="11"/>
      <c r="C75" s="9"/>
      <c r="D75" s="9"/>
      <c r="E75" s="10"/>
      <c r="F75" s="9"/>
      <c r="G75" s="9"/>
      <c r="H75" s="9"/>
      <c r="I75" s="9"/>
      <c r="J75" s="9"/>
      <c r="K75" s="9"/>
      <c r="L75" s="9"/>
      <c r="M75" s="9"/>
      <c r="N75" s="9"/>
      <c r="O75" s="9"/>
      <c r="P75" s="9"/>
      <c r="Q75" s="9"/>
      <c r="R75" s="9"/>
      <c r="S75" s="9"/>
      <c r="T75" s="9"/>
      <c r="U75" s="9"/>
      <c r="V75" s="9"/>
      <c r="W75" s="9"/>
      <c r="X75" s="9"/>
      <c r="Y75" s="9"/>
    </row>
    <row r="76" spans="1:25" ht="33.75" customHeight="1">
      <c r="A76" s="9"/>
      <c r="B76" s="11"/>
      <c r="C76" s="9"/>
      <c r="D76" s="9"/>
      <c r="E76" s="10"/>
      <c r="F76" s="9"/>
      <c r="G76" s="9"/>
      <c r="H76" s="9"/>
      <c r="I76" s="9"/>
      <c r="J76" s="9"/>
      <c r="K76" s="9"/>
      <c r="L76" s="9"/>
      <c r="M76" s="9"/>
      <c r="N76" s="9"/>
      <c r="O76" s="9"/>
      <c r="P76" s="9"/>
      <c r="Q76" s="9"/>
      <c r="R76" s="9"/>
      <c r="S76" s="9"/>
      <c r="T76" s="9"/>
      <c r="U76" s="9"/>
      <c r="V76" s="9"/>
      <c r="W76" s="9"/>
      <c r="X76" s="9"/>
      <c r="Y76" s="9"/>
    </row>
    <row r="77" spans="1:25" ht="33.75" customHeight="1">
      <c r="A77" s="9"/>
      <c r="B77" s="11"/>
      <c r="C77" s="9"/>
      <c r="D77" s="9"/>
      <c r="E77" s="10"/>
      <c r="F77" s="9"/>
      <c r="G77" s="9"/>
      <c r="H77" s="9"/>
      <c r="I77" s="9"/>
      <c r="J77" s="9"/>
      <c r="K77" s="9"/>
      <c r="L77" s="9"/>
      <c r="M77" s="9"/>
      <c r="N77" s="9"/>
      <c r="O77" s="9"/>
      <c r="P77" s="9"/>
      <c r="Q77" s="9"/>
      <c r="R77" s="9"/>
      <c r="S77" s="9"/>
      <c r="T77" s="9"/>
      <c r="U77" s="9"/>
      <c r="V77" s="9"/>
      <c r="W77" s="9"/>
      <c r="X77" s="9"/>
      <c r="Y77" s="9"/>
    </row>
    <row r="78" spans="1:25" ht="33.75" customHeight="1">
      <c r="A78" s="9"/>
      <c r="B78" s="11"/>
      <c r="C78" s="9"/>
      <c r="D78" s="9"/>
      <c r="E78" s="10"/>
      <c r="F78" s="9"/>
      <c r="G78" s="9"/>
      <c r="H78" s="9"/>
      <c r="I78" s="9"/>
      <c r="J78" s="9"/>
      <c r="K78" s="9"/>
      <c r="L78" s="9"/>
      <c r="M78" s="9"/>
      <c r="N78" s="9"/>
      <c r="O78" s="9"/>
      <c r="P78" s="9"/>
      <c r="Q78" s="9"/>
      <c r="R78" s="9"/>
      <c r="S78" s="9"/>
      <c r="T78" s="9"/>
      <c r="U78" s="9"/>
      <c r="V78" s="9"/>
      <c r="W78" s="9"/>
      <c r="X78" s="9"/>
      <c r="Y78" s="9"/>
    </row>
    <row r="79" spans="1:25" ht="33.75" customHeight="1">
      <c r="A79" s="9"/>
      <c r="B79" s="11"/>
      <c r="C79" s="9"/>
      <c r="D79" s="9"/>
      <c r="E79" s="10"/>
      <c r="F79" s="9"/>
      <c r="G79" s="9"/>
      <c r="H79" s="9"/>
      <c r="I79" s="9"/>
      <c r="J79" s="9"/>
      <c r="K79" s="9"/>
      <c r="L79" s="9"/>
      <c r="M79" s="9"/>
      <c r="N79" s="9"/>
      <c r="O79" s="9"/>
      <c r="P79" s="9"/>
      <c r="Q79" s="9"/>
      <c r="R79" s="9"/>
      <c r="S79" s="9"/>
      <c r="T79" s="9"/>
      <c r="U79" s="9"/>
      <c r="V79" s="9"/>
      <c r="W79" s="9"/>
      <c r="X79" s="9"/>
      <c r="Y79" s="9"/>
    </row>
    <row r="80" spans="1:25" ht="33.75" customHeight="1">
      <c r="A80" s="9"/>
      <c r="B80" s="11"/>
      <c r="C80" s="9"/>
      <c r="D80" s="9"/>
      <c r="E80" s="10"/>
      <c r="F80" s="9"/>
      <c r="G80" s="9"/>
      <c r="H80" s="9"/>
      <c r="I80" s="9"/>
      <c r="J80" s="9"/>
      <c r="K80" s="9"/>
      <c r="L80" s="9"/>
      <c r="M80" s="9"/>
      <c r="N80" s="9"/>
      <c r="O80" s="9"/>
      <c r="P80" s="9"/>
      <c r="Q80" s="9"/>
      <c r="R80" s="9"/>
      <c r="S80" s="9"/>
      <c r="T80" s="9"/>
      <c r="U80" s="9"/>
      <c r="V80" s="9"/>
      <c r="W80" s="9"/>
      <c r="X80" s="9"/>
      <c r="Y80" s="9"/>
    </row>
    <row r="81" spans="1:25" ht="33.75" customHeight="1">
      <c r="A81" s="9"/>
      <c r="B81" s="11"/>
      <c r="C81" s="9"/>
      <c r="D81" s="9"/>
      <c r="E81" s="10"/>
      <c r="F81" s="9"/>
      <c r="G81" s="9"/>
      <c r="H81" s="9"/>
      <c r="I81" s="9"/>
      <c r="J81" s="9"/>
      <c r="K81" s="9"/>
      <c r="L81" s="9"/>
      <c r="M81" s="9"/>
      <c r="N81" s="9"/>
      <c r="O81" s="9"/>
      <c r="P81" s="9"/>
      <c r="Q81" s="9"/>
      <c r="R81" s="9"/>
      <c r="S81" s="9"/>
      <c r="T81" s="9"/>
      <c r="U81" s="9"/>
      <c r="V81" s="9"/>
      <c r="W81" s="9"/>
      <c r="X81" s="9"/>
      <c r="Y81" s="9"/>
    </row>
    <row r="82" spans="1:25" ht="33.75" customHeight="1">
      <c r="A82" s="9"/>
      <c r="B82" s="11"/>
      <c r="C82" s="9"/>
      <c r="D82" s="9"/>
      <c r="E82" s="10"/>
      <c r="F82" s="9"/>
      <c r="G82" s="9"/>
      <c r="H82" s="9"/>
      <c r="I82" s="9"/>
      <c r="J82" s="9"/>
      <c r="K82" s="9"/>
      <c r="L82" s="9"/>
      <c r="M82" s="9"/>
      <c r="N82" s="9"/>
      <c r="O82" s="9"/>
      <c r="P82" s="9"/>
      <c r="Q82" s="9"/>
      <c r="R82" s="9"/>
      <c r="S82" s="9"/>
      <c r="T82" s="9"/>
      <c r="U82" s="9"/>
      <c r="V82" s="9"/>
      <c r="W82" s="9"/>
      <c r="X82" s="9"/>
      <c r="Y82" s="9"/>
    </row>
    <row r="83" spans="1:25" ht="33.75" customHeight="1">
      <c r="A83" s="9"/>
      <c r="B83" s="11"/>
      <c r="C83" s="9"/>
      <c r="D83" s="9"/>
      <c r="E83" s="10"/>
      <c r="F83" s="9"/>
      <c r="G83" s="9"/>
      <c r="H83" s="9"/>
      <c r="I83" s="9"/>
      <c r="J83" s="9"/>
      <c r="K83" s="9"/>
      <c r="L83" s="9"/>
      <c r="M83" s="9"/>
      <c r="N83" s="9"/>
      <c r="O83" s="9"/>
      <c r="P83" s="9"/>
      <c r="Q83" s="9"/>
      <c r="R83" s="9"/>
      <c r="S83" s="9"/>
      <c r="T83" s="9"/>
      <c r="U83" s="9"/>
      <c r="V83" s="9"/>
      <c r="W83" s="9"/>
      <c r="X83" s="9"/>
      <c r="Y83" s="9"/>
    </row>
    <row r="84" spans="1:25" ht="33.75" customHeight="1">
      <c r="A84" s="9"/>
      <c r="B84" s="11"/>
      <c r="C84" s="9"/>
      <c r="D84" s="9"/>
      <c r="E84" s="10"/>
      <c r="F84" s="9"/>
      <c r="G84" s="9"/>
      <c r="H84" s="9"/>
      <c r="I84" s="9"/>
      <c r="J84" s="9"/>
      <c r="K84" s="9"/>
      <c r="L84" s="9"/>
      <c r="M84" s="9"/>
      <c r="N84" s="9"/>
      <c r="O84" s="9"/>
      <c r="P84" s="9"/>
      <c r="Q84" s="9"/>
      <c r="R84" s="9"/>
      <c r="S84" s="9"/>
      <c r="T84" s="9"/>
      <c r="U84" s="9"/>
      <c r="V84" s="9"/>
      <c r="W84" s="9"/>
      <c r="X84" s="9"/>
      <c r="Y84" s="9"/>
    </row>
    <row r="85" spans="1:25" ht="33.75" customHeight="1">
      <c r="A85" s="9"/>
      <c r="B85" s="11"/>
      <c r="C85" s="9"/>
      <c r="D85" s="9"/>
      <c r="E85" s="10"/>
      <c r="F85" s="9"/>
      <c r="G85" s="9"/>
      <c r="H85" s="9"/>
      <c r="I85" s="9"/>
      <c r="J85" s="9"/>
      <c r="K85" s="9"/>
      <c r="L85" s="9"/>
      <c r="M85" s="9"/>
      <c r="N85" s="9"/>
      <c r="O85" s="9"/>
      <c r="P85" s="9"/>
      <c r="Q85" s="9"/>
      <c r="R85" s="9"/>
      <c r="S85" s="9"/>
      <c r="T85" s="9"/>
      <c r="U85" s="9"/>
      <c r="V85" s="9"/>
      <c r="W85" s="9"/>
      <c r="X85" s="9"/>
      <c r="Y85" s="9"/>
    </row>
    <row r="86" spans="1:25" ht="33.75" customHeight="1">
      <c r="A86" s="9"/>
      <c r="B86" s="11"/>
      <c r="C86" s="9"/>
      <c r="D86" s="9"/>
      <c r="E86" s="10"/>
      <c r="F86" s="9"/>
      <c r="G86" s="9"/>
      <c r="H86" s="9"/>
      <c r="I86" s="9"/>
      <c r="J86" s="9"/>
      <c r="K86" s="9"/>
      <c r="L86" s="9"/>
      <c r="M86" s="9"/>
      <c r="N86" s="9"/>
      <c r="O86" s="9"/>
      <c r="P86" s="9"/>
      <c r="Q86" s="9"/>
      <c r="R86" s="9"/>
      <c r="S86" s="9"/>
      <c r="T86" s="9"/>
      <c r="U86" s="9"/>
      <c r="V86" s="9"/>
      <c r="W86" s="9"/>
      <c r="X86" s="9"/>
      <c r="Y86" s="9"/>
    </row>
    <row r="87" spans="1:25" ht="33.75" customHeight="1">
      <c r="A87" s="9"/>
      <c r="B87" s="11"/>
      <c r="C87" s="9"/>
      <c r="D87" s="9"/>
      <c r="E87" s="10"/>
      <c r="F87" s="9"/>
      <c r="G87" s="9"/>
      <c r="H87" s="9"/>
      <c r="I87" s="9"/>
      <c r="J87" s="9"/>
      <c r="K87" s="9"/>
      <c r="L87" s="9"/>
      <c r="M87" s="9"/>
      <c r="N87" s="9"/>
      <c r="O87" s="9"/>
      <c r="P87" s="9"/>
      <c r="Q87" s="9"/>
      <c r="R87" s="9"/>
      <c r="S87" s="9"/>
      <c r="T87" s="9"/>
      <c r="U87" s="9"/>
      <c r="V87" s="9"/>
      <c r="W87" s="9"/>
      <c r="X87" s="9"/>
      <c r="Y87" s="9"/>
    </row>
    <row r="88" spans="1:25" ht="33.75" customHeight="1">
      <c r="A88" s="9"/>
      <c r="B88" s="11"/>
      <c r="C88" s="9"/>
      <c r="D88" s="9"/>
      <c r="E88" s="10"/>
      <c r="F88" s="9"/>
      <c r="G88" s="9"/>
      <c r="H88" s="9"/>
      <c r="I88" s="9"/>
      <c r="J88" s="9"/>
      <c r="K88" s="9"/>
      <c r="L88" s="9"/>
      <c r="M88" s="9"/>
      <c r="N88" s="9"/>
      <c r="O88" s="9"/>
      <c r="P88" s="9"/>
      <c r="Q88" s="9"/>
      <c r="R88" s="9"/>
      <c r="S88" s="9"/>
      <c r="T88" s="9"/>
      <c r="U88" s="9"/>
      <c r="V88" s="9"/>
      <c r="W88" s="9"/>
      <c r="X88" s="9"/>
      <c r="Y88" s="9"/>
    </row>
    <row r="89" spans="1:25" ht="33.75" customHeight="1">
      <c r="A89" s="9"/>
      <c r="B89" s="11"/>
      <c r="C89" s="9"/>
      <c r="D89" s="9"/>
      <c r="E89" s="10"/>
      <c r="F89" s="9"/>
      <c r="G89" s="9"/>
      <c r="H89" s="9"/>
      <c r="I89" s="9"/>
      <c r="J89" s="9"/>
      <c r="K89" s="9"/>
      <c r="L89" s="9"/>
      <c r="M89" s="9"/>
      <c r="N89" s="9"/>
      <c r="O89" s="9"/>
      <c r="P89" s="9"/>
      <c r="Q89" s="9"/>
      <c r="R89" s="9"/>
      <c r="S89" s="9"/>
      <c r="T89" s="9"/>
      <c r="U89" s="9"/>
      <c r="V89" s="9"/>
      <c r="W89" s="9"/>
      <c r="X89" s="9"/>
      <c r="Y89" s="9"/>
    </row>
    <row r="90" spans="1:25" ht="33.75" customHeight="1">
      <c r="A90" s="9"/>
      <c r="B90" s="11"/>
      <c r="C90" s="9"/>
      <c r="D90" s="9"/>
      <c r="E90" s="10"/>
      <c r="F90" s="9"/>
      <c r="G90" s="9"/>
      <c r="H90" s="9"/>
      <c r="I90" s="9"/>
      <c r="J90" s="9"/>
      <c r="K90" s="9"/>
      <c r="L90" s="9"/>
      <c r="M90" s="9"/>
      <c r="N90" s="9"/>
      <c r="O90" s="9"/>
      <c r="P90" s="9"/>
      <c r="Q90" s="9"/>
      <c r="R90" s="9"/>
      <c r="S90" s="9"/>
      <c r="T90" s="9"/>
      <c r="U90" s="9"/>
      <c r="V90" s="9"/>
      <c r="W90" s="9"/>
      <c r="X90" s="9"/>
      <c r="Y90" s="9"/>
    </row>
    <row r="91" spans="1:25" ht="33.75" customHeight="1">
      <c r="A91" s="9"/>
      <c r="B91" s="11"/>
      <c r="C91" s="9"/>
      <c r="D91" s="9"/>
      <c r="E91" s="10"/>
      <c r="F91" s="9"/>
      <c r="G91" s="9"/>
      <c r="H91" s="9"/>
      <c r="I91" s="9"/>
      <c r="J91" s="9"/>
      <c r="K91" s="9"/>
      <c r="L91" s="9"/>
      <c r="M91" s="9"/>
      <c r="N91" s="9"/>
      <c r="O91" s="9"/>
      <c r="P91" s="9"/>
      <c r="Q91" s="9"/>
      <c r="R91" s="9"/>
      <c r="S91" s="9"/>
      <c r="T91" s="9"/>
      <c r="U91" s="9"/>
      <c r="V91" s="9"/>
      <c r="W91" s="9"/>
      <c r="X91" s="9"/>
      <c r="Y91" s="9"/>
    </row>
    <row r="92" spans="1:25" ht="33.75" customHeight="1">
      <c r="A92" s="9"/>
      <c r="B92" s="11"/>
      <c r="C92" s="9"/>
      <c r="D92" s="9"/>
      <c r="E92" s="10"/>
      <c r="F92" s="9"/>
      <c r="G92" s="9"/>
      <c r="H92" s="9"/>
      <c r="I92" s="9"/>
      <c r="J92" s="9"/>
      <c r="K92" s="9"/>
      <c r="L92" s="9"/>
      <c r="M92" s="9"/>
      <c r="N92" s="9"/>
      <c r="O92" s="9"/>
      <c r="P92" s="9"/>
      <c r="Q92" s="9"/>
      <c r="R92" s="9"/>
      <c r="S92" s="9"/>
      <c r="T92" s="9"/>
      <c r="U92" s="9"/>
      <c r="V92" s="9"/>
      <c r="W92" s="9"/>
      <c r="X92" s="9"/>
      <c r="Y92" s="9"/>
    </row>
    <row r="93" spans="1:25" ht="33.75" customHeight="1">
      <c r="A93" s="9"/>
      <c r="B93" s="11"/>
      <c r="C93" s="9"/>
      <c r="D93" s="9"/>
      <c r="E93" s="10"/>
      <c r="F93" s="9"/>
      <c r="G93" s="9"/>
      <c r="H93" s="9"/>
      <c r="I93" s="9"/>
      <c r="J93" s="9"/>
      <c r="K93" s="9"/>
      <c r="L93" s="9"/>
      <c r="M93" s="9"/>
      <c r="N93" s="9"/>
      <c r="O93" s="9"/>
      <c r="P93" s="9"/>
      <c r="Q93" s="9"/>
      <c r="R93" s="9"/>
      <c r="S93" s="9"/>
      <c r="T93" s="9"/>
      <c r="U93" s="9"/>
      <c r="V93" s="9"/>
      <c r="W93" s="9"/>
      <c r="X93" s="9"/>
      <c r="Y93" s="9"/>
    </row>
    <row r="94" spans="1:25" ht="33.75" customHeight="1">
      <c r="A94" s="9"/>
      <c r="B94" s="11"/>
      <c r="C94" s="9"/>
      <c r="D94" s="9"/>
      <c r="E94" s="10"/>
      <c r="F94" s="9"/>
      <c r="G94" s="9"/>
      <c r="H94" s="9"/>
      <c r="I94" s="9"/>
      <c r="J94" s="9"/>
      <c r="K94" s="9"/>
      <c r="L94" s="9"/>
      <c r="M94" s="9"/>
      <c r="N94" s="9"/>
      <c r="O94" s="9"/>
      <c r="P94" s="9"/>
      <c r="Q94" s="9"/>
      <c r="R94" s="9"/>
      <c r="S94" s="9"/>
      <c r="T94" s="9"/>
      <c r="U94" s="9"/>
      <c r="V94" s="9"/>
      <c r="W94" s="9"/>
      <c r="X94" s="9"/>
      <c r="Y94" s="9"/>
    </row>
    <row r="95" spans="1:25" ht="33.75" customHeight="1">
      <c r="A95" s="9"/>
      <c r="B95" s="11"/>
      <c r="C95" s="9"/>
      <c r="D95" s="9"/>
      <c r="E95" s="10"/>
      <c r="F95" s="9"/>
      <c r="G95" s="9"/>
      <c r="H95" s="9"/>
      <c r="I95" s="9"/>
      <c r="J95" s="9"/>
      <c r="K95" s="9"/>
      <c r="L95" s="9"/>
      <c r="M95" s="9"/>
      <c r="N95" s="9"/>
      <c r="O95" s="9"/>
      <c r="P95" s="9"/>
      <c r="Q95" s="9"/>
      <c r="R95" s="9"/>
      <c r="S95" s="9"/>
      <c r="T95" s="9"/>
      <c r="U95" s="9"/>
      <c r="V95" s="9"/>
      <c r="W95" s="9"/>
      <c r="X95" s="9"/>
      <c r="Y95" s="9"/>
    </row>
    <row r="96" spans="1:25" ht="33.75" customHeight="1">
      <c r="A96" s="9"/>
      <c r="B96" s="11"/>
      <c r="C96" s="9"/>
      <c r="D96" s="9"/>
      <c r="E96" s="10"/>
      <c r="F96" s="9"/>
      <c r="G96" s="9"/>
      <c r="H96" s="9"/>
      <c r="I96" s="9"/>
      <c r="J96" s="9"/>
      <c r="K96" s="9"/>
      <c r="L96" s="9"/>
      <c r="M96" s="9"/>
      <c r="N96" s="9"/>
      <c r="O96" s="9"/>
      <c r="P96" s="9"/>
      <c r="Q96" s="9"/>
      <c r="R96" s="9"/>
      <c r="S96" s="9"/>
      <c r="T96" s="9"/>
      <c r="U96" s="9"/>
      <c r="V96" s="9"/>
      <c r="W96" s="9"/>
      <c r="X96" s="9"/>
      <c r="Y96" s="9"/>
    </row>
    <row r="97" spans="1:25" ht="33.75" customHeight="1">
      <c r="A97" s="9"/>
      <c r="B97" s="11"/>
      <c r="C97" s="9"/>
      <c r="D97" s="9"/>
      <c r="E97" s="10"/>
      <c r="F97" s="9"/>
      <c r="G97" s="9"/>
      <c r="H97" s="9"/>
      <c r="I97" s="9"/>
      <c r="J97" s="9"/>
      <c r="K97" s="9"/>
      <c r="L97" s="9"/>
      <c r="M97" s="9"/>
      <c r="N97" s="9"/>
      <c r="O97" s="9"/>
      <c r="P97" s="9"/>
      <c r="Q97" s="9"/>
      <c r="R97" s="9"/>
      <c r="S97" s="9"/>
      <c r="T97" s="9"/>
      <c r="U97" s="9"/>
      <c r="V97" s="9"/>
      <c r="W97" s="9"/>
      <c r="X97" s="9"/>
      <c r="Y97" s="9"/>
    </row>
    <row r="98" spans="1:25" ht="33.75" customHeight="1">
      <c r="A98" s="9"/>
      <c r="B98" s="11"/>
      <c r="C98" s="9"/>
      <c r="D98" s="9"/>
      <c r="E98" s="10"/>
      <c r="F98" s="9"/>
      <c r="G98" s="9"/>
      <c r="H98" s="9"/>
      <c r="I98" s="9"/>
      <c r="J98" s="9"/>
      <c r="K98" s="9"/>
      <c r="L98" s="9"/>
      <c r="M98" s="9"/>
      <c r="N98" s="9"/>
      <c r="O98" s="9"/>
      <c r="P98" s="9"/>
      <c r="Q98" s="9"/>
      <c r="R98" s="9"/>
      <c r="S98" s="9"/>
      <c r="T98" s="9"/>
      <c r="U98" s="9"/>
      <c r="V98" s="9"/>
      <c r="W98" s="9"/>
      <c r="X98" s="9"/>
      <c r="Y98" s="9"/>
    </row>
    <row r="99" spans="1:25" ht="33.75" customHeight="1">
      <c r="A99" s="9"/>
      <c r="B99" s="11"/>
      <c r="C99" s="9"/>
      <c r="D99" s="9"/>
      <c r="E99" s="10"/>
      <c r="F99" s="9"/>
      <c r="G99" s="9"/>
      <c r="H99" s="9"/>
      <c r="I99" s="9"/>
      <c r="J99" s="9"/>
      <c r="K99" s="9"/>
      <c r="L99" s="9"/>
      <c r="M99" s="9"/>
      <c r="N99" s="9"/>
      <c r="O99" s="9"/>
      <c r="P99" s="9"/>
      <c r="Q99" s="9"/>
      <c r="R99" s="9"/>
      <c r="S99" s="9"/>
      <c r="T99" s="9"/>
      <c r="U99" s="9"/>
      <c r="V99" s="9"/>
      <c r="W99" s="9"/>
      <c r="X99" s="9"/>
      <c r="Y99" s="9"/>
    </row>
    <row r="100" spans="1:25" ht="33.75" customHeight="1">
      <c r="A100" s="9"/>
      <c r="B100" s="11"/>
      <c r="C100" s="9"/>
      <c r="D100" s="9"/>
      <c r="E100" s="10"/>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9"/>
      <c r="D101" s="9"/>
      <c r="E101" s="10"/>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9"/>
      <c r="D102" s="9"/>
      <c r="E102" s="10"/>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9"/>
      <c r="D103" s="9"/>
      <c r="E103" s="10"/>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9"/>
      <c r="D104" s="9"/>
      <c r="E104" s="10"/>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9"/>
      <c r="D105" s="9"/>
      <c r="E105" s="10"/>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9"/>
      <c r="D106" s="9"/>
      <c r="E106" s="10"/>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9"/>
      <c r="D107" s="9"/>
      <c r="E107" s="10"/>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9"/>
      <c r="D108" s="9"/>
      <c r="E108" s="10"/>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9"/>
      <c r="D109" s="9"/>
      <c r="E109" s="10"/>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9"/>
      <c r="D110" s="9"/>
      <c r="E110" s="10"/>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9"/>
      <c r="D111" s="9"/>
      <c r="E111" s="10"/>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9"/>
      <c r="D112" s="9"/>
      <c r="E112" s="10"/>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9"/>
      <c r="D113" s="9"/>
      <c r="E113" s="10"/>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9"/>
      <c r="D114" s="9"/>
      <c r="E114" s="10"/>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9"/>
      <c r="D115" s="9"/>
      <c r="E115" s="10"/>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9"/>
      <c r="D116" s="9"/>
      <c r="E116" s="10"/>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9"/>
      <c r="D117" s="9"/>
      <c r="E117" s="10"/>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9"/>
      <c r="D118" s="9"/>
      <c r="E118" s="10"/>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9"/>
      <c r="D119" s="9"/>
      <c r="E119" s="10"/>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9"/>
      <c r="D120" s="9"/>
      <c r="E120" s="10"/>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9"/>
      <c r="D121" s="9"/>
      <c r="E121" s="10"/>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9"/>
      <c r="D122" s="9"/>
      <c r="E122" s="10"/>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9"/>
      <c r="D123" s="9"/>
      <c r="E123" s="10"/>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9"/>
      <c r="D124" s="9"/>
      <c r="E124" s="10"/>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9"/>
      <c r="D125" s="9"/>
      <c r="E125" s="10"/>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9"/>
      <c r="D126" s="9"/>
      <c r="E126" s="10"/>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9"/>
      <c r="D127" s="9"/>
      <c r="E127" s="10"/>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9"/>
      <c r="D128" s="9"/>
      <c r="E128" s="10"/>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9"/>
      <c r="D129" s="9"/>
      <c r="E129" s="10"/>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9"/>
      <c r="D130" s="9"/>
      <c r="E130" s="10"/>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9"/>
      <c r="D131" s="9"/>
      <c r="E131" s="10"/>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9"/>
      <c r="D132" s="9"/>
      <c r="E132" s="10"/>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9"/>
      <c r="D133" s="9"/>
      <c r="E133" s="10"/>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9"/>
      <c r="D134" s="9"/>
      <c r="E134" s="10"/>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9"/>
      <c r="D135" s="9"/>
      <c r="E135" s="10"/>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9"/>
      <c r="D136" s="9"/>
      <c r="E136" s="10"/>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9"/>
      <c r="D137" s="9"/>
      <c r="E137" s="10"/>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9"/>
      <c r="D138" s="9"/>
      <c r="E138" s="10"/>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9"/>
      <c r="D139" s="9"/>
      <c r="E139" s="10"/>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9"/>
      <c r="D140" s="9"/>
      <c r="E140" s="10"/>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9"/>
      <c r="D141" s="9"/>
      <c r="E141" s="10"/>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9"/>
      <c r="D142" s="9"/>
      <c r="E142" s="10"/>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9"/>
      <c r="D143" s="9"/>
      <c r="E143" s="10"/>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9"/>
      <c r="D144" s="9"/>
      <c r="E144" s="10"/>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9"/>
      <c r="D145" s="9"/>
      <c r="E145" s="10"/>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9"/>
      <c r="D146" s="9"/>
      <c r="E146" s="10"/>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9"/>
      <c r="D147" s="9"/>
      <c r="E147" s="10"/>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9"/>
      <c r="D148" s="9"/>
      <c r="E148" s="10"/>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9"/>
      <c r="D149" s="9"/>
      <c r="E149" s="10"/>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9"/>
      <c r="D150" s="9"/>
      <c r="E150" s="10"/>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9"/>
      <c r="D151" s="9"/>
      <c r="E151" s="10"/>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9"/>
      <c r="D152" s="9"/>
      <c r="E152" s="10"/>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9"/>
      <c r="D153" s="9"/>
      <c r="E153" s="10"/>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9"/>
      <c r="D154" s="9"/>
      <c r="E154" s="10"/>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9"/>
      <c r="D155" s="9"/>
      <c r="E155" s="10"/>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9"/>
      <c r="D156" s="9"/>
      <c r="E156" s="10"/>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9"/>
      <c r="D157" s="9"/>
      <c r="E157" s="10"/>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9"/>
      <c r="D158" s="9"/>
      <c r="E158" s="10"/>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9"/>
      <c r="D159" s="9"/>
      <c r="E159" s="10"/>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9"/>
      <c r="D160" s="9"/>
      <c r="E160" s="10"/>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9"/>
      <c r="D161" s="9"/>
      <c r="E161" s="10"/>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9"/>
      <c r="D162" s="9"/>
      <c r="E162" s="10"/>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9"/>
      <c r="D163" s="9"/>
      <c r="E163" s="10"/>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9"/>
      <c r="D164" s="9"/>
      <c r="E164" s="10"/>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9"/>
      <c r="D165" s="9"/>
      <c r="E165" s="10"/>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9"/>
      <c r="D166" s="9"/>
      <c r="E166" s="10"/>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9"/>
      <c r="D167" s="9"/>
      <c r="E167" s="10"/>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9"/>
      <c r="D168" s="9"/>
      <c r="E168" s="10"/>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9"/>
      <c r="D169" s="9"/>
      <c r="E169" s="10"/>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9"/>
      <c r="D170" s="9"/>
      <c r="E170" s="10"/>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9"/>
      <c r="D171" s="9"/>
      <c r="E171" s="10"/>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9"/>
      <c r="D172" s="9"/>
      <c r="E172" s="10"/>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9"/>
      <c r="D173" s="9"/>
      <c r="E173" s="10"/>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9"/>
      <c r="D174" s="9"/>
      <c r="E174" s="10"/>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9"/>
      <c r="D175" s="9"/>
      <c r="E175" s="10"/>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9"/>
      <c r="D176" s="9"/>
      <c r="E176" s="10"/>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9"/>
      <c r="D177" s="9"/>
      <c r="E177" s="10"/>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9"/>
      <c r="D178" s="9"/>
      <c r="E178" s="10"/>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9"/>
      <c r="D179" s="9"/>
      <c r="E179" s="10"/>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9"/>
      <c r="D180" s="9"/>
      <c r="E180" s="10"/>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9"/>
      <c r="D181" s="9"/>
      <c r="E181" s="10"/>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9"/>
      <c r="D182" s="9"/>
      <c r="E182" s="10"/>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9"/>
      <c r="D183" s="9"/>
      <c r="E183" s="10"/>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9"/>
      <c r="D184" s="9"/>
      <c r="E184" s="10"/>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9"/>
      <c r="D185" s="9"/>
      <c r="E185" s="10"/>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9"/>
      <c r="D186" s="9"/>
      <c r="E186" s="10"/>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9"/>
      <c r="D187" s="9"/>
      <c r="E187" s="10"/>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9"/>
      <c r="D188" s="9"/>
      <c r="E188" s="10"/>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9"/>
      <c r="D189" s="9"/>
      <c r="E189" s="10"/>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9"/>
      <c r="D190" s="9"/>
      <c r="E190" s="10"/>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9"/>
      <c r="D191" s="9"/>
      <c r="E191" s="10"/>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9"/>
      <c r="D192" s="9"/>
      <c r="E192" s="10"/>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9"/>
      <c r="D193" s="9"/>
      <c r="E193" s="10"/>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9"/>
      <c r="D194" s="9"/>
      <c r="E194" s="10"/>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9"/>
      <c r="D195" s="9"/>
      <c r="E195" s="10"/>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9"/>
      <c r="D196" s="9"/>
      <c r="E196" s="10"/>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9"/>
      <c r="D197" s="9"/>
      <c r="E197" s="10"/>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9"/>
      <c r="D198" s="9"/>
      <c r="E198" s="10"/>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9"/>
      <c r="D199" s="9"/>
      <c r="E199" s="10"/>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9"/>
      <c r="D200" s="9"/>
      <c r="E200" s="10"/>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9"/>
      <c r="D201" s="9"/>
      <c r="E201" s="10"/>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9"/>
      <c r="D202" s="9"/>
      <c r="E202" s="10"/>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9"/>
      <c r="D203" s="9"/>
      <c r="E203" s="10"/>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9"/>
      <c r="D204" s="9"/>
      <c r="E204" s="10"/>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9"/>
      <c r="D205" s="9"/>
      <c r="E205" s="10"/>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9"/>
      <c r="D206" s="9"/>
      <c r="E206" s="10"/>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9"/>
      <c r="D207" s="9"/>
      <c r="E207" s="10"/>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9"/>
      <c r="D208" s="9"/>
      <c r="E208" s="10"/>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9"/>
      <c r="D209" s="9"/>
      <c r="E209" s="10"/>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9"/>
      <c r="D210" s="9"/>
      <c r="E210" s="10"/>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9"/>
      <c r="D211" s="9"/>
      <c r="E211" s="10"/>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9"/>
      <c r="D212" s="9"/>
      <c r="E212" s="10"/>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9"/>
      <c r="D213" s="9"/>
      <c r="E213" s="10"/>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9"/>
      <c r="D214" s="9"/>
      <c r="E214" s="10"/>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9"/>
      <c r="D215" s="9"/>
      <c r="E215" s="10"/>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9"/>
      <c r="D216" s="9"/>
      <c r="E216" s="10"/>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9"/>
      <c r="D217" s="9"/>
      <c r="E217" s="10"/>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9"/>
      <c r="D218" s="9"/>
      <c r="E218" s="10"/>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9"/>
      <c r="D219" s="9"/>
      <c r="E219" s="10"/>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9"/>
      <c r="D220" s="9"/>
      <c r="E220" s="10"/>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dataValidations count="5">
    <dataValidation type="list" allowBlank="1" showErrorMessage="1" sqref="M5 M2:N4 M6:N10" xr:uid="{00000000-0002-0000-0F00-000000000000}">
      <formula1>$J$1:$J$7</formula1>
    </dataValidation>
    <dataValidation type="list" allowBlank="1" showErrorMessage="1" sqref="N5 J7:L10 J2:K6" xr:uid="{00000000-0002-0000-0F00-000001000000}">
      <formula1>$H$1:$H$103</formula1>
    </dataValidation>
    <dataValidation type="list" allowBlank="1" showErrorMessage="1" sqref="F2:F10" xr:uid="{00000000-0002-0000-0F00-000002000000}">
      <formula1>$F$1:$F$16</formula1>
    </dataValidation>
    <dataValidation type="list" allowBlank="1" showErrorMessage="1" sqref="O2:O10" xr:uid="{00000000-0002-0000-0F00-000003000000}">
      <formula1>$I$1:$I$103</formula1>
    </dataValidation>
    <dataValidation type="list" allowBlank="1" showErrorMessage="1" sqref="G2:I10" xr:uid="{00000000-0002-0000-0F00-000004000000}">
      <formula1>$G$1:$G$103</formula1>
    </dataValidation>
  </dataValidations>
  <hyperlinks>
    <hyperlink ref="B2" r:id="rId1" xr:uid="{00000000-0004-0000-0F00-000000000000}"/>
    <hyperlink ref="B3" r:id="rId2" xr:uid="{00000000-0004-0000-0F00-000001000000}"/>
    <hyperlink ref="B4" r:id="rId3" xr:uid="{00000000-0004-0000-0F00-000002000000}"/>
    <hyperlink ref="B5" r:id="rId4" xr:uid="{00000000-0004-0000-0F00-000003000000}"/>
    <hyperlink ref="B6" r:id="rId5" xr:uid="{00000000-0004-0000-0F00-000004000000}"/>
    <hyperlink ref="B7" r:id="rId6" xr:uid="{00000000-0004-0000-0F00-000005000000}"/>
    <hyperlink ref="B8" r:id="rId7" xr:uid="{00000000-0004-0000-0F00-000006000000}"/>
    <hyperlink ref="B9" r:id="rId8" xr:uid="{00000000-0004-0000-0F00-000007000000}"/>
    <hyperlink ref="B10" r:id="rId9" xr:uid="{00000000-0004-0000-0F00-000008000000}"/>
  </hyperlinks>
  <pageMargins left="0.7" right="0.7" top="0.75" bottom="0.75" header="0" footer="0"/>
  <pageSetup orientation="landscape"/>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5"/>
  <sheetViews>
    <sheetView topLeftCell="C1" workbookViewId="0">
      <selection activeCell="K8" sqref="K8"/>
    </sheetView>
  </sheetViews>
  <sheetFormatPr defaultRowHeight="18" customHeight="1"/>
  <cols>
    <col min="1" max="1" width="5.81640625" style="326" bestFit="1" customWidth="1"/>
    <col min="2" max="2" width="79.90625" style="377" customWidth="1"/>
    <col min="3" max="3" width="21.81640625" style="327" customWidth="1"/>
    <col min="4" max="4" width="25.1796875" style="326" bestFit="1" customWidth="1"/>
    <col min="5" max="5" width="18.36328125" style="24" customWidth="1"/>
    <col min="6" max="6" width="56.1796875" customWidth="1"/>
  </cols>
  <sheetData>
    <row r="1" spans="1:7" s="326" customFormat="1" ht="25.5" customHeight="1">
      <c r="A1" s="439" t="s">
        <v>0</v>
      </c>
      <c r="B1" s="440" t="s">
        <v>4798</v>
      </c>
      <c r="C1" s="441" t="s">
        <v>4799</v>
      </c>
      <c r="D1" s="440" t="s">
        <v>4800</v>
      </c>
      <c r="E1" s="440" t="s">
        <v>4801</v>
      </c>
      <c r="F1" s="301" t="s">
        <v>3658</v>
      </c>
    </row>
    <row r="2" spans="1:7" s="445" customFormat="1" ht="25.5" customHeight="1">
      <c r="A2" s="438"/>
      <c r="B2" s="380" t="s">
        <v>5309</v>
      </c>
      <c r="C2" s="364" t="s">
        <v>5310</v>
      </c>
      <c r="D2" s="365" t="s">
        <v>5311</v>
      </c>
      <c r="E2" s="369" t="s">
        <v>5312</v>
      </c>
      <c r="F2" s="365" t="s">
        <v>22</v>
      </c>
      <c r="G2" s="446"/>
    </row>
    <row r="3" spans="1:7" ht="18" customHeight="1">
      <c r="A3" s="442">
        <v>1</v>
      </c>
      <c r="B3" s="380" t="s">
        <v>5281</v>
      </c>
      <c r="C3" s="443" t="s">
        <v>5289</v>
      </c>
      <c r="D3" s="442" t="s">
        <v>5290</v>
      </c>
      <c r="E3" s="444" t="s">
        <v>4837</v>
      </c>
      <c r="F3" s="372" t="s">
        <v>5288</v>
      </c>
    </row>
    <row r="4" spans="1:7" ht="18" customHeight="1">
      <c r="A4" s="328">
        <v>2</v>
      </c>
      <c r="B4" s="380" t="s">
        <v>5280</v>
      </c>
      <c r="C4" s="329" t="s">
        <v>5285</v>
      </c>
      <c r="D4" s="328" t="s">
        <v>5287</v>
      </c>
      <c r="E4" s="366" t="s">
        <v>5286</v>
      </c>
      <c r="F4" s="366" t="s">
        <v>5250</v>
      </c>
    </row>
    <row r="5" spans="1:7" ht="18" customHeight="1">
      <c r="A5" s="328">
        <v>3</v>
      </c>
      <c r="B5" s="380" t="s">
        <v>5279</v>
      </c>
      <c r="C5" s="329" t="s">
        <v>5282</v>
      </c>
      <c r="D5" s="328" t="s">
        <v>5283</v>
      </c>
      <c r="E5" s="366" t="s">
        <v>4835</v>
      </c>
      <c r="F5" s="372" t="s">
        <v>5284</v>
      </c>
    </row>
    <row r="6" spans="1:7" ht="18" customHeight="1">
      <c r="A6" s="328">
        <v>4</v>
      </c>
      <c r="B6" s="380" t="s">
        <v>5275</v>
      </c>
      <c r="C6" s="329" t="s">
        <v>5276</v>
      </c>
      <c r="D6" s="328" t="s">
        <v>5277</v>
      </c>
      <c r="E6" s="366" t="s">
        <v>5278</v>
      </c>
      <c r="F6" s="372" t="s">
        <v>2060</v>
      </c>
    </row>
    <row r="7" spans="1:7" ht="18" customHeight="1">
      <c r="A7" s="328">
        <v>5</v>
      </c>
      <c r="B7" s="380" t="s">
        <v>5271</v>
      </c>
      <c r="C7" s="329" t="s">
        <v>5272</v>
      </c>
      <c r="D7" s="328" t="s">
        <v>5270</v>
      </c>
      <c r="E7" s="366" t="s">
        <v>5274</v>
      </c>
      <c r="F7" s="372" t="s">
        <v>5273</v>
      </c>
    </row>
    <row r="8" spans="1:7" ht="18" customHeight="1">
      <c r="A8" s="328">
        <v>6</v>
      </c>
      <c r="B8" s="366" t="s">
        <v>5267</v>
      </c>
      <c r="C8" s="329" t="s">
        <v>5268</v>
      </c>
      <c r="D8" s="328" t="s">
        <v>5270</v>
      </c>
      <c r="E8" s="366" t="s">
        <v>5269</v>
      </c>
      <c r="F8" s="372" t="s">
        <v>22</v>
      </c>
    </row>
    <row r="9" spans="1:7" s="368" customFormat="1" ht="25.5" customHeight="1">
      <c r="A9" s="328">
        <v>7</v>
      </c>
      <c r="B9" s="366" t="s">
        <v>5257</v>
      </c>
      <c r="C9" s="364" t="s">
        <v>5258</v>
      </c>
      <c r="D9" s="365" t="s">
        <v>5260</v>
      </c>
      <c r="E9" s="367" t="s">
        <v>5259</v>
      </c>
      <c r="F9" s="365" t="s">
        <v>1551</v>
      </c>
    </row>
    <row r="10" spans="1:7" s="368" customFormat="1" ht="25.5" customHeight="1">
      <c r="A10" s="328">
        <v>8</v>
      </c>
      <c r="B10" s="366" t="s">
        <v>5256</v>
      </c>
      <c r="C10" s="364" t="s">
        <v>5248</v>
      </c>
      <c r="D10" s="365"/>
      <c r="E10" s="365"/>
      <c r="F10" s="365" t="s">
        <v>22</v>
      </c>
    </row>
    <row r="11" spans="1:7" s="368" customFormat="1" ht="25.5" customHeight="1">
      <c r="A11" s="328">
        <v>9</v>
      </c>
      <c r="B11" s="366" t="s">
        <v>5252</v>
      </c>
      <c r="C11" s="364" t="s">
        <v>5248</v>
      </c>
      <c r="D11" s="365" t="s">
        <v>5255</v>
      </c>
      <c r="E11" s="367" t="s">
        <v>5254</v>
      </c>
      <c r="F11" s="365" t="s">
        <v>5253</v>
      </c>
    </row>
    <row r="12" spans="1:7" s="368" customFormat="1" ht="25.5" customHeight="1">
      <c r="A12" s="328">
        <v>10</v>
      </c>
      <c r="B12" s="366" t="s">
        <v>5247</v>
      </c>
      <c r="C12" s="364" t="s">
        <v>5248</v>
      </c>
      <c r="D12" s="365" t="s">
        <v>5251</v>
      </c>
      <c r="E12" s="367" t="s">
        <v>5249</v>
      </c>
      <c r="F12" s="365" t="s">
        <v>5250</v>
      </c>
    </row>
    <row r="13" spans="1:7" s="368" customFormat="1" ht="25.5" customHeight="1">
      <c r="A13" s="328">
        <v>11</v>
      </c>
      <c r="B13" s="366" t="s">
        <v>5243</v>
      </c>
      <c r="C13" s="364" t="s">
        <v>5244</v>
      </c>
      <c r="D13" s="365" t="s">
        <v>5246</v>
      </c>
      <c r="E13" s="367" t="s">
        <v>5245</v>
      </c>
      <c r="F13" s="365" t="s">
        <v>22</v>
      </c>
    </row>
    <row r="14" spans="1:7" s="368" customFormat="1" ht="25.5" customHeight="1">
      <c r="A14" s="328">
        <v>12</v>
      </c>
      <c r="B14" s="366" t="s">
        <v>5240</v>
      </c>
      <c r="C14" s="364" t="s">
        <v>5134</v>
      </c>
      <c r="D14" s="365" t="s">
        <v>5242</v>
      </c>
      <c r="E14" s="367" t="s">
        <v>5241</v>
      </c>
      <c r="F14" s="365" t="s">
        <v>5136</v>
      </c>
    </row>
    <row r="15" spans="1:7" s="368" customFormat="1" ht="25.5" customHeight="1">
      <c r="A15" s="328">
        <v>13</v>
      </c>
      <c r="B15" s="366" t="s">
        <v>5239</v>
      </c>
      <c r="C15" s="364" t="s">
        <v>5134</v>
      </c>
      <c r="D15" s="365" t="s">
        <v>5135</v>
      </c>
      <c r="E15" s="369" t="s">
        <v>4807</v>
      </c>
      <c r="F15" s="365" t="s">
        <v>5136</v>
      </c>
    </row>
    <row r="16" spans="1:7" s="370" customFormat="1" ht="18" customHeight="1">
      <c r="A16" s="328">
        <v>14</v>
      </c>
      <c r="B16" s="373" t="s">
        <v>5173</v>
      </c>
      <c r="C16" s="329" t="s">
        <v>5174</v>
      </c>
      <c r="D16" s="302" t="s">
        <v>5176</v>
      </c>
      <c r="E16" s="366" t="s">
        <v>5177</v>
      </c>
      <c r="F16" s="302" t="s">
        <v>5175</v>
      </c>
    </row>
    <row r="17" spans="1:6" ht="18" customHeight="1">
      <c r="A17" s="328">
        <v>15</v>
      </c>
      <c r="B17" s="373" t="s">
        <v>5168</v>
      </c>
      <c r="C17" s="329" t="s">
        <v>5169</v>
      </c>
      <c r="D17" s="302" t="s">
        <v>5171</v>
      </c>
      <c r="E17" s="366" t="s">
        <v>5172</v>
      </c>
      <c r="F17" s="302" t="s">
        <v>5170</v>
      </c>
    </row>
    <row r="18" spans="1:6" ht="18" customHeight="1">
      <c r="A18" s="328">
        <v>16</v>
      </c>
      <c r="B18" s="373" t="s">
        <v>5164</v>
      </c>
      <c r="C18" s="329" t="s">
        <v>5159</v>
      </c>
      <c r="D18" s="328" t="s">
        <v>5166</v>
      </c>
      <c r="E18" s="372" t="s">
        <v>5167</v>
      </c>
      <c r="F18" s="302" t="s">
        <v>5165</v>
      </c>
    </row>
    <row r="19" spans="1:6" ht="18" customHeight="1">
      <c r="A19" s="328">
        <v>17</v>
      </c>
      <c r="B19" s="373" t="s">
        <v>5146</v>
      </c>
      <c r="C19" s="378" t="s">
        <v>5159</v>
      </c>
      <c r="D19" s="328" t="s">
        <v>5163</v>
      </c>
      <c r="E19" s="366" t="s">
        <v>4807</v>
      </c>
      <c r="F19" s="302" t="s">
        <v>5162</v>
      </c>
    </row>
    <row r="20" spans="1:6" ht="18" customHeight="1">
      <c r="A20" s="328">
        <v>18</v>
      </c>
      <c r="B20" s="373" t="s">
        <v>5158</v>
      </c>
      <c r="C20" s="378" t="s">
        <v>5159</v>
      </c>
      <c r="D20" s="302" t="s">
        <v>5161</v>
      </c>
      <c r="E20" s="366" t="s">
        <v>4864</v>
      </c>
      <c r="F20" s="367" t="s">
        <v>5160</v>
      </c>
    </row>
    <row r="21" spans="1:6" ht="18" customHeight="1">
      <c r="A21" s="328">
        <v>19</v>
      </c>
      <c r="B21" s="373" t="s">
        <v>5154</v>
      </c>
      <c r="C21" s="302" t="s">
        <v>5155</v>
      </c>
      <c r="D21" s="328" t="s">
        <v>5157</v>
      </c>
      <c r="E21" s="366" t="s">
        <v>4864</v>
      </c>
      <c r="F21" s="302" t="s">
        <v>5156</v>
      </c>
    </row>
    <row r="22" spans="1:6" ht="18" customHeight="1">
      <c r="A22" s="328">
        <v>20</v>
      </c>
      <c r="B22" s="374" t="s">
        <v>5150</v>
      </c>
      <c r="C22" s="329" t="s">
        <v>5147</v>
      </c>
      <c r="D22" s="302" t="s">
        <v>5152</v>
      </c>
      <c r="E22" s="366" t="s">
        <v>5153</v>
      </c>
      <c r="F22" s="302" t="s">
        <v>5151</v>
      </c>
    </row>
    <row r="23" spans="1:6" ht="18" customHeight="1">
      <c r="A23" s="328">
        <v>21</v>
      </c>
      <c r="B23" s="374" t="s">
        <v>5146</v>
      </c>
      <c r="C23" s="329" t="s">
        <v>5147</v>
      </c>
      <c r="D23" s="328" t="s">
        <v>5149</v>
      </c>
      <c r="E23" s="366" t="s">
        <v>4807</v>
      </c>
      <c r="F23" s="372" t="s">
        <v>5148</v>
      </c>
    </row>
    <row r="24" spans="1:6" ht="18" customHeight="1">
      <c r="A24" s="328">
        <v>22</v>
      </c>
      <c r="B24" s="374" t="s">
        <v>5142</v>
      </c>
      <c r="C24" s="302" t="s">
        <v>5143</v>
      </c>
      <c r="D24" s="302" t="s">
        <v>5144</v>
      </c>
      <c r="E24" s="366" t="s">
        <v>5145</v>
      </c>
      <c r="F24" s="302" t="s">
        <v>22</v>
      </c>
    </row>
    <row r="25" spans="1:6" ht="18" customHeight="1">
      <c r="A25" s="328">
        <v>23</v>
      </c>
      <c r="B25" s="374" t="s">
        <v>5138</v>
      </c>
      <c r="C25" s="329" t="s">
        <v>5129</v>
      </c>
      <c r="D25" s="328" t="s">
        <v>5139</v>
      </c>
      <c r="E25" s="366" t="s">
        <v>5140</v>
      </c>
      <c r="F25" s="302" t="s">
        <v>5141</v>
      </c>
    </row>
    <row r="26" spans="1:6" ht="18" customHeight="1">
      <c r="A26" s="328">
        <v>24</v>
      </c>
      <c r="B26" s="373" t="s">
        <v>5133</v>
      </c>
      <c r="C26" s="302" t="s">
        <v>5134</v>
      </c>
      <c r="D26" s="302" t="s">
        <v>5135</v>
      </c>
      <c r="E26" s="366" t="s">
        <v>5137</v>
      </c>
      <c r="F26" s="372" t="s">
        <v>5136</v>
      </c>
    </row>
    <row r="27" spans="1:6" ht="18" customHeight="1">
      <c r="A27" s="328">
        <v>25</v>
      </c>
      <c r="B27" s="373" t="s">
        <v>5128</v>
      </c>
      <c r="C27" s="302" t="s">
        <v>5129</v>
      </c>
      <c r="D27" s="302" t="s">
        <v>5130</v>
      </c>
      <c r="E27" s="372" t="s">
        <v>5131</v>
      </c>
      <c r="F27" s="302" t="s">
        <v>5132</v>
      </c>
    </row>
    <row r="28" spans="1:6" ht="18" customHeight="1">
      <c r="A28" s="328">
        <v>26</v>
      </c>
      <c r="B28" s="373" t="s">
        <v>5124</v>
      </c>
      <c r="C28" s="329" t="s">
        <v>5125</v>
      </c>
      <c r="D28" s="328" t="s">
        <v>5127</v>
      </c>
      <c r="E28" s="372" t="s">
        <v>5126</v>
      </c>
      <c r="F28" s="302" t="s">
        <v>22</v>
      </c>
    </row>
    <row r="29" spans="1:6" ht="18" customHeight="1">
      <c r="A29" s="328">
        <v>27</v>
      </c>
      <c r="B29" s="373" t="s">
        <v>5119</v>
      </c>
      <c r="C29" s="329" t="s">
        <v>5121</v>
      </c>
      <c r="D29" s="328" t="s">
        <v>5122</v>
      </c>
      <c r="E29" s="372" t="s">
        <v>5123</v>
      </c>
      <c r="F29" s="302" t="s">
        <v>5120</v>
      </c>
    </row>
    <row r="30" spans="1:6" ht="18" customHeight="1">
      <c r="A30" s="328">
        <v>28</v>
      </c>
      <c r="B30" s="373" t="s">
        <v>5115</v>
      </c>
      <c r="C30" s="329">
        <v>45915</v>
      </c>
      <c r="D30" s="328" t="s">
        <v>5116</v>
      </c>
      <c r="E30" s="372" t="s">
        <v>5117</v>
      </c>
      <c r="F30" s="302" t="s">
        <v>5118</v>
      </c>
    </row>
    <row r="31" spans="1:6" ht="18" customHeight="1">
      <c r="A31" s="328">
        <v>29</v>
      </c>
      <c r="B31" s="374" t="s">
        <v>2319</v>
      </c>
      <c r="C31" s="329" t="s">
        <v>4802</v>
      </c>
      <c r="D31" s="328" t="s">
        <v>4802</v>
      </c>
      <c r="E31" s="372" t="s">
        <v>22</v>
      </c>
      <c r="F31" s="302" t="s">
        <v>22</v>
      </c>
    </row>
    <row r="32" spans="1:6" ht="18" customHeight="1">
      <c r="A32" s="328">
        <v>30</v>
      </c>
      <c r="B32" s="374" t="s">
        <v>2311</v>
      </c>
      <c r="C32" s="329" t="s">
        <v>4803</v>
      </c>
      <c r="D32" s="328" t="s">
        <v>4803</v>
      </c>
      <c r="E32" s="372" t="s">
        <v>22</v>
      </c>
      <c r="F32" s="302" t="s">
        <v>4804</v>
      </c>
    </row>
    <row r="33" spans="1:6" ht="18" customHeight="1">
      <c r="A33" s="328">
        <v>31</v>
      </c>
      <c r="B33" s="303" t="s">
        <v>1164</v>
      </c>
      <c r="C33" s="329" t="s">
        <v>4805</v>
      </c>
      <c r="D33" s="328" t="s">
        <v>4806</v>
      </c>
      <c r="E33" s="366" t="s">
        <v>4807</v>
      </c>
      <c r="F33" s="302" t="s">
        <v>4808</v>
      </c>
    </row>
    <row r="34" spans="1:6" ht="18" customHeight="1">
      <c r="A34" s="328">
        <v>32</v>
      </c>
      <c r="B34" s="303" t="s">
        <v>1161</v>
      </c>
      <c r="C34" s="329" t="s">
        <v>4809</v>
      </c>
      <c r="D34" s="328" t="s">
        <v>4810</v>
      </c>
      <c r="E34" s="366" t="s">
        <v>4811</v>
      </c>
      <c r="F34" s="302" t="s">
        <v>1163</v>
      </c>
    </row>
    <row r="35" spans="1:6" ht="18" customHeight="1">
      <c r="A35" s="328">
        <v>33</v>
      </c>
      <c r="B35" s="303" t="s">
        <v>2297</v>
      </c>
      <c r="C35" s="329" t="s">
        <v>4809</v>
      </c>
      <c r="D35" s="328" t="s">
        <v>4812</v>
      </c>
      <c r="E35" s="366" t="s">
        <v>4813</v>
      </c>
      <c r="F35" s="302" t="s">
        <v>2298</v>
      </c>
    </row>
    <row r="36" spans="1:6" ht="18" customHeight="1">
      <c r="A36" s="328">
        <v>34</v>
      </c>
      <c r="B36" s="303" t="s">
        <v>2293</v>
      </c>
      <c r="C36" s="329" t="s">
        <v>4814</v>
      </c>
      <c r="D36" s="328" t="s">
        <v>4815</v>
      </c>
      <c r="E36" s="366" t="s">
        <v>4816</v>
      </c>
      <c r="F36" s="302" t="s">
        <v>2294</v>
      </c>
    </row>
    <row r="37" spans="1:6" ht="18" customHeight="1">
      <c r="A37" s="328">
        <v>35</v>
      </c>
      <c r="B37" s="303" t="s">
        <v>2288</v>
      </c>
      <c r="C37" s="329" t="s">
        <v>4817</v>
      </c>
      <c r="D37" s="328" t="s">
        <v>4818</v>
      </c>
      <c r="E37" s="366" t="s">
        <v>4819</v>
      </c>
      <c r="F37" s="302" t="s">
        <v>22</v>
      </c>
    </row>
    <row r="38" spans="1:6" ht="18" customHeight="1">
      <c r="A38" s="328">
        <v>36</v>
      </c>
      <c r="B38" s="303" t="s">
        <v>2286</v>
      </c>
      <c r="C38" s="329" t="s">
        <v>4817</v>
      </c>
      <c r="D38" s="328" t="s">
        <v>4820</v>
      </c>
      <c r="E38" s="366" t="s">
        <v>4821</v>
      </c>
      <c r="F38" s="302" t="s">
        <v>2287</v>
      </c>
    </row>
    <row r="39" spans="1:6" ht="18" customHeight="1">
      <c r="A39" s="328">
        <v>37</v>
      </c>
      <c r="B39" s="303" t="s">
        <v>2279</v>
      </c>
      <c r="C39" s="329" t="s">
        <v>4822</v>
      </c>
      <c r="D39" s="328" t="s">
        <v>4823</v>
      </c>
      <c r="E39" s="366" t="s">
        <v>4824</v>
      </c>
      <c r="F39" s="302" t="s">
        <v>2280</v>
      </c>
    </row>
    <row r="40" spans="1:6" ht="18" customHeight="1">
      <c r="A40" s="328">
        <v>38</v>
      </c>
      <c r="B40" s="303" t="s">
        <v>2277</v>
      </c>
      <c r="C40" s="329" t="s">
        <v>4825</v>
      </c>
      <c r="D40" s="328" t="s">
        <v>4825</v>
      </c>
      <c r="E40" s="366" t="s">
        <v>4826</v>
      </c>
      <c r="F40" s="302" t="s">
        <v>2278</v>
      </c>
    </row>
    <row r="41" spans="1:6" ht="18" customHeight="1">
      <c r="A41" s="328">
        <v>39</v>
      </c>
      <c r="B41" s="303" t="s">
        <v>2275</v>
      </c>
      <c r="C41" s="329" t="s">
        <v>4827</v>
      </c>
      <c r="D41" s="328" t="s">
        <v>4828</v>
      </c>
      <c r="E41" s="366" t="s">
        <v>4829</v>
      </c>
      <c r="F41" s="302" t="s">
        <v>2276</v>
      </c>
    </row>
    <row r="42" spans="1:6" ht="18" customHeight="1">
      <c r="A42" s="328">
        <v>40</v>
      </c>
      <c r="B42" s="303" t="s">
        <v>2268</v>
      </c>
      <c r="C42" s="329" t="s">
        <v>4830</v>
      </c>
      <c r="D42" s="328" t="s">
        <v>4831</v>
      </c>
      <c r="E42" s="366" t="s">
        <v>4832</v>
      </c>
      <c r="F42" s="302" t="s">
        <v>4833</v>
      </c>
    </row>
    <row r="43" spans="1:6" ht="18" customHeight="1">
      <c r="A43" s="328">
        <v>41</v>
      </c>
      <c r="B43" s="303" t="s">
        <v>2262</v>
      </c>
      <c r="C43" s="329" t="s">
        <v>4834</v>
      </c>
      <c r="D43" s="328" t="s">
        <v>4834</v>
      </c>
      <c r="E43" s="366" t="s">
        <v>4835</v>
      </c>
      <c r="F43" s="302" t="s">
        <v>2263</v>
      </c>
    </row>
    <row r="44" spans="1:6" ht="18" customHeight="1">
      <c r="A44" s="328">
        <v>42</v>
      </c>
      <c r="B44" s="303" t="s">
        <v>2261</v>
      </c>
      <c r="C44" s="329" t="s">
        <v>4836</v>
      </c>
      <c r="D44" s="328" t="s">
        <v>4836</v>
      </c>
      <c r="E44" s="366" t="s">
        <v>4837</v>
      </c>
      <c r="F44" s="303" t="s">
        <v>4838</v>
      </c>
    </row>
    <row r="45" spans="1:6" ht="18" customHeight="1">
      <c r="A45" s="328">
        <v>43</v>
      </c>
      <c r="B45" s="303" t="s">
        <v>2259</v>
      </c>
      <c r="C45" s="329" t="s">
        <v>4836</v>
      </c>
      <c r="D45" s="328" t="s">
        <v>4839</v>
      </c>
      <c r="E45" s="372" t="s">
        <v>4840</v>
      </c>
      <c r="F45" s="302" t="s">
        <v>2260</v>
      </c>
    </row>
    <row r="46" spans="1:6" ht="18" customHeight="1">
      <c r="A46" s="328">
        <v>44</v>
      </c>
      <c r="B46" s="303" t="s">
        <v>2257</v>
      </c>
      <c r="C46" s="329" t="s">
        <v>4836</v>
      </c>
      <c r="D46" s="328" t="s">
        <v>4841</v>
      </c>
      <c r="E46" s="366" t="s">
        <v>4842</v>
      </c>
      <c r="F46" s="302" t="s">
        <v>2258</v>
      </c>
    </row>
    <row r="47" spans="1:6" ht="18" customHeight="1">
      <c r="A47" s="328">
        <v>45</v>
      </c>
      <c r="B47" s="303" t="s">
        <v>1145</v>
      </c>
      <c r="C47" s="329" t="s">
        <v>4843</v>
      </c>
      <c r="D47" s="328" t="s">
        <v>4844</v>
      </c>
      <c r="E47" s="366" t="s">
        <v>4845</v>
      </c>
      <c r="F47" s="302" t="s">
        <v>1147</v>
      </c>
    </row>
    <row r="48" spans="1:6" ht="18" customHeight="1">
      <c r="A48" s="328">
        <v>46</v>
      </c>
      <c r="B48" s="303" t="s">
        <v>2248</v>
      </c>
      <c r="C48" s="329" t="s">
        <v>4846</v>
      </c>
      <c r="D48" s="328" t="s">
        <v>4847</v>
      </c>
      <c r="E48" s="366" t="s">
        <v>4848</v>
      </c>
      <c r="F48" s="302" t="s">
        <v>4849</v>
      </c>
    </row>
    <row r="49" spans="1:6" ht="18" customHeight="1">
      <c r="A49" s="328">
        <v>47</v>
      </c>
      <c r="B49" s="303" t="s">
        <v>1129</v>
      </c>
      <c r="C49" s="329" t="s">
        <v>4850</v>
      </c>
      <c r="D49" s="328" t="s">
        <v>4851</v>
      </c>
      <c r="E49" s="366" t="s">
        <v>4852</v>
      </c>
      <c r="F49" s="302" t="s">
        <v>22</v>
      </c>
    </row>
    <row r="50" spans="1:6" ht="18" customHeight="1">
      <c r="A50" s="328">
        <v>48</v>
      </c>
      <c r="B50" s="303" t="s">
        <v>2249</v>
      </c>
      <c r="C50" s="329" t="s">
        <v>4853</v>
      </c>
      <c r="D50" s="328" t="s">
        <v>4854</v>
      </c>
      <c r="E50" s="366" t="s">
        <v>4855</v>
      </c>
      <c r="F50" s="302" t="s">
        <v>2250</v>
      </c>
    </row>
    <row r="51" spans="1:6" ht="18" customHeight="1">
      <c r="A51" s="328">
        <v>49</v>
      </c>
      <c r="B51" s="303" t="s">
        <v>2246</v>
      </c>
      <c r="C51" s="329" t="s">
        <v>4856</v>
      </c>
      <c r="D51" s="328" t="s">
        <v>4857</v>
      </c>
      <c r="E51" s="366" t="s">
        <v>4858</v>
      </c>
      <c r="F51" s="302" t="s">
        <v>2247</v>
      </c>
    </row>
    <row r="52" spans="1:6" ht="18" customHeight="1">
      <c r="A52" s="328">
        <v>50</v>
      </c>
      <c r="B52" s="303" t="s">
        <v>2244</v>
      </c>
      <c r="C52" s="329" t="s">
        <v>4859</v>
      </c>
      <c r="D52" s="328" t="s">
        <v>4860</v>
      </c>
      <c r="E52" s="366" t="s">
        <v>4861</v>
      </c>
      <c r="F52" s="303" t="s">
        <v>4862</v>
      </c>
    </row>
    <row r="53" spans="1:6" ht="18" customHeight="1">
      <c r="A53" s="328">
        <v>51</v>
      </c>
      <c r="B53" s="303" t="s">
        <v>2235</v>
      </c>
      <c r="C53" s="329" t="s">
        <v>4863</v>
      </c>
      <c r="D53" s="328" t="s">
        <v>4863</v>
      </c>
      <c r="E53" s="366" t="s">
        <v>4864</v>
      </c>
      <c r="F53" s="302" t="s">
        <v>2236</v>
      </c>
    </row>
    <row r="54" spans="1:6" ht="18" customHeight="1">
      <c r="A54" s="328">
        <v>52</v>
      </c>
      <c r="B54" s="303" t="s">
        <v>4865</v>
      </c>
      <c r="C54" s="329" t="s">
        <v>4866</v>
      </c>
      <c r="D54" s="328" t="s">
        <v>329</v>
      </c>
      <c r="E54" s="372" t="s">
        <v>4867</v>
      </c>
      <c r="F54" s="302" t="s">
        <v>22</v>
      </c>
    </row>
    <row r="55" spans="1:6" ht="18" customHeight="1">
      <c r="A55" s="328">
        <v>53</v>
      </c>
      <c r="B55" s="303" t="s">
        <v>2216</v>
      </c>
      <c r="C55" s="329" t="s">
        <v>4868</v>
      </c>
      <c r="D55" s="328" t="s">
        <v>4869</v>
      </c>
      <c r="E55" s="366" t="s">
        <v>4870</v>
      </c>
      <c r="F55" s="302" t="s">
        <v>2217</v>
      </c>
    </row>
    <row r="56" spans="1:6" ht="18" customHeight="1">
      <c r="A56" s="328">
        <v>54</v>
      </c>
      <c r="B56" s="303" t="s">
        <v>2206</v>
      </c>
      <c r="C56" s="329" t="s">
        <v>4871</v>
      </c>
      <c r="D56" s="328" t="s">
        <v>4872</v>
      </c>
      <c r="E56" s="366" t="s">
        <v>4873</v>
      </c>
      <c r="F56" s="302" t="s">
        <v>4874</v>
      </c>
    </row>
    <row r="57" spans="1:6" ht="18" customHeight="1">
      <c r="A57" s="328">
        <v>55</v>
      </c>
      <c r="B57" s="303" t="s">
        <v>2204</v>
      </c>
      <c r="C57" s="329" t="s">
        <v>4875</v>
      </c>
      <c r="D57" s="328" t="s">
        <v>4876</v>
      </c>
      <c r="E57" s="366" t="s">
        <v>4855</v>
      </c>
      <c r="F57" s="303" t="s">
        <v>2205</v>
      </c>
    </row>
    <row r="58" spans="1:6" ht="18" customHeight="1">
      <c r="A58" s="328">
        <v>56</v>
      </c>
      <c r="B58" s="374" t="s">
        <v>4877</v>
      </c>
      <c r="C58" s="329" t="s">
        <v>4878</v>
      </c>
      <c r="D58" s="328" t="s">
        <v>4879</v>
      </c>
      <c r="E58" s="366" t="s">
        <v>4880</v>
      </c>
      <c r="F58" s="302" t="s">
        <v>2201</v>
      </c>
    </row>
    <row r="59" spans="1:6" ht="18" customHeight="1">
      <c r="A59" s="328">
        <v>57</v>
      </c>
      <c r="B59" s="303" t="s">
        <v>2164</v>
      </c>
      <c r="C59" s="329" t="s">
        <v>4881</v>
      </c>
      <c r="D59" s="328" t="s">
        <v>4882</v>
      </c>
      <c r="E59" s="366" t="s">
        <v>4883</v>
      </c>
      <c r="F59" s="302" t="s">
        <v>2165</v>
      </c>
    </row>
    <row r="60" spans="1:6" ht="18" customHeight="1">
      <c r="A60" s="328">
        <v>58</v>
      </c>
      <c r="B60" s="303" t="s">
        <v>1057</v>
      </c>
      <c r="C60" s="329" t="s">
        <v>4884</v>
      </c>
      <c r="D60" s="328" t="s">
        <v>4885</v>
      </c>
      <c r="E60" s="366" t="s">
        <v>4886</v>
      </c>
      <c r="F60" s="302" t="s">
        <v>22</v>
      </c>
    </row>
    <row r="61" spans="1:6" ht="18" customHeight="1">
      <c r="A61" s="328">
        <v>59</v>
      </c>
      <c r="B61" s="303" t="s">
        <v>2149</v>
      </c>
      <c r="C61" s="329" t="s">
        <v>4887</v>
      </c>
      <c r="D61" s="328" t="s">
        <v>4887</v>
      </c>
      <c r="E61" s="366" t="s">
        <v>4888</v>
      </c>
      <c r="F61" s="302" t="s">
        <v>22</v>
      </c>
    </row>
    <row r="62" spans="1:6" ht="18" customHeight="1">
      <c r="A62" s="328">
        <v>60</v>
      </c>
      <c r="B62" s="303" t="s">
        <v>2132</v>
      </c>
      <c r="C62" s="329" t="s">
        <v>4889</v>
      </c>
      <c r="D62" s="328" t="s">
        <v>4890</v>
      </c>
      <c r="E62" s="366" t="s">
        <v>4891</v>
      </c>
      <c r="F62" s="302" t="s">
        <v>2133</v>
      </c>
    </row>
    <row r="63" spans="1:6" ht="18" customHeight="1">
      <c r="A63" s="328">
        <v>61</v>
      </c>
      <c r="B63" s="303" t="s">
        <v>2122</v>
      </c>
      <c r="C63" s="329" t="s">
        <v>4892</v>
      </c>
      <c r="D63" s="328" t="s">
        <v>4893</v>
      </c>
      <c r="E63" s="366" t="s">
        <v>4894</v>
      </c>
      <c r="F63" s="302" t="s">
        <v>2123</v>
      </c>
    </row>
    <row r="64" spans="1:6" ht="18" customHeight="1">
      <c r="A64" s="328">
        <v>62</v>
      </c>
      <c r="B64" s="303" t="s">
        <v>2114</v>
      </c>
      <c r="C64" s="329" t="s">
        <v>4895</v>
      </c>
      <c r="D64" s="328" t="s">
        <v>4896</v>
      </c>
      <c r="E64" s="366" t="s">
        <v>4897</v>
      </c>
      <c r="F64" s="302" t="s">
        <v>22</v>
      </c>
    </row>
    <row r="65" spans="1:6" ht="18" customHeight="1">
      <c r="A65" s="328">
        <v>63</v>
      </c>
      <c r="B65" s="303" t="s">
        <v>2089</v>
      </c>
      <c r="C65" s="329" t="s">
        <v>4898</v>
      </c>
      <c r="D65" s="328" t="s">
        <v>4899</v>
      </c>
      <c r="E65" s="366" t="s">
        <v>4870</v>
      </c>
      <c r="F65" s="302" t="s">
        <v>2217</v>
      </c>
    </row>
    <row r="66" spans="1:6" ht="18" customHeight="1">
      <c r="A66" s="328">
        <v>64</v>
      </c>
      <c r="B66" s="303" t="s">
        <v>2017</v>
      </c>
      <c r="C66" s="329" t="s">
        <v>4900</v>
      </c>
      <c r="D66" s="328" t="s">
        <v>4901</v>
      </c>
      <c r="E66" s="366" t="s">
        <v>4902</v>
      </c>
      <c r="F66" s="302" t="s">
        <v>2018</v>
      </c>
    </row>
    <row r="67" spans="1:6" ht="18" customHeight="1">
      <c r="A67" s="328">
        <v>65</v>
      </c>
      <c r="B67" s="303" t="s">
        <v>2006</v>
      </c>
      <c r="C67" s="329" t="s">
        <v>4903</v>
      </c>
      <c r="D67" s="328" t="s">
        <v>4904</v>
      </c>
      <c r="E67" s="366" t="s">
        <v>4905</v>
      </c>
      <c r="F67" s="302" t="s">
        <v>2007</v>
      </c>
    </row>
    <row r="68" spans="1:6" ht="18" customHeight="1">
      <c r="A68" s="328">
        <v>66</v>
      </c>
      <c r="B68" s="303" t="s">
        <v>1959</v>
      </c>
      <c r="C68" s="329" t="s">
        <v>4906</v>
      </c>
      <c r="D68" s="328" t="s">
        <v>4907</v>
      </c>
      <c r="E68" s="366" t="s">
        <v>4908</v>
      </c>
      <c r="F68" s="303" t="s">
        <v>1960</v>
      </c>
    </row>
    <row r="69" spans="1:6" ht="18" customHeight="1">
      <c r="A69" s="328">
        <v>67</v>
      </c>
      <c r="B69" s="303" t="s">
        <v>1946</v>
      </c>
      <c r="C69" s="329" t="s">
        <v>4909</v>
      </c>
      <c r="D69" s="328" t="s">
        <v>4910</v>
      </c>
      <c r="E69" s="366" t="s">
        <v>4911</v>
      </c>
      <c r="F69" s="302" t="s">
        <v>1947</v>
      </c>
    </row>
    <row r="70" spans="1:6" ht="18" customHeight="1">
      <c r="A70" s="328">
        <v>68</v>
      </c>
      <c r="B70" s="303" t="s">
        <v>1942</v>
      </c>
      <c r="C70" s="329" t="s">
        <v>4912</v>
      </c>
      <c r="D70" s="328" t="s">
        <v>4913</v>
      </c>
      <c r="E70" s="366" t="s">
        <v>4914</v>
      </c>
      <c r="F70" s="302" t="s">
        <v>1943</v>
      </c>
    </row>
    <row r="71" spans="1:6" ht="18" customHeight="1">
      <c r="A71" s="328">
        <v>69</v>
      </c>
      <c r="B71" s="303" t="s">
        <v>4915</v>
      </c>
      <c r="C71" s="329" t="s">
        <v>4912</v>
      </c>
      <c r="D71" s="328" t="s">
        <v>4912</v>
      </c>
      <c r="E71" s="366" t="s">
        <v>4916</v>
      </c>
      <c r="F71" s="302" t="s">
        <v>4917</v>
      </c>
    </row>
    <row r="72" spans="1:6" ht="18" customHeight="1">
      <c r="A72" s="328">
        <v>70</v>
      </c>
      <c r="B72" s="303" t="s">
        <v>1934</v>
      </c>
      <c r="C72" s="329" t="s">
        <v>4918</v>
      </c>
      <c r="D72" s="328" t="s">
        <v>4919</v>
      </c>
      <c r="E72" s="372" t="s">
        <v>4861</v>
      </c>
      <c r="F72" s="302" t="s">
        <v>1935</v>
      </c>
    </row>
    <row r="73" spans="1:6" ht="18" customHeight="1">
      <c r="A73" s="328">
        <v>71</v>
      </c>
      <c r="B73" s="303" t="s">
        <v>1891</v>
      </c>
      <c r="C73" s="325"/>
      <c r="D73" s="328" t="s">
        <v>4920</v>
      </c>
      <c r="E73" s="366" t="s">
        <v>4902</v>
      </c>
      <c r="F73" s="302" t="s">
        <v>4921</v>
      </c>
    </row>
    <row r="74" spans="1:6" ht="18" customHeight="1">
      <c r="A74" s="328">
        <v>72</v>
      </c>
      <c r="B74" s="303" t="s">
        <v>1857</v>
      </c>
      <c r="C74" s="329" t="s">
        <v>4922</v>
      </c>
      <c r="D74" s="328" t="s">
        <v>4923</v>
      </c>
      <c r="E74" s="366" t="s">
        <v>4924</v>
      </c>
      <c r="F74" s="302" t="s">
        <v>4925</v>
      </c>
    </row>
    <row r="75" spans="1:6" ht="18" customHeight="1">
      <c r="A75" s="328">
        <v>73</v>
      </c>
      <c r="B75" s="303" t="s">
        <v>1796</v>
      </c>
      <c r="C75" s="329" t="s">
        <v>4926</v>
      </c>
      <c r="D75" s="328" t="s">
        <v>4927</v>
      </c>
      <c r="E75" s="366" t="s">
        <v>4928</v>
      </c>
      <c r="F75" s="302" t="s">
        <v>4929</v>
      </c>
    </row>
    <row r="76" spans="1:6" ht="18" customHeight="1">
      <c r="A76" s="328">
        <v>74</v>
      </c>
      <c r="B76" s="303" t="s">
        <v>4930</v>
      </c>
      <c r="C76" s="329" t="s">
        <v>4927</v>
      </c>
      <c r="D76" s="328" t="s">
        <v>4931</v>
      </c>
      <c r="E76" s="366" t="s">
        <v>4932</v>
      </c>
      <c r="F76" s="302" t="s">
        <v>22</v>
      </c>
    </row>
    <row r="77" spans="1:6" ht="18" customHeight="1">
      <c r="A77" s="328">
        <v>75</v>
      </c>
      <c r="B77" s="303" t="s">
        <v>1779</v>
      </c>
      <c r="C77" s="329" t="s">
        <v>4933</v>
      </c>
      <c r="D77" s="328" t="s">
        <v>4934</v>
      </c>
      <c r="E77" s="366" t="s">
        <v>4905</v>
      </c>
      <c r="F77" s="302" t="s">
        <v>4935</v>
      </c>
    </row>
    <row r="78" spans="1:6" ht="18" customHeight="1">
      <c r="A78" s="328">
        <v>76</v>
      </c>
      <c r="B78" s="303" t="s">
        <v>1775</v>
      </c>
      <c r="C78" s="329" t="s">
        <v>4936</v>
      </c>
      <c r="D78" s="328" t="s">
        <v>4937</v>
      </c>
      <c r="E78" s="366" t="s">
        <v>4905</v>
      </c>
      <c r="F78" s="302" t="s">
        <v>4938</v>
      </c>
    </row>
    <row r="79" spans="1:6" ht="18" customHeight="1">
      <c r="A79" s="328">
        <v>77</v>
      </c>
      <c r="B79" s="303" t="s">
        <v>1773</v>
      </c>
      <c r="C79" s="325" t="s">
        <v>4936</v>
      </c>
      <c r="D79" s="303" t="s">
        <v>4939</v>
      </c>
      <c r="E79" s="366" t="s">
        <v>4911</v>
      </c>
      <c r="F79" s="302" t="s">
        <v>4940</v>
      </c>
    </row>
    <row r="80" spans="1:6" ht="18" customHeight="1">
      <c r="A80" s="328">
        <v>78</v>
      </c>
      <c r="B80" s="303" t="s">
        <v>4941</v>
      </c>
      <c r="C80" s="329" t="s">
        <v>4942</v>
      </c>
      <c r="D80" s="328" t="s">
        <v>4943</v>
      </c>
      <c r="E80" s="366" t="s">
        <v>4905</v>
      </c>
      <c r="F80" s="302" t="s">
        <v>4944</v>
      </c>
    </row>
    <row r="81" spans="1:6" ht="18" customHeight="1">
      <c r="A81" s="328">
        <v>79</v>
      </c>
      <c r="B81" s="303" t="s">
        <v>1753</v>
      </c>
      <c r="C81" s="329" t="s">
        <v>4945</v>
      </c>
      <c r="D81" s="328" t="s">
        <v>4946</v>
      </c>
      <c r="E81" s="366" t="s">
        <v>4947</v>
      </c>
      <c r="F81" s="302" t="s">
        <v>4948</v>
      </c>
    </row>
    <row r="82" spans="1:6" ht="18" customHeight="1">
      <c r="A82" s="328">
        <v>80</v>
      </c>
      <c r="B82" s="303" t="s">
        <v>1751</v>
      </c>
      <c r="C82" s="329" t="s">
        <v>4949</v>
      </c>
      <c r="D82" s="328" t="s">
        <v>4950</v>
      </c>
      <c r="E82" s="366" t="s">
        <v>4951</v>
      </c>
      <c r="F82" s="302" t="s">
        <v>4952</v>
      </c>
    </row>
    <row r="83" spans="1:6" ht="18" customHeight="1">
      <c r="A83" s="328">
        <v>81</v>
      </c>
      <c r="B83" s="303" t="s">
        <v>4953</v>
      </c>
      <c r="C83" s="329" t="s">
        <v>4954</v>
      </c>
      <c r="D83" s="328" t="s">
        <v>4954</v>
      </c>
      <c r="E83" s="366" t="s">
        <v>4905</v>
      </c>
      <c r="F83" s="302" t="s">
        <v>4955</v>
      </c>
    </row>
    <row r="84" spans="1:6" ht="18" customHeight="1">
      <c r="A84" s="328">
        <v>82</v>
      </c>
      <c r="B84" s="303" t="s">
        <v>1731</v>
      </c>
      <c r="C84" s="329" t="s">
        <v>4956</v>
      </c>
      <c r="D84" s="328" t="s">
        <v>4956</v>
      </c>
      <c r="E84" s="366" t="s">
        <v>4957</v>
      </c>
      <c r="F84" s="302" t="s">
        <v>1732</v>
      </c>
    </row>
    <row r="85" spans="1:6" ht="18" customHeight="1">
      <c r="A85" s="328">
        <v>83</v>
      </c>
      <c r="B85" s="303" t="s">
        <v>1714</v>
      </c>
      <c r="C85" s="329" t="s">
        <v>4958</v>
      </c>
      <c r="D85" s="328" t="s">
        <v>4959</v>
      </c>
      <c r="E85" s="366" t="s">
        <v>4960</v>
      </c>
      <c r="F85" s="302" t="s">
        <v>4961</v>
      </c>
    </row>
    <row r="86" spans="1:6" ht="18" customHeight="1">
      <c r="A86" s="328">
        <v>84</v>
      </c>
      <c r="B86" s="303" t="s">
        <v>1706</v>
      </c>
      <c r="C86" s="329" t="s">
        <v>4962</v>
      </c>
      <c r="D86" s="328" t="s">
        <v>4963</v>
      </c>
      <c r="E86" s="366" t="s">
        <v>4905</v>
      </c>
      <c r="F86" s="303" t="s">
        <v>4964</v>
      </c>
    </row>
    <row r="87" spans="1:6" ht="18" customHeight="1">
      <c r="A87" s="328">
        <v>85</v>
      </c>
      <c r="B87" s="303" t="s">
        <v>1681</v>
      </c>
      <c r="C87" s="329" t="s">
        <v>4965</v>
      </c>
      <c r="D87" s="328" t="s">
        <v>4966</v>
      </c>
      <c r="E87" s="366" t="s">
        <v>4905</v>
      </c>
      <c r="F87" s="302" t="s">
        <v>4967</v>
      </c>
    </row>
    <row r="88" spans="1:6" ht="18" customHeight="1">
      <c r="A88" s="328">
        <v>86</v>
      </c>
      <c r="B88" s="303" t="s">
        <v>1679</v>
      </c>
      <c r="C88" s="329" t="s">
        <v>4965</v>
      </c>
      <c r="D88" s="328" t="s">
        <v>4965</v>
      </c>
      <c r="E88" s="366" t="s">
        <v>4905</v>
      </c>
      <c r="F88" s="302" t="s">
        <v>4967</v>
      </c>
    </row>
    <row r="89" spans="1:6" ht="18" customHeight="1">
      <c r="A89" s="328">
        <v>87</v>
      </c>
      <c r="B89" s="303" t="s">
        <v>1675</v>
      </c>
      <c r="C89" s="325" t="s">
        <v>4968</v>
      </c>
      <c r="D89" s="303" t="s">
        <v>4969</v>
      </c>
      <c r="E89" s="366" t="s">
        <v>4970</v>
      </c>
      <c r="F89" s="302" t="s">
        <v>4971</v>
      </c>
    </row>
    <row r="90" spans="1:6" ht="18" customHeight="1">
      <c r="A90" s="328">
        <v>88</v>
      </c>
      <c r="B90" s="303" t="s">
        <v>1656</v>
      </c>
      <c r="C90" s="329" t="s">
        <v>4972</v>
      </c>
      <c r="D90" s="328" t="s">
        <v>4972</v>
      </c>
      <c r="E90" s="366" t="s">
        <v>4973</v>
      </c>
      <c r="F90" s="302" t="s">
        <v>4974</v>
      </c>
    </row>
    <row r="91" spans="1:6" ht="18" customHeight="1">
      <c r="A91" s="328">
        <v>89</v>
      </c>
      <c r="B91" s="303" t="s">
        <v>1652</v>
      </c>
      <c r="C91" s="329" t="s">
        <v>4975</v>
      </c>
      <c r="D91" s="328" t="s">
        <v>4976</v>
      </c>
      <c r="E91" s="366" t="s">
        <v>4977</v>
      </c>
      <c r="F91" s="302" t="s">
        <v>4978</v>
      </c>
    </row>
    <row r="92" spans="1:6" ht="18" customHeight="1">
      <c r="A92" s="328">
        <v>90</v>
      </c>
      <c r="B92" s="303" t="s">
        <v>1645</v>
      </c>
      <c r="C92" s="329" t="s">
        <v>4979</v>
      </c>
      <c r="D92" s="328" t="s">
        <v>4980</v>
      </c>
      <c r="E92" s="366" t="s">
        <v>4981</v>
      </c>
      <c r="F92" s="302" t="s">
        <v>1646</v>
      </c>
    </row>
    <row r="93" spans="1:6" ht="18" customHeight="1">
      <c r="A93" s="328">
        <v>91</v>
      </c>
      <c r="B93" s="303" t="s">
        <v>4982</v>
      </c>
      <c r="C93" s="329" t="s">
        <v>4983</v>
      </c>
      <c r="D93" s="328" t="s">
        <v>4984</v>
      </c>
      <c r="E93" s="366" t="s">
        <v>4985</v>
      </c>
      <c r="F93" s="302" t="s">
        <v>4978</v>
      </c>
    </row>
    <row r="94" spans="1:6" ht="18" customHeight="1">
      <c r="A94" s="328">
        <v>92</v>
      </c>
      <c r="B94" s="303" t="s">
        <v>4986</v>
      </c>
      <c r="C94" s="329" t="s">
        <v>4987</v>
      </c>
      <c r="D94" s="328" t="s">
        <v>4988</v>
      </c>
      <c r="E94" s="366" t="s">
        <v>4905</v>
      </c>
      <c r="F94" s="302" t="s">
        <v>4989</v>
      </c>
    </row>
    <row r="95" spans="1:6" ht="18" customHeight="1">
      <c r="A95" s="328">
        <v>93</v>
      </c>
      <c r="B95" s="303" t="s">
        <v>4990</v>
      </c>
      <c r="C95" s="329" t="s">
        <v>4991</v>
      </c>
      <c r="D95" s="328" t="s">
        <v>4992</v>
      </c>
      <c r="E95" s="366" t="s">
        <v>4824</v>
      </c>
      <c r="F95" s="302" t="s">
        <v>4993</v>
      </c>
    </row>
    <row r="96" spans="1:6" ht="18" customHeight="1">
      <c r="A96" s="328">
        <v>94</v>
      </c>
      <c r="B96" s="303" t="s">
        <v>4994</v>
      </c>
      <c r="C96" s="325" t="s">
        <v>4995</v>
      </c>
      <c r="D96" s="303" t="s">
        <v>4996</v>
      </c>
      <c r="E96" s="366" t="s">
        <v>4824</v>
      </c>
      <c r="F96" s="302" t="s">
        <v>1376</v>
      </c>
    </row>
    <row r="97" spans="1:6" ht="18" customHeight="1">
      <c r="A97" s="328">
        <v>95</v>
      </c>
      <c r="B97" s="303" t="s">
        <v>4997</v>
      </c>
      <c r="C97" s="329" t="s">
        <v>4998</v>
      </c>
      <c r="D97" s="328" t="s">
        <v>4999</v>
      </c>
      <c r="E97" s="366" t="s">
        <v>5000</v>
      </c>
      <c r="F97" s="302" t="s">
        <v>5001</v>
      </c>
    </row>
    <row r="98" spans="1:6" ht="18" customHeight="1">
      <c r="A98" s="328">
        <v>96</v>
      </c>
      <c r="B98" s="303" t="s">
        <v>1514</v>
      </c>
      <c r="C98" s="329" t="s">
        <v>5002</v>
      </c>
      <c r="D98" s="328" t="s">
        <v>5003</v>
      </c>
      <c r="E98" s="366" t="s">
        <v>5004</v>
      </c>
      <c r="F98" s="302" t="s">
        <v>5005</v>
      </c>
    </row>
    <row r="99" spans="1:6" ht="18" customHeight="1">
      <c r="A99" s="328">
        <v>97</v>
      </c>
      <c r="B99" s="303" t="s">
        <v>5006</v>
      </c>
      <c r="C99" s="329" t="s">
        <v>5007</v>
      </c>
      <c r="D99" s="328" t="s">
        <v>5008</v>
      </c>
      <c r="E99" s="366" t="s">
        <v>4905</v>
      </c>
      <c r="F99" s="302" t="s">
        <v>1376</v>
      </c>
    </row>
    <row r="100" spans="1:6" ht="18" customHeight="1">
      <c r="A100" s="328">
        <v>98</v>
      </c>
      <c r="B100" s="303" t="s">
        <v>1495</v>
      </c>
      <c r="C100" s="329" t="s">
        <v>5009</v>
      </c>
      <c r="D100" s="328"/>
      <c r="E100" s="366" t="s">
        <v>5004</v>
      </c>
      <c r="F100" s="303" t="s">
        <v>5010</v>
      </c>
    </row>
    <row r="101" spans="1:6" ht="18" customHeight="1">
      <c r="A101" s="328">
        <v>99</v>
      </c>
      <c r="B101" s="303" t="s">
        <v>1442</v>
      </c>
      <c r="C101" s="329" t="s">
        <v>5011</v>
      </c>
      <c r="D101" s="328" t="s">
        <v>5012</v>
      </c>
      <c r="E101" s="366" t="s">
        <v>5013</v>
      </c>
      <c r="F101" s="302" t="s">
        <v>1376</v>
      </c>
    </row>
    <row r="102" spans="1:6" ht="18" customHeight="1">
      <c r="A102" s="328">
        <v>100</v>
      </c>
      <c r="B102" s="303" t="s">
        <v>1398</v>
      </c>
      <c r="C102" s="329" t="s">
        <v>5014</v>
      </c>
      <c r="D102" s="328" t="s">
        <v>329</v>
      </c>
      <c r="E102" s="366" t="s">
        <v>5015</v>
      </c>
      <c r="F102" s="302" t="s">
        <v>1396</v>
      </c>
    </row>
    <row r="103" spans="1:6" ht="18" customHeight="1">
      <c r="A103" s="328">
        <v>101</v>
      </c>
      <c r="B103" s="303" t="s">
        <v>5016</v>
      </c>
      <c r="C103" s="329" t="s">
        <v>5014</v>
      </c>
      <c r="D103" s="328" t="s">
        <v>329</v>
      </c>
      <c r="E103" s="366" t="s">
        <v>5015</v>
      </c>
      <c r="F103" s="302" t="s">
        <v>1396</v>
      </c>
    </row>
    <row r="104" spans="1:6" ht="18" customHeight="1">
      <c r="A104" s="328">
        <v>102</v>
      </c>
      <c r="B104" s="303" t="s">
        <v>5017</v>
      </c>
      <c r="C104" s="325" t="s">
        <v>5018</v>
      </c>
      <c r="D104" s="328" t="s">
        <v>329</v>
      </c>
      <c r="E104" s="366" t="s">
        <v>5015</v>
      </c>
      <c r="F104" s="302" t="s">
        <v>1396</v>
      </c>
    </row>
    <row r="105" spans="1:6" ht="18" customHeight="1">
      <c r="A105" s="328">
        <v>103</v>
      </c>
      <c r="B105" s="303" t="s">
        <v>1355</v>
      </c>
      <c r="C105" s="329" t="s">
        <v>5019</v>
      </c>
      <c r="D105" s="328" t="s">
        <v>5020</v>
      </c>
      <c r="E105" s="366" t="s">
        <v>4902</v>
      </c>
      <c r="F105" s="303" t="s">
        <v>5021</v>
      </c>
    </row>
    <row r="106" spans="1:6" ht="18" customHeight="1">
      <c r="A106" s="328">
        <v>104</v>
      </c>
      <c r="B106" s="303" t="s">
        <v>1349</v>
      </c>
      <c r="C106" s="329" t="s">
        <v>5022</v>
      </c>
      <c r="D106" s="328" t="s">
        <v>4844</v>
      </c>
      <c r="E106" s="366" t="s">
        <v>5023</v>
      </c>
      <c r="F106" s="302" t="s">
        <v>1350</v>
      </c>
    </row>
    <row r="107" spans="1:6" ht="18" customHeight="1">
      <c r="A107" s="328">
        <v>105</v>
      </c>
      <c r="B107" s="303" t="s">
        <v>5024</v>
      </c>
      <c r="C107" s="329" t="s">
        <v>5025</v>
      </c>
      <c r="D107" s="328" t="s">
        <v>5026</v>
      </c>
      <c r="E107" s="379" t="s">
        <v>5027</v>
      </c>
      <c r="F107" s="302" t="s">
        <v>1376</v>
      </c>
    </row>
    <row r="108" spans="1:6" ht="18" customHeight="1">
      <c r="A108" s="330"/>
      <c r="B108" s="375"/>
      <c r="C108" s="332"/>
      <c r="D108" s="331"/>
      <c r="E108" s="339"/>
      <c r="F108" s="300"/>
    </row>
    <row r="109" spans="1:6" ht="18" customHeight="1">
      <c r="A109" s="333"/>
      <c r="B109" s="376" t="s">
        <v>5028</v>
      </c>
      <c r="C109" s="335"/>
      <c r="D109" s="334"/>
      <c r="E109" s="340"/>
      <c r="F109" s="304"/>
    </row>
    <row r="110" spans="1:6" ht="18" customHeight="1">
      <c r="A110" s="336"/>
      <c r="B110" s="301" t="s">
        <v>4798</v>
      </c>
      <c r="C110" s="324" t="s">
        <v>4799</v>
      </c>
      <c r="D110" s="301" t="s">
        <v>4800</v>
      </c>
      <c r="E110" s="305" t="s">
        <v>4801</v>
      </c>
      <c r="F110" s="301" t="s">
        <v>3658</v>
      </c>
    </row>
    <row r="111" spans="1:6" ht="18" customHeight="1">
      <c r="A111" s="336">
        <v>1</v>
      </c>
      <c r="B111" s="303" t="s">
        <v>1379</v>
      </c>
      <c r="C111" s="329" t="s">
        <v>5029</v>
      </c>
      <c r="D111" s="328" t="s">
        <v>5029</v>
      </c>
      <c r="E111" s="338" t="s">
        <v>22</v>
      </c>
      <c r="F111" s="302" t="s">
        <v>5030</v>
      </c>
    </row>
    <row r="112" spans="1:6" ht="18" customHeight="1">
      <c r="A112" s="336">
        <v>2</v>
      </c>
      <c r="B112" s="303" t="s">
        <v>2317</v>
      </c>
      <c r="C112" s="329" t="s">
        <v>5031</v>
      </c>
      <c r="D112" s="328" t="s">
        <v>5031</v>
      </c>
      <c r="E112" s="338" t="s">
        <v>5032</v>
      </c>
      <c r="F112" s="302" t="s">
        <v>5033</v>
      </c>
    </row>
    <row r="113" spans="1:6" ht="18" customHeight="1">
      <c r="A113" s="336">
        <v>3</v>
      </c>
      <c r="B113" s="303" t="s">
        <v>5034</v>
      </c>
      <c r="C113" s="329" t="s">
        <v>5035</v>
      </c>
      <c r="D113" s="328" t="s">
        <v>5031</v>
      </c>
      <c r="E113" s="338" t="s">
        <v>5036</v>
      </c>
      <c r="F113" s="302" t="s">
        <v>5037</v>
      </c>
    </row>
    <row r="114" spans="1:6" ht="18" customHeight="1">
      <c r="A114" s="336">
        <v>4</v>
      </c>
      <c r="B114" s="303" t="s">
        <v>2242</v>
      </c>
      <c r="C114" s="325" t="s">
        <v>5038</v>
      </c>
      <c r="D114" s="328" t="s">
        <v>5039</v>
      </c>
      <c r="E114" s="338" t="s">
        <v>5040</v>
      </c>
      <c r="F114" s="302" t="s">
        <v>5041</v>
      </c>
    </row>
    <row r="115" spans="1:6" ht="18" customHeight="1">
      <c r="A115" s="336">
        <v>5</v>
      </c>
      <c r="B115" s="303" t="s">
        <v>2228</v>
      </c>
      <c r="C115" s="329" t="s">
        <v>5042</v>
      </c>
      <c r="D115" s="328" t="s">
        <v>5043</v>
      </c>
      <c r="E115" s="338" t="s">
        <v>4947</v>
      </c>
      <c r="F115" s="302" t="s">
        <v>2229</v>
      </c>
    </row>
    <row r="116" spans="1:6" ht="18" customHeight="1">
      <c r="A116" s="336">
        <v>6</v>
      </c>
      <c r="B116" s="303" t="s">
        <v>2218</v>
      </c>
      <c r="C116" s="329" t="s">
        <v>5044</v>
      </c>
      <c r="D116" s="328" t="s">
        <v>5045</v>
      </c>
      <c r="E116" s="338" t="s">
        <v>4916</v>
      </c>
      <c r="F116" s="302" t="s">
        <v>2219</v>
      </c>
    </row>
    <row r="117" spans="1:6" ht="18" customHeight="1">
      <c r="A117" s="336">
        <v>8</v>
      </c>
      <c r="B117" s="303" t="s">
        <v>2202</v>
      </c>
      <c r="C117" s="329" t="s">
        <v>4878</v>
      </c>
      <c r="D117" s="328" t="s">
        <v>5046</v>
      </c>
      <c r="E117" s="338" t="s">
        <v>5047</v>
      </c>
      <c r="F117" s="302" t="s">
        <v>2203</v>
      </c>
    </row>
    <row r="118" spans="1:6" ht="18" customHeight="1">
      <c r="A118" s="336">
        <v>9</v>
      </c>
      <c r="B118" s="303" t="s">
        <v>5048</v>
      </c>
      <c r="C118" s="329" t="s">
        <v>5049</v>
      </c>
      <c r="D118" s="328" t="s">
        <v>5049</v>
      </c>
      <c r="E118" s="338" t="s">
        <v>4985</v>
      </c>
      <c r="F118" s="302" t="s">
        <v>5050</v>
      </c>
    </row>
    <row r="119" spans="1:6" ht="18" customHeight="1">
      <c r="A119" s="336">
        <v>10</v>
      </c>
      <c r="B119" s="303" t="s">
        <v>1798</v>
      </c>
      <c r="C119" s="329" t="s">
        <v>4926</v>
      </c>
      <c r="D119" s="328" t="s">
        <v>5051</v>
      </c>
      <c r="E119" s="338" t="s">
        <v>4911</v>
      </c>
      <c r="F119" s="302" t="s">
        <v>1646</v>
      </c>
    </row>
    <row r="120" spans="1:6" ht="18" customHeight="1">
      <c r="A120" s="336">
        <v>11</v>
      </c>
      <c r="B120" s="303" t="s">
        <v>5052</v>
      </c>
      <c r="C120" s="329" t="s">
        <v>5053</v>
      </c>
      <c r="D120" s="328" t="s">
        <v>5054</v>
      </c>
      <c r="E120" s="338" t="s">
        <v>4905</v>
      </c>
      <c r="F120" s="302" t="s">
        <v>5055</v>
      </c>
    </row>
    <row r="121" spans="1:6" ht="18" customHeight="1">
      <c r="A121" s="336">
        <v>12</v>
      </c>
      <c r="B121" s="303" t="s">
        <v>1624</v>
      </c>
      <c r="C121" s="329" t="s">
        <v>5056</v>
      </c>
      <c r="D121" s="328" t="s">
        <v>5057</v>
      </c>
      <c r="E121" s="338" t="s">
        <v>4905</v>
      </c>
      <c r="F121" s="303" t="s">
        <v>5058</v>
      </c>
    </row>
    <row r="122" spans="1:6" ht="18" customHeight="1">
      <c r="A122" s="336">
        <v>13</v>
      </c>
      <c r="B122" s="303" t="s">
        <v>1209</v>
      </c>
      <c r="C122" s="329" t="s">
        <v>5059</v>
      </c>
      <c r="D122" s="328" t="s">
        <v>5060</v>
      </c>
      <c r="E122" s="337" t="s">
        <v>5061</v>
      </c>
      <c r="F122" s="302" t="s">
        <v>5062</v>
      </c>
    </row>
    <row r="123" spans="1:6" ht="18" customHeight="1">
      <c r="A123" s="336">
        <v>14</v>
      </c>
      <c r="B123" s="303" t="s">
        <v>1463</v>
      </c>
      <c r="C123" s="329" t="s">
        <v>5063</v>
      </c>
      <c r="D123" s="328" t="s">
        <v>5064</v>
      </c>
      <c r="E123" s="338" t="s">
        <v>4916</v>
      </c>
      <c r="F123" s="302" t="s">
        <v>5065</v>
      </c>
    </row>
    <row r="124" spans="1:6" ht="18" customHeight="1">
      <c r="A124" s="336">
        <v>15</v>
      </c>
      <c r="B124" s="303" t="s">
        <v>1233</v>
      </c>
      <c r="C124" s="329" t="s">
        <v>5066</v>
      </c>
      <c r="D124" s="328" t="s">
        <v>5060</v>
      </c>
      <c r="E124" s="337" t="s">
        <v>5061</v>
      </c>
      <c r="F124" s="302" t="s">
        <v>5062</v>
      </c>
    </row>
    <row r="125" spans="1:6" ht="18" customHeight="1">
      <c r="A125" s="336">
        <v>16</v>
      </c>
      <c r="B125" s="303" t="s">
        <v>1227</v>
      </c>
      <c r="C125" s="329" t="s">
        <v>5066</v>
      </c>
      <c r="D125" s="328" t="s">
        <v>5060</v>
      </c>
      <c r="E125" s="337" t="s">
        <v>5067</v>
      </c>
      <c r="F125" s="302" t="s">
        <v>5062</v>
      </c>
    </row>
  </sheetData>
  <hyperlinks>
    <hyperlink ref="E40" r:id="rId1" display="https://www.firstpost.com/world/india-values-historic-relations-with-saudi-arabia-pm-modi-emplanes-for-jeddah-for-2-day-visit-13881957.html" xr:uid="{00000000-0004-0000-0100-000000000000}"/>
    <hyperlink ref="E39" r:id="rId2" display="https://nextbillion.net/multiple-impacts-increasing-liquefied-petroleum-gas-usage-rural-india/" xr:uid="{00000000-0004-0000-0100-000001000000}"/>
    <hyperlink ref="E38" r:id="rId3" display="https://www.expresshealthcare.in/news/why-indias-expanding-waistline-demands-urgent-attention/449139/" xr:uid="{00000000-0004-0000-0100-000002000000}"/>
    <hyperlink ref="E37" r:id="rId4" display="https://www.cnbctv18.com/personal-finance/new-credit-reporting-rules-chnages-borrowers-lenders-rbi-19607977.htm" xr:uid="{00000000-0004-0000-0100-000003000000}"/>
    <hyperlink ref="E33" r:id="rId5" location="google_vignette" display="https://www.hindustantimes.com/ht-insight/economy/from-upi-to-uli-india-s-next-digital-infrastructure-imperative-101751615616271.html - google_vignette" xr:uid="{00000000-0004-0000-0100-000004000000}"/>
    <hyperlink ref="E34" r:id="rId6" display="https://dailymoon.news/how-can-local-bank-branches-in-bangladesh-drive-bangla-qrs-adoption/" xr:uid="{00000000-0004-0000-0100-000005000000}"/>
    <hyperlink ref="E36" r:id="rId7" display="https://kumparan.com/melya-findi/literasi-digital-finansial-celah-terbesar-inklusi-keuangan-di-indonesia-25CwAPgKsmP/full" xr:uid="{00000000-0004-0000-0100-000006000000}"/>
    <hyperlink ref="E35" r:id="rId8" display="https://nuffoodsspectrum.in/2025/06/02/strengthening-nutrition-security-through-multi-stakeholder-action.html" xr:uid="{00000000-0004-0000-0100-000007000000}"/>
    <hyperlink ref="E41" r:id="rId9" display="https://www.pressreader.com/india/millennium-post-kolkata/20250408/281994678316319" xr:uid="{00000000-0004-0000-0100-000008000000}"/>
    <hyperlink ref="E42" r:id="rId10" display="https://nuffoodsspectrum.in/2025/03/06/from-food-security-towards-nutrition-security.html" xr:uid="{00000000-0004-0000-0100-000009000000}"/>
    <hyperlink ref="E43" r:id="rId11" display="https://www.tbsnews.net/thoughts/can-bangladesh-close-credit-gap-microenterprises-through-digital-platforms-1090396" xr:uid="{00000000-0004-0000-0100-00000A000000}"/>
    <hyperlink ref="E44" r:id="rId12" display="https://etedge-insights.com/industry/bfsi/small-investments-big-hurdles-why-sebis-sip-initiative-needs-a-stronger-spine/" xr:uid="{00000000-0004-0000-0100-00000B000000}"/>
    <hyperlink ref="E46" r:id="rId13" display="https://indianexpress.com/article/opinion/columns/mutual-funds-small-investors-good-idea-needs-right-execution-9859109/" xr:uid="{00000000-0004-0000-0100-00000C000000}"/>
    <hyperlink ref="E47" r:id="rId14" display="https://rbihub.in/wp-content/uploads/2024/12/Her-Digital-Gateway_-How-Women-in-India-Access-and-Use-Smartphones.pdf" xr:uid="{00000000-0004-0000-0100-00000D000000}"/>
    <hyperlink ref="E48" r:id="rId15" display="https://www.expresshealthcare.in/digital-issue/express-healthcare-december-2024/447213/" xr:uid="{00000000-0004-0000-0100-00000E000000}"/>
    <hyperlink ref="E49" r:id="rId16" display="https://www.e-mfp.eu/_files/ugd/a1f099_97c2083ff8574f2e9ee16bbdfd401513.pdf" xr:uid="{00000000-0004-0000-0100-00000F000000}"/>
    <hyperlink ref="E50" r:id="rId17" display="https://www.thehindubusinessline.com/opinion/transforming-bihar-through-aquaculture/article69128919.ece" xr:uid="{00000000-0004-0000-0100-000010000000}"/>
    <hyperlink ref="E51" r:id="rId18" display="https://www.findevgateway.org/blog/2024/10/how-to-fight-fraud-against-government-program-beneficiaries-in-india" xr:uid="{00000000-0004-0000-0100-000011000000}"/>
    <hyperlink ref="E52" r:id="rId19" display="https://www.thejakartapost.com/opinion/2024/11/27/beyond-the-catch-how-fish-can-fuel-a-healthier-indonesia.html" xr:uid="{00000000-0004-0000-0100-000012000000}"/>
    <hyperlink ref="E53" r:id="rId20" display="https://www.tbsnews.net/thoughts/impact-bank-mergers-low-moderate-income-communities-986371" xr:uid="{00000000-0004-0000-0100-000013000000}"/>
    <hyperlink ref="E55" r:id="rId21" display="https://government.economictimes.indiatimes.com/blog/to-build-30-trillion-economy-by-2047-focus-on-climate-change-food-security-skills-urbanisation-healthcare/107548250?utm_source=top_story&amp;utm_medium=homepage" xr:uid="{00000000-0004-0000-0100-000014000000}"/>
    <hyperlink ref="E58" r:id="rId22" display="https://blogs.griffith.edu.au/asiainsights/bridging-the-digital-divide-by-enhancing-effective-digital-finance-usage-among-the-poor-part-1/" xr:uid="{00000000-0004-0000-0100-000015000000}"/>
    <hyperlink ref="E59" r:id="rId23" display="https://economictimes.indiatimes.com/opinion/et-commentary/view-digital-gender-equality-strives-to-connect-half-the-world-to-the-internet/articleshow/99893652.cms" xr:uid="{00000000-0004-0000-0100-000016000000}"/>
    <hyperlink ref="E60" r:id="rId24" display="https://www.indiamobilecongress.com/docs/India_Digital_Inclusion.pdf" xr:uid="{00000000-0004-0000-0100-000017000000}"/>
    <hyperlink ref="E61" r:id="rId25" display="https://pib.gov.in/PressReleasePage.aspx?PRID=2003348&amp;s=09" xr:uid="{00000000-0004-0000-0100-000018000000}"/>
    <hyperlink ref="E62" r:id="rId26" display="https://www.hertie-school.org/en/digital-governance/research/blog/detail/content/careful-not-customary-how-can-consent-terms-be-better-designed-to-protect-users" xr:uid="{00000000-0004-0000-0100-000019000000}"/>
    <hyperlink ref="E63" r:id="rId27" display="https://www.thehindubusinessline.com/opinion/why-women-entrepreneurs-are-seeking-mentors/article67584380.ece" xr:uid="{00000000-0004-0000-0100-00001A000000}"/>
    <hyperlink ref="E64" r:id="rId28" display="https://www.businesstoday.in/industry/banks/story/access-to-bank-accounts-high-but-usage-pattern-differs-survey-407219-2023-11-27" xr:uid="{00000000-0004-0000-0100-00001B000000}"/>
    <hyperlink ref="E65" r:id="rId29" display="https://government.economictimes.indiatimes.com/blog/atmanirbhar-naari-for-an-atmanirbhar-india/103574301" xr:uid="{00000000-0004-0000-0100-00001C000000}"/>
    <hyperlink ref="E66" r:id="rId30" display="https://www.cgap.org/blog/how-are-mobile-money-agents-protecting-customers-data-uganda" xr:uid="{00000000-0004-0000-0100-00001D000000}"/>
    <hyperlink ref="E67" r:id="rId31" display="https://nextbillion.net/access-to-smartphones-digital-divide-sub-saharan-africa/" xr:uid="{00000000-0004-0000-0100-00001E000000}"/>
    <hyperlink ref="E68" r:id="rId32" display="https://www.financialaccess.org/blog/2022/6/2/the-revolution-must-be-digitalized" xr:uid="{00000000-0004-0000-0100-00001F000000}"/>
    <hyperlink ref="E69" r:id="rId33" display="https://nextbillion.net/india-financial-inclusion-women-close-gender-gap/" xr:uid="{00000000-0004-0000-0100-000020000000}"/>
    <hyperlink ref="E70" r:id="rId34" display="https://theprint.in/opinion/job-losses-business-closure-covid-hit-female-entrepreneurs-heres-how-to-support-them/624570/" xr:uid="{00000000-0004-0000-0100-000021000000}"/>
    <hyperlink ref="E71" r:id="rId35" display="https://www.thehindubusinessline.com/opinion/caregiving-the-hidden-engine-of-the-economy/article65258954.ece" xr:uid="{00000000-0004-0000-0100-000022000000}"/>
    <hyperlink ref="E73" r:id="rId36" display="https://www.cgap.org/blog/cool-crisis-how-bangladeshi-mfis-stay-resilient?utm_source=hootsuite&amp;utm_medium=&amp;utm_term=&amp;utm_content=&amp;utm_campaign" xr:uid="{00000000-0004-0000-0100-000023000000}"/>
    <hyperlink ref="E74" r:id="rId37" display="https://www.cgdev.org/blog/delivering-social-assistance-during-covid-digital-first-approach-lessons-india" xr:uid="{00000000-0004-0000-0100-000024000000}"/>
    <hyperlink ref="E75" r:id="rId38" display="https://nextbillion.net/covid19-india-healthcare-system-future-shocks/" xr:uid="{00000000-0004-0000-0100-000025000000}"/>
    <hyperlink ref="E76" r:id="rId39" display="https://www.thedailystar.net/business/news/96pc-small-enterprises-suffer-fall-income-study-2036709" xr:uid="{00000000-0004-0000-0100-000026000000}"/>
    <hyperlink ref="E77" r:id="rId40" display="https://nextbillion.net/fintechs-data-strategy-business/?utm_sq=glq8ybw6d4&amp;utm_source=twitter&amp;utm_medium=social&amp;utm_campaign=nextbillion&amp;utm_content=nbdailyposttweets" xr:uid="{00000000-0004-0000-0100-000027000000}"/>
    <hyperlink ref="E79" r:id="rId41" display="https://nextbillion.net/online-commerce-covid19-industry-bangladesh/" xr:uid="{00000000-0004-0000-0100-000028000000}"/>
    <hyperlink ref="E80" r:id="rId42" display="https://nextbillion.net/india-transform-fertilizer-subsidy-program/" xr:uid="{00000000-0004-0000-0100-000029000000}"/>
    <hyperlink ref="E81" r:id="rId43" display="https://www.findevgateway.org/blog/2020/11/will-pandemic-exacerbate-or-mitigate-digital-gender-gap" xr:uid="{00000000-0004-0000-0100-00002A000000}"/>
    <hyperlink ref="E82" r:id="rId44" display="https://www.livemint.com/Opinion/WzvT7XP8m6cLBIqPx4Ff1I/Opinion--Designing-financial-products-for-women.html" xr:uid="{00000000-0004-0000-0100-00002B000000}"/>
    <hyperlink ref="E83" r:id="rId45" display="https://nextbillion.net/indonesias-fintech-startups-survive-covid19/" xr:uid="{00000000-0004-0000-0100-00002C000000}"/>
    <hyperlink ref="E84" r:id="rId46" display="https://nextbillion.net/12-recommendations-help-financial-institutions-covid/" xr:uid="{00000000-0004-0000-0100-00002D000000}"/>
    <hyperlink ref="E85" r:id="rId47" display="https://sokodirectory.com/2020/05/the-power-of-unified-digital-agricultural-services/" xr:uid="{00000000-0004-0000-0100-00002E000000}"/>
    <hyperlink ref="E86" r:id="rId48" display="https://nextbillion.net/india-financial-inclusion-lab-startup-accelerator/?utm_sq=gftj9e0u1s&amp;utm_source=twitter&amp;utm_medium=social&amp;utm_campaign=nextbillionfh&amp;utm_content=mscposts" xr:uid="{00000000-0004-0000-0100-00002F000000}"/>
    <hyperlink ref="E87" r:id="rId49" display="https://nextbillion.net/weathering-covid-fintech-survive-pandemic/?utm_sq=gfdbsj8118&amp;utm_source=twitter&amp;utm_medium=social&amp;utm_campaign=nextbillionfh&amp;utm_content=mscposts" xr:uid="{00000000-0004-0000-0100-000030000000}"/>
    <hyperlink ref="E88" r:id="rId50" display="https://nextbillion.net/weathering-covid-emerging-markets-fintech/?utm_sq=gfda0ykvsb&amp;utm_source=twitter&amp;utm_medium=social&amp;utm_campaign=nextbillion&amp;utm_content=mscposts" xr:uid="{00000000-0004-0000-0100-000031000000}"/>
    <hyperlink ref="E89" r:id="rId51" display="https://www.zeebiz.com/india/news-one-nation-one-ration-card-5-ways-to-really-help-pds-beneficiaries-127403" xr:uid="{00000000-0004-0000-0100-000032000000}"/>
    <hyperlink ref="E90" r:id="rId52" display="https://health.economictimes.indiatimes.com/news/industry/an-insight-into-the-case-fatality-rate-and-preventive-measures-taken-by-government-in-response-to-covid-19/75567454" xr:uid="{00000000-0004-0000-0100-000033000000}"/>
    <hyperlink ref="E91" r:id="rId53" display="https://today.thefinancialexpress.com.bd/views-opinion/is-it-the-right-time-for-wallet-interoperability-in-bangladesh-1587910037" xr:uid="{00000000-0004-0000-0100-000034000000}"/>
    <hyperlink ref="E92" r:id="rId54" display="https://www.news18.com/news/tech/industry-dialogue-digitization-wave-will-help-fintech-startups-in-post-covid-times-2578457.html?cat=tech&amp;headline=industry-dialogue-digitization-wave-will-help-fintech-startups-in-post-covid-times&amp;id=2578457" xr:uid="{00000000-0004-0000-0100-000035000000}"/>
    <hyperlink ref="E93" r:id="rId55" display="https://thefinancialexpress.com.bd/views/analysis/the-dfs-ecosystem-in-bangladesh-1584113440" xr:uid="{00000000-0004-0000-0100-000036000000}"/>
    <hyperlink ref="E94" r:id="rId56" display="https://nextbillion.net/financial-inclusion-not-inclusive-for-women/?utm_sq=gavmy482ld&amp;utm_source=twitter&amp;utm_medium=social&amp;utm_campaign=nextbillion&amp;utm_content=nbdailyposttweets" xr:uid="{00000000-0004-0000-0100-000037000000}"/>
    <hyperlink ref="E95" r:id="rId57" display="https://nextbillion.net/lessons-from-indian-fintech-startups/" xr:uid="{00000000-0004-0000-0100-000038000000}"/>
    <hyperlink ref="E96" r:id="rId58" display="https://nextbillion.net/future-of-financial-inclusion/" xr:uid="{00000000-0004-0000-0100-000039000000}"/>
    <hyperlink ref="E97" r:id="rId59" display="https://www.uncdf.org/shift/homepage" xr:uid="{00000000-0004-0000-0100-00003A000000}"/>
    <hyperlink ref="E98" r:id="rId60" display="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xr:uid="{00000000-0004-0000-0100-00003B000000}"/>
    <hyperlink ref="E99" r:id="rId61" display="https://nextbillion.net/the-clear-blue-water-on-the-other-side-of-the-digital-divide/" xr:uid="{00000000-0004-0000-0100-00003C000000}"/>
    <hyperlink ref="E100" r:id="rId62" display="https://www.undp.org/pacific/projects/pacific-financial-inclusion-programme" xr:uid="{00000000-0004-0000-0100-00003D000000}"/>
    <hyperlink ref="E101" r:id="rId63" display="http://telecom.economictimes.indiatimes.com/tele-talk/will-mobile-network-operators-make-it-as-payments-banks/1724" xr:uid="{00000000-0004-0000-0100-00003E000000}"/>
    <hyperlink ref="E102" r:id="rId64" display="http://cfi-blog.org/" xr:uid="{00000000-0004-0000-0100-00003F000000}"/>
    <hyperlink ref="E103" r:id="rId65" display="http://cfi-blog.org/" xr:uid="{00000000-0004-0000-0100-000040000000}"/>
    <hyperlink ref="E104" r:id="rId66" display="http://cfi-blog.org/" xr:uid="{00000000-0004-0000-0100-000041000000}"/>
    <hyperlink ref="E106" r:id="rId67" display="http://monthofmicrofinance.org/engage/blog/should-microfinance-go-digital/" xr:uid="{00000000-0004-0000-0100-000042000000}"/>
    <hyperlink ref="E105" r:id="rId68" xr:uid="{00000000-0004-0000-0100-000043000000}"/>
    <hyperlink ref="E107" r:id="rId69" xr:uid="{00000000-0004-0000-0100-000044000000}"/>
    <hyperlink ref="E56" r:id="rId70" xr:uid="{00000000-0004-0000-0100-000045000000}"/>
    <hyperlink ref="E57" r:id="rId71" xr:uid="{00000000-0004-0000-0100-000046000000}"/>
    <hyperlink ref="E78" r:id="rId72" xr:uid="{00000000-0004-0000-0100-000047000000}"/>
    <hyperlink ref="E111" r:id="rId73" xr:uid="{00000000-0004-0000-0100-000048000000}"/>
    <hyperlink ref="E112" r:id="rId74" display="https://magdalene.co/story/financial-inclusion-women-disabilities-indonesia/" xr:uid="{00000000-0004-0000-0100-000049000000}"/>
    <hyperlink ref="E113" r:id="rId75" display="https://www.insideindonesia.org/archive/articles/disability-and-exclusion" xr:uid="{00000000-0004-0000-0100-00004A000000}"/>
    <hyperlink ref="E114" r:id="rId76" display="https://krishijagran.com/featured/from-ration-shops-to-nutrition-hubs-a-nutritional-revolution-in-the-making/" xr:uid="{00000000-0004-0000-0100-00004B000000}"/>
    <hyperlink ref="E115" r:id="rId77" display="https://www.findevgateway.org/blog/2024/08/five-recommendations-to-address-insurance-mis-selling" xr:uid="{00000000-0004-0000-0100-00004C000000}"/>
    <hyperlink ref="E116" r:id="rId78" display="https://www.thehindubusinessline.com/opinion/why-womens-savings-dont-translate-into-credit/article68661136.ece" xr:uid="{00000000-0004-0000-0100-00004D000000}"/>
    <hyperlink ref="E117" r:id="rId79" display="https://blogs.griffith.edu.au/asiainsights/bridging-the-digital-divide-by-enhancing-effective-digital-finance-usage-among-the-poor-an-rct-project-part-2/" xr:uid="{00000000-0004-0000-0100-00004E000000}"/>
    <hyperlink ref="E118" r:id="rId80" display="https://www.thefinancialexpress.com.bd/views/views/facilitating-cottage-micro-small-and-medium-enterprises-in-the-pandemic-1632581645" xr:uid="{00000000-0004-0000-0100-00004F000000}"/>
    <hyperlink ref="E119" r:id="rId81" display="https://nextbillion.net/financial-inclusion-success-stories-covid19/" xr:uid="{00000000-0004-0000-0100-000050000000}"/>
    <hyperlink ref="E120" r:id="rId82" display="https://nextbillion.net/gender-gap-women-coronavirus-low-income-countries/" xr:uid="{00000000-0004-0000-0100-000051000000}"/>
    <hyperlink ref="E121" r:id="rId83" display="https://nextbillion.net/full-yet-undernourished-india-nutrition-security/" xr:uid="{00000000-0004-0000-0100-000052000000}"/>
    <hyperlink ref="E123" r:id="rId84" display="https://www.thehindubusinessline.com/opinion/addressing-the-soil-health-crisis/article9579745.ece" xr:uid="{00000000-0004-0000-0100-000053000000}"/>
    <hyperlink ref="B30" r:id="rId85" xr:uid="{D29E96B0-24CA-45EF-93A1-7EF7B65CF468}"/>
    <hyperlink ref="B29" r:id="rId86" xr:uid="{CA6EFCEC-8728-41BC-AB7C-EDA63837B0A5}"/>
    <hyperlink ref="B28" r:id="rId87" xr:uid="{86E2165A-95BF-4300-AE7E-4C040C14A3BC}"/>
    <hyperlink ref="B27" r:id="rId88" xr:uid="{A8C260C3-BA46-44A0-B4F4-524FF69B21A7}"/>
    <hyperlink ref="B26" r:id="rId89" xr:uid="{BAEDFD04-0241-4522-9984-38EAC54E8A35}"/>
    <hyperlink ref="E26" r:id="rId90" xr:uid="{2B4420EA-63BA-49C0-B41A-FE5BF2FDAF49}"/>
    <hyperlink ref="E25" r:id="rId91" xr:uid="{DFF997BA-A914-477B-A959-22186299D52B}"/>
    <hyperlink ref="E24" r:id="rId92" xr:uid="{50728FC7-4DA2-4695-961F-2BDBFB946770}"/>
    <hyperlink ref="E23" r:id="rId93" xr:uid="{0384DD3C-F660-4F8C-AF8A-A4B879C3D198}"/>
    <hyperlink ref="E22" r:id="rId94" xr:uid="{B995D51A-D290-4C31-807D-5A76B4B4C26C}"/>
    <hyperlink ref="B21" r:id="rId95" xr:uid="{0C56B12D-4E43-43E1-8791-5E78721C2383}"/>
    <hyperlink ref="E21" r:id="rId96" xr:uid="{E59BF496-3D6A-460F-8360-B8B67D6F86D5}"/>
    <hyperlink ref="B20" r:id="rId97" xr:uid="{0357029A-D514-408D-92AA-1CAF7BE5531F}"/>
    <hyperlink ref="F20" r:id="rId98" display="https://www.microsave.net/author/alvina-zafar/" xr:uid="{D5A53247-1EB7-4616-9A3F-91F35EEDB0EB}"/>
    <hyperlink ref="E20" r:id="rId99" xr:uid="{B54D4AB1-980D-4555-B679-3897C94AC336}"/>
    <hyperlink ref="E19" r:id="rId100" xr:uid="{7B0FD0C4-65FF-4FD5-B2DF-285395C9C504}"/>
    <hyperlink ref="B19" r:id="rId101" xr:uid="{9F99EBD6-59E1-443B-ADFB-65CB45FCBD66}"/>
    <hyperlink ref="B18" r:id="rId102" xr:uid="{266C39E0-EB8D-4B0F-BE93-D8BE1CF77C07}"/>
    <hyperlink ref="B17" r:id="rId103" xr:uid="{0A602FA7-BA4F-48A7-B9FB-3BFE05EF2778}"/>
    <hyperlink ref="E17" r:id="rId104" xr:uid="{81B27874-1059-448D-B881-97A42808255E}"/>
    <hyperlink ref="B16" r:id="rId105" xr:uid="{15369398-BF72-4A96-814C-91FDAB53E8F6}"/>
    <hyperlink ref="E16" r:id="rId106" xr:uid="{AA89972B-FB76-4AE8-B90F-96019ACC3480}"/>
    <hyperlink ref="B15" r:id="rId107" display="https://www.microsave.net/2026/01/20/womens-collectives-driving-indias-next-phase-of-growth/" xr:uid="{14A10D13-21B1-4FE4-8F25-D2AB80174B35}"/>
    <hyperlink ref="E15" r:id="rId108" xr:uid="{4B5087EC-C914-492D-80D0-839F8848E326}"/>
    <hyperlink ref="B14" r:id="rId109" display="https://www.microsave.net/2026/01/20/the-quiet-crisis-of-care-in-a-young-and-ageing-india/" xr:uid="{D0A0902F-2F7F-4B6D-9091-7D5EF16B264D}"/>
    <hyperlink ref="E14" r:id="rId110" display="https://reimaginingthefamily.in/the-quiet-crisis-of-care-in-a-young-and-ageing-india/" xr:uid="{E5A5B212-2047-43E0-80B6-3A7C3C4D5BC7}"/>
    <hyperlink ref="B13" r:id="rId111" display="https://www.microsave.net/2026/01/27/ai-pre-summit-2026-people-planet-and-progress-shape-indonesia-india-cooperation-toward-ethical-ai-and-a-safer-digital-future/" xr:uid="{66340C07-B514-4F89-B374-273B5BBED447}"/>
    <hyperlink ref="E13" r:id="rId112" display="https://www.indianembassyjakarta.gov.in/users/assets/pdf/press/press__5631146.pdf" xr:uid="{D24C5197-36DF-4C02-8C96-67A0CE3A1196}"/>
    <hyperlink ref="B12" r:id="rId113" display="https://www.microsave.net/2026/02/02/from-infrastructure-to-intelligence-rethinking-indias-health-priorities-in-budget-2026/" xr:uid="{A97029BF-B16F-4A30-8D51-BF2D02DBD6C2}"/>
    <hyperlink ref="E12" r:id="rId114" display="https://etedge-insights.com/in-focus/budget-2026/from-infrastructure-to-intelligence-rethinking-indias-health-priorities-in-budget-2026/" xr:uid="{CE51D3AE-3084-4236-B0C1-7877DBA5B495}"/>
    <hyperlink ref="B11" r:id="rId115" display="https://www.microsave.net/2026/02/02/agriculture-in-budget-why-the-next-leap-must-be-strategic-not-incremental/" xr:uid="{24AA3E16-C463-4C1D-8240-A6370A37EE6A}"/>
    <hyperlink ref="E11" r:id="rId116" display="https://www.thehindubusinessline.com/economy/agri-business/agriculture-in-budget-why-the-next-leap-must-be-strategic-not-incremental/article70571682.ece" xr:uid="{56A9FD8B-E43A-4A51-8C89-400254A4BCCA}"/>
    <hyperlink ref="B10" r:id="rId117" display="https://www.microsave.net/2026/02/02/union-budget-2026-mscs-expert-analysis/" xr:uid="{E48D28C9-0BAB-4514-B458-96474C6CE8AC}"/>
    <hyperlink ref="B9" r:id="rId118" display="https://www.microsave.net/2026/02/04/why-ai-inclusion-matters-more-than-ai-innovation/" xr:uid="{4A6BADA9-0200-4E1D-980B-F2D7148515F7}"/>
    <hyperlink ref="E9" r:id="rId119" display="https://www.hindustantimes.com/ht-insight/future-tech/why-ai-inclusion-matters-more-than-ai-innovation-101770108944375.html" xr:uid="{7D393282-9A50-403E-B474-A4B497749BC5}"/>
    <hyperlink ref="B8" r:id="rId120" display="https://www.microsave.net/2026/02/17/from-pilots-to-impact-pre-ai-summit-pushes-scalable-ai-for-indian-agriculture/" xr:uid="{2D83AB57-38C3-42C0-9BE0-41018EAE667D}"/>
    <hyperlink ref="E8" r:id="rId121" xr:uid="{BECF0F1B-732C-4DC6-B005-E569684218CC}"/>
    <hyperlink ref="B7" r:id="rId122" display="https://www.microsave.net/2026/02/18/the-microfinance-bank-ordinance-a-blueprint-for-social-ownership-or-tokenistic-theater/" xr:uid="{74A7436F-34FE-492A-97B4-B602E3C2F5A2}"/>
    <hyperlink ref="E7" r:id="rId123" xr:uid="{FE0A6D1E-F789-4B18-A76F-6D01C38DE81D}"/>
    <hyperlink ref="B6" r:id="rId124" display="https://www.microsave.net/2026/02/19/what-to-watch-for-if-ai-is-to-strengthen-state-capacity/" xr:uid="{6AE03BE2-161C-4A8F-BF94-3D1C2DBAF605}"/>
    <hyperlink ref="E6" r:id="rId125" xr:uid="{76E818FA-3A7A-424B-9512-66273901455C}"/>
    <hyperlink ref="B5" r:id="rId126" display="https://www.microsave.net/2026/02/23/protecting-climate-vulnerable-how-microloans-and-microinsurance-can-build-systemic-disaster-resilience/" xr:uid="{D14AD05F-95B4-426E-ADBD-49774006B62B}"/>
    <hyperlink ref="B4" r:id="rId127" display="https://www.microsave.net/2026/02/26/healthcare-sector-key-announcements-and-implications-union-budget-2026-27/" xr:uid="{045536FE-5671-43CE-BD7D-1451E494FDA6}"/>
    <hyperlink ref="B3" r:id="rId128" display="https://www.microsave.net/2026/02/27/india-must-clearly-link-its-climate-goals-to-public-spending/" xr:uid="{541E52A4-5832-4A59-AB44-F8D72B50B4DA}"/>
    <hyperlink ref="E5" r:id="rId129" xr:uid="{0E983855-D2FB-4547-BC7F-09860D22683E}"/>
    <hyperlink ref="F4" r:id="rId130" display="https://www.microsave.net/author/puneet-khanduja/" xr:uid="{A20BA987-CFA9-4127-AF12-69135A312FF6}"/>
    <hyperlink ref="E4" r:id="rId131" xr:uid="{A4E56AD6-428B-453A-BEC2-804AD98ABDAF}"/>
    <hyperlink ref="E3" r:id="rId132" xr:uid="{D8B0F1BF-86E7-4C9C-A165-8A9A5A563738}"/>
    <hyperlink ref="B2" r:id="rId133" display="https://www.microsave.net/2026/03/17/smriti-irani-launches-equity-economics-forum-in-new-york-to-advance-global-south-equity-agenda/" xr:uid="{0F484107-AA24-4714-87C7-8A1D3FED1ACD}"/>
    <hyperlink ref="E2" r:id="rId134" xr:uid="{58870C10-2737-458E-823A-731B60B70077}"/>
  </hyperlinks>
  <pageMargins left="0.7" right="0.7" top="0.75" bottom="0.75" header="0.3" footer="0.3"/>
  <pageSetup orientation="portrait" r:id="rId13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12"/>
  <sheetViews>
    <sheetView workbookViewId="0">
      <pane ySplit="1" topLeftCell="A674" activePane="bottomLeft" state="frozen"/>
      <selection pane="bottomLeft" activeCell="D588" sqref="D588"/>
    </sheetView>
  </sheetViews>
  <sheetFormatPr defaultColWidth="14.453125" defaultRowHeight="13.5"/>
  <cols>
    <col min="1" max="1" width="9.08984375" style="204" customWidth="1"/>
    <col min="2" max="2" width="79.1796875" style="73" customWidth="1"/>
    <col min="3" max="3" width="28.1796875" style="318" customWidth="1"/>
    <col min="4" max="4" width="62.81640625" style="44" customWidth="1"/>
    <col min="5" max="5" width="37.90625" style="44" customWidth="1"/>
    <col min="6" max="6" width="30.90625" style="44" hidden="1" customWidth="1"/>
    <col min="7" max="26" width="9.08984375" style="44" customWidth="1"/>
    <col min="27" max="16384" width="14.453125" style="44"/>
  </cols>
  <sheetData>
    <row r="1" spans="1:26">
      <c r="A1" s="205" t="s">
        <v>1190</v>
      </c>
      <c r="B1" s="206" t="s">
        <v>1191</v>
      </c>
      <c r="C1" s="306" t="s">
        <v>2</v>
      </c>
      <c r="D1" s="207" t="s">
        <v>4</v>
      </c>
      <c r="E1" s="208"/>
      <c r="F1" s="209" t="s">
        <v>1192</v>
      </c>
      <c r="G1" s="58"/>
      <c r="H1" s="58"/>
      <c r="I1" s="58"/>
      <c r="J1" s="58"/>
      <c r="K1" s="58"/>
      <c r="L1" s="58"/>
      <c r="M1" s="58"/>
      <c r="N1" s="58"/>
      <c r="O1" s="58"/>
      <c r="P1" s="58"/>
      <c r="Q1" s="58"/>
      <c r="R1" s="58"/>
      <c r="S1" s="58"/>
      <c r="T1" s="58"/>
      <c r="U1" s="58"/>
      <c r="V1" s="58"/>
      <c r="W1" s="58"/>
      <c r="X1" s="58"/>
      <c r="Y1" s="58"/>
      <c r="Z1" s="58"/>
    </row>
    <row r="2" spans="1:26">
      <c r="A2" s="210">
        <v>1</v>
      </c>
      <c r="B2" s="65" t="s">
        <v>1193</v>
      </c>
      <c r="C2" s="309">
        <v>41306</v>
      </c>
      <c r="D2" s="211" t="s">
        <v>22</v>
      </c>
      <c r="E2" s="211"/>
      <c r="F2" s="212"/>
      <c r="G2" s="58"/>
      <c r="H2" s="58"/>
      <c r="I2" s="58"/>
      <c r="J2" s="58"/>
      <c r="K2" s="58"/>
      <c r="L2" s="58"/>
      <c r="M2" s="58"/>
      <c r="N2" s="58"/>
      <c r="O2" s="58"/>
      <c r="P2" s="58"/>
      <c r="Q2" s="58"/>
      <c r="R2" s="58"/>
      <c r="S2" s="58"/>
      <c r="T2" s="58"/>
      <c r="U2" s="58"/>
      <c r="V2" s="58"/>
      <c r="W2" s="58"/>
      <c r="X2" s="58"/>
      <c r="Y2" s="58"/>
      <c r="Z2" s="58"/>
    </row>
    <row r="3" spans="1:26">
      <c r="A3" s="210">
        <v>2</v>
      </c>
      <c r="B3" s="65" t="s">
        <v>1194</v>
      </c>
      <c r="C3" s="309">
        <v>41417</v>
      </c>
      <c r="D3" s="211" t="s">
        <v>22</v>
      </c>
      <c r="E3" s="211"/>
      <c r="F3" s="212"/>
      <c r="G3" s="58"/>
      <c r="H3" s="58"/>
      <c r="I3" s="58"/>
      <c r="J3" s="58"/>
      <c r="K3" s="58"/>
      <c r="L3" s="58"/>
      <c r="M3" s="58"/>
      <c r="N3" s="58"/>
      <c r="O3" s="58"/>
      <c r="P3" s="58"/>
      <c r="Q3" s="58"/>
      <c r="R3" s="58"/>
      <c r="S3" s="58"/>
      <c r="T3" s="58"/>
      <c r="U3" s="58"/>
      <c r="V3" s="58"/>
      <c r="W3" s="58"/>
      <c r="X3" s="58"/>
      <c r="Y3" s="58"/>
      <c r="Z3" s="58"/>
    </row>
    <row r="4" spans="1:26">
      <c r="A4" s="210">
        <v>3</v>
      </c>
      <c r="B4" s="65" t="s">
        <v>1195</v>
      </c>
      <c r="C4" s="309">
        <v>41417</v>
      </c>
      <c r="D4" s="211" t="s">
        <v>22</v>
      </c>
      <c r="E4" s="211"/>
      <c r="F4" s="212"/>
      <c r="G4" s="58"/>
      <c r="H4" s="58"/>
      <c r="I4" s="58"/>
      <c r="J4" s="58"/>
      <c r="K4" s="58"/>
      <c r="L4" s="58"/>
      <c r="M4" s="58"/>
      <c r="N4" s="58"/>
      <c r="O4" s="58"/>
      <c r="P4" s="58"/>
      <c r="Q4" s="58"/>
      <c r="R4" s="58"/>
      <c r="S4" s="58"/>
      <c r="T4" s="58"/>
      <c r="U4" s="58"/>
      <c r="V4" s="58"/>
      <c r="W4" s="58"/>
      <c r="X4" s="58"/>
      <c r="Y4" s="58"/>
      <c r="Z4" s="58"/>
    </row>
    <row r="5" spans="1:26">
      <c r="A5" s="210">
        <v>4</v>
      </c>
      <c r="B5" s="65" t="s">
        <v>1196</v>
      </c>
      <c r="C5" s="309">
        <v>41425</v>
      </c>
      <c r="D5" s="211" t="s">
        <v>22</v>
      </c>
      <c r="E5" s="211"/>
      <c r="F5" s="212"/>
      <c r="G5" s="58"/>
      <c r="H5" s="58"/>
      <c r="I5" s="58"/>
      <c r="J5" s="58"/>
      <c r="K5" s="58"/>
      <c r="L5" s="58"/>
      <c r="M5" s="58"/>
      <c r="N5" s="58"/>
      <c r="O5" s="58"/>
      <c r="P5" s="58"/>
      <c r="Q5" s="58"/>
      <c r="R5" s="58"/>
      <c r="S5" s="58"/>
      <c r="T5" s="58"/>
      <c r="U5" s="58"/>
      <c r="V5" s="58"/>
      <c r="W5" s="58"/>
      <c r="X5" s="58"/>
      <c r="Y5" s="58"/>
      <c r="Z5" s="58"/>
    </row>
    <row r="6" spans="1:26">
      <c r="A6" s="210">
        <v>5</v>
      </c>
      <c r="B6" s="65" t="s">
        <v>1197</v>
      </c>
      <c r="C6" s="309">
        <v>41425</v>
      </c>
      <c r="D6" s="211" t="s">
        <v>22</v>
      </c>
      <c r="E6" s="211"/>
      <c r="F6" s="212"/>
      <c r="G6" s="58"/>
      <c r="H6" s="58"/>
      <c r="I6" s="58"/>
      <c r="J6" s="58"/>
      <c r="K6" s="58"/>
      <c r="L6" s="58"/>
      <c r="M6" s="58"/>
      <c r="N6" s="58"/>
      <c r="O6" s="58"/>
      <c r="P6" s="58"/>
      <c r="Q6" s="58"/>
      <c r="R6" s="58"/>
      <c r="S6" s="58"/>
      <c r="T6" s="58"/>
      <c r="U6" s="58"/>
      <c r="V6" s="58"/>
      <c r="W6" s="58"/>
      <c r="X6" s="58"/>
      <c r="Y6" s="58"/>
      <c r="Z6" s="58"/>
    </row>
    <row r="7" spans="1:26">
      <c r="A7" s="210">
        <v>6</v>
      </c>
      <c r="B7" s="65" t="s">
        <v>1198</v>
      </c>
      <c r="C7" s="309">
        <v>41431</v>
      </c>
      <c r="D7" s="211" t="s">
        <v>1199</v>
      </c>
      <c r="E7" s="211"/>
      <c r="F7" s="212"/>
      <c r="G7" s="58"/>
      <c r="H7" s="58"/>
      <c r="I7" s="58"/>
      <c r="J7" s="58"/>
      <c r="K7" s="58"/>
      <c r="L7" s="58"/>
      <c r="M7" s="58"/>
      <c r="N7" s="58"/>
      <c r="O7" s="58"/>
      <c r="P7" s="58"/>
      <c r="Q7" s="58"/>
      <c r="R7" s="58"/>
      <c r="S7" s="58"/>
      <c r="T7" s="58"/>
      <c r="U7" s="58"/>
      <c r="V7" s="58"/>
      <c r="W7" s="58"/>
      <c r="X7" s="58"/>
      <c r="Y7" s="58"/>
      <c r="Z7" s="58"/>
    </row>
    <row r="8" spans="1:26">
      <c r="A8" s="210">
        <v>7</v>
      </c>
      <c r="B8" s="65" t="s">
        <v>1200</v>
      </c>
      <c r="C8" s="309">
        <v>41437</v>
      </c>
      <c r="D8" s="211" t="s">
        <v>1201</v>
      </c>
      <c r="E8" s="211"/>
      <c r="F8" s="212"/>
      <c r="G8" s="58"/>
      <c r="H8" s="58"/>
      <c r="I8" s="58"/>
      <c r="J8" s="58"/>
      <c r="K8" s="58"/>
      <c r="L8" s="58"/>
      <c r="M8" s="58"/>
      <c r="N8" s="58"/>
      <c r="O8" s="58"/>
      <c r="P8" s="58"/>
      <c r="Q8" s="58"/>
      <c r="R8" s="58"/>
      <c r="S8" s="58"/>
      <c r="T8" s="58"/>
      <c r="U8" s="58"/>
      <c r="V8" s="58"/>
      <c r="W8" s="58"/>
      <c r="X8" s="58"/>
      <c r="Y8" s="58"/>
      <c r="Z8" s="58"/>
    </row>
    <row r="9" spans="1:26">
      <c r="A9" s="210">
        <v>8</v>
      </c>
      <c r="B9" s="65" t="s">
        <v>1202</v>
      </c>
      <c r="C9" s="309">
        <v>41438</v>
      </c>
      <c r="D9" s="211" t="s">
        <v>1203</v>
      </c>
      <c r="E9" s="211"/>
      <c r="F9" s="212"/>
      <c r="G9" s="58"/>
      <c r="H9" s="58"/>
      <c r="I9" s="58"/>
      <c r="J9" s="58"/>
      <c r="K9" s="58"/>
      <c r="L9" s="58"/>
      <c r="M9" s="58"/>
      <c r="N9" s="58"/>
      <c r="O9" s="58"/>
      <c r="P9" s="58"/>
      <c r="Q9" s="58"/>
      <c r="R9" s="58"/>
      <c r="S9" s="58"/>
      <c r="T9" s="58"/>
      <c r="U9" s="58"/>
      <c r="V9" s="58"/>
      <c r="W9" s="58"/>
      <c r="X9" s="58"/>
      <c r="Y9" s="58"/>
      <c r="Z9" s="58"/>
    </row>
    <row r="10" spans="1:26">
      <c r="A10" s="210">
        <v>9</v>
      </c>
      <c r="B10" s="65" t="s">
        <v>1204</v>
      </c>
      <c r="C10" s="309">
        <v>41444</v>
      </c>
      <c r="D10" s="211" t="s">
        <v>1205</v>
      </c>
      <c r="E10" s="211"/>
      <c r="F10" s="212"/>
      <c r="G10" s="58"/>
      <c r="H10" s="58"/>
      <c r="I10" s="58"/>
      <c r="J10" s="58"/>
      <c r="K10" s="58"/>
      <c r="L10" s="58"/>
      <c r="M10" s="58"/>
      <c r="N10" s="58"/>
      <c r="O10" s="58"/>
      <c r="P10" s="58"/>
      <c r="Q10" s="58"/>
      <c r="R10" s="58"/>
      <c r="S10" s="58"/>
      <c r="T10" s="58"/>
      <c r="U10" s="58"/>
      <c r="V10" s="58"/>
      <c r="W10" s="58"/>
      <c r="X10" s="58"/>
      <c r="Y10" s="58"/>
      <c r="Z10" s="58"/>
    </row>
    <row r="11" spans="1:26">
      <c r="A11" s="210">
        <v>10</v>
      </c>
      <c r="B11" s="65" t="s">
        <v>1206</v>
      </c>
      <c r="C11" s="309">
        <v>41446</v>
      </c>
      <c r="D11" s="211" t="s">
        <v>1207</v>
      </c>
      <c r="E11" s="211"/>
      <c r="F11" s="212"/>
      <c r="G11" s="58"/>
      <c r="H11" s="58"/>
      <c r="I11" s="58"/>
      <c r="J11" s="58"/>
      <c r="K11" s="58"/>
      <c r="L11" s="58"/>
      <c r="M11" s="58"/>
      <c r="N11" s="58"/>
      <c r="O11" s="58"/>
      <c r="P11" s="58"/>
      <c r="Q11" s="58"/>
      <c r="R11" s="58"/>
      <c r="S11" s="58"/>
      <c r="T11" s="58"/>
      <c r="U11" s="58"/>
      <c r="V11" s="58"/>
      <c r="W11" s="58"/>
      <c r="X11" s="58"/>
      <c r="Y11" s="58"/>
      <c r="Z11" s="58"/>
    </row>
    <row r="12" spans="1:26">
      <c r="A12" s="210">
        <v>11</v>
      </c>
      <c r="B12" s="65" t="s">
        <v>1208</v>
      </c>
      <c r="C12" s="309">
        <v>41450</v>
      </c>
      <c r="D12" s="211" t="s">
        <v>22</v>
      </c>
      <c r="E12" s="211"/>
      <c r="F12" s="212"/>
      <c r="G12" s="58"/>
      <c r="H12" s="58"/>
      <c r="I12" s="58"/>
      <c r="J12" s="58"/>
      <c r="K12" s="58"/>
      <c r="L12" s="58"/>
      <c r="M12" s="58"/>
      <c r="N12" s="58"/>
      <c r="O12" s="58"/>
      <c r="P12" s="58"/>
      <c r="Q12" s="58"/>
      <c r="R12" s="58"/>
      <c r="S12" s="58"/>
      <c r="T12" s="58"/>
      <c r="U12" s="58"/>
      <c r="V12" s="58"/>
      <c r="W12" s="58"/>
      <c r="X12" s="58"/>
      <c r="Y12" s="58"/>
      <c r="Z12" s="58"/>
    </row>
    <row r="13" spans="1:26" ht="16.75" customHeight="1">
      <c r="A13" s="210">
        <v>12</v>
      </c>
      <c r="B13" s="65" t="s">
        <v>1209</v>
      </c>
      <c r="C13" s="309">
        <v>41457</v>
      </c>
      <c r="D13" s="211" t="s">
        <v>1210</v>
      </c>
      <c r="E13" s="211"/>
      <c r="F13" s="213" t="s">
        <v>1211</v>
      </c>
      <c r="G13" s="58"/>
      <c r="H13" s="58"/>
      <c r="I13" s="58"/>
      <c r="J13" s="58"/>
      <c r="K13" s="58"/>
      <c r="L13" s="58"/>
      <c r="M13" s="58"/>
      <c r="N13" s="58"/>
      <c r="O13" s="58"/>
      <c r="P13" s="58"/>
      <c r="Q13" s="58"/>
      <c r="R13" s="58"/>
      <c r="S13" s="58"/>
      <c r="T13" s="58"/>
      <c r="U13" s="58"/>
      <c r="V13" s="58"/>
      <c r="W13" s="58"/>
      <c r="X13" s="58"/>
      <c r="Y13" s="58"/>
      <c r="Z13" s="58"/>
    </row>
    <row r="14" spans="1:26">
      <c r="A14" s="210">
        <v>13</v>
      </c>
      <c r="B14" s="65" t="s">
        <v>1212</v>
      </c>
      <c r="C14" s="309">
        <v>41464</v>
      </c>
      <c r="D14" s="211" t="s">
        <v>1213</v>
      </c>
      <c r="E14" s="211"/>
      <c r="F14" s="212"/>
      <c r="G14" s="58"/>
      <c r="H14" s="58"/>
      <c r="I14" s="58"/>
      <c r="J14" s="58"/>
      <c r="K14" s="58"/>
      <c r="L14" s="58"/>
      <c r="M14" s="58"/>
      <c r="N14" s="58"/>
      <c r="O14" s="58"/>
      <c r="P14" s="58"/>
      <c r="Q14" s="58"/>
      <c r="R14" s="58"/>
      <c r="S14" s="58"/>
      <c r="T14" s="58"/>
      <c r="U14" s="58"/>
      <c r="V14" s="58"/>
      <c r="W14" s="58"/>
      <c r="X14" s="58"/>
      <c r="Y14" s="58"/>
      <c r="Z14" s="58"/>
    </row>
    <row r="15" spans="1:26">
      <c r="A15" s="210">
        <v>14</v>
      </c>
      <c r="B15" s="56" t="s">
        <v>1214</v>
      </c>
      <c r="C15" s="309">
        <v>41466</v>
      </c>
      <c r="D15" s="211" t="s">
        <v>1213</v>
      </c>
      <c r="E15" s="211"/>
      <c r="F15" s="212"/>
      <c r="G15" s="58"/>
      <c r="H15" s="58"/>
      <c r="I15" s="58"/>
      <c r="J15" s="58"/>
      <c r="K15" s="58"/>
      <c r="L15" s="58"/>
      <c r="M15" s="58"/>
      <c r="N15" s="58"/>
      <c r="O15" s="58"/>
      <c r="P15" s="58"/>
      <c r="Q15" s="58"/>
      <c r="R15" s="58"/>
      <c r="S15" s="58"/>
      <c r="T15" s="58"/>
      <c r="U15" s="58"/>
      <c r="V15" s="58"/>
      <c r="W15" s="58"/>
      <c r="X15" s="58"/>
      <c r="Y15" s="58"/>
      <c r="Z15" s="58"/>
    </row>
    <row r="16" spans="1:26">
      <c r="A16" s="210">
        <v>15</v>
      </c>
      <c r="B16" s="65" t="s">
        <v>1215</v>
      </c>
      <c r="C16" s="309">
        <v>41471</v>
      </c>
      <c r="D16" s="211" t="s">
        <v>1216</v>
      </c>
      <c r="E16" s="211"/>
      <c r="F16" s="212"/>
      <c r="G16" s="58"/>
      <c r="H16" s="58"/>
      <c r="I16" s="58"/>
      <c r="J16" s="58"/>
      <c r="K16" s="58"/>
      <c r="L16" s="58"/>
      <c r="M16" s="58"/>
      <c r="N16" s="58"/>
      <c r="O16" s="58"/>
      <c r="P16" s="58"/>
      <c r="Q16" s="58"/>
      <c r="R16" s="58"/>
      <c r="S16" s="58"/>
      <c r="T16" s="58"/>
      <c r="U16" s="58"/>
      <c r="V16" s="58"/>
      <c r="W16" s="58"/>
      <c r="X16" s="58"/>
      <c r="Y16" s="58"/>
      <c r="Z16" s="58"/>
    </row>
    <row r="17" spans="1:26">
      <c r="A17" s="210">
        <v>16</v>
      </c>
      <c r="B17" s="65" t="s">
        <v>1217</v>
      </c>
      <c r="C17" s="309">
        <v>41478</v>
      </c>
      <c r="D17" s="211" t="s">
        <v>7</v>
      </c>
      <c r="E17" s="211"/>
      <c r="F17" s="212"/>
      <c r="G17" s="58"/>
      <c r="H17" s="58"/>
      <c r="I17" s="58"/>
      <c r="J17" s="58"/>
      <c r="K17" s="58"/>
      <c r="L17" s="58"/>
      <c r="M17" s="58"/>
      <c r="N17" s="58"/>
      <c r="O17" s="58"/>
      <c r="P17" s="58"/>
      <c r="Q17" s="58"/>
      <c r="R17" s="58"/>
      <c r="S17" s="58"/>
      <c r="T17" s="58"/>
      <c r="U17" s="58"/>
      <c r="V17" s="58"/>
      <c r="W17" s="58"/>
      <c r="X17" s="58"/>
      <c r="Y17" s="58"/>
      <c r="Z17" s="58"/>
    </row>
    <row r="18" spans="1:26">
      <c r="A18" s="210">
        <v>17</v>
      </c>
      <c r="B18" s="65" t="s">
        <v>1218</v>
      </c>
      <c r="C18" s="309">
        <v>41487</v>
      </c>
      <c r="D18" s="211" t="s">
        <v>7</v>
      </c>
      <c r="E18" s="211"/>
      <c r="F18" s="212"/>
      <c r="G18" s="58"/>
      <c r="H18" s="58"/>
      <c r="I18" s="58"/>
      <c r="J18" s="58"/>
      <c r="K18" s="58"/>
      <c r="L18" s="58"/>
      <c r="M18" s="58"/>
      <c r="N18" s="58"/>
      <c r="O18" s="58"/>
      <c r="P18" s="58"/>
      <c r="Q18" s="58"/>
      <c r="R18" s="58"/>
      <c r="S18" s="58"/>
      <c r="T18" s="58"/>
      <c r="U18" s="58"/>
      <c r="V18" s="58"/>
      <c r="W18" s="58"/>
      <c r="X18" s="58"/>
      <c r="Y18" s="58"/>
      <c r="Z18" s="58"/>
    </row>
    <row r="19" spans="1:26">
      <c r="A19" s="210">
        <v>18</v>
      </c>
      <c r="B19" s="65" t="s">
        <v>1219</v>
      </c>
      <c r="C19" s="309">
        <v>41492</v>
      </c>
      <c r="D19" s="211" t="s">
        <v>437</v>
      </c>
      <c r="E19" s="211"/>
      <c r="F19" s="212"/>
      <c r="G19" s="58"/>
      <c r="H19" s="58"/>
      <c r="I19" s="58"/>
      <c r="J19" s="58"/>
      <c r="K19" s="58"/>
      <c r="L19" s="58"/>
      <c r="M19" s="58"/>
      <c r="N19" s="58"/>
      <c r="O19" s="58"/>
      <c r="P19" s="58"/>
      <c r="Q19" s="58"/>
      <c r="R19" s="58"/>
      <c r="S19" s="58"/>
      <c r="T19" s="58"/>
      <c r="U19" s="58"/>
      <c r="V19" s="58"/>
      <c r="W19" s="58"/>
      <c r="X19" s="58"/>
      <c r="Y19" s="58"/>
      <c r="Z19" s="58"/>
    </row>
    <row r="20" spans="1:26">
      <c r="A20" s="210">
        <v>19</v>
      </c>
      <c r="B20" s="65" t="s">
        <v>1220</v>
      </c>
      <c r="C20" s="309">
        <v>41500</v>
      </c>
      <c r="D20" s="211" t="s">
        <v>7</v>
      </c>
      <c r="E20" s="211"/>
      <c r="F20" s="212"/>
      <c r="G20" s="58"/>
      <c r="H20" s="58"/>
      <c r="I20" s="58"/>
      <c r="J20" s="58"/>
      <c r="K20" s="58"/>
      <c r="L20" s="58"/>
      <c r="M20" s="58"/>
      <c r="N20" s="58"/>
      <c r="O20" s="58"/>
      <c r="P20" s="58"/>
      <c r="Q20" s="58"/>
      <c r="R20" s="58"/>
      <c r="S20" s="58"/>
      <c r="T20" s="58"/>
      <c r="U20" s="58"/>
      <c r="V20" s="58"/>
      <c r="W20" s="58"/>
      <c r="X20" s="58"/>
      <c r="Y20" s="58"/>
      <c r="Z20" s="58"/>
    </row>
    <row r="21" spans="1:26">
      <c r="A21" s="210">
        <v>20</v>
      </c>
      <c r="B21" s="65" t="s">
        <v>1221</v>
      </c>
      <c r="C21" s="309">
        <v>41506</v>
      </c>
      <c r="D21" s="211" t="s">
        <v>1213</v>
      </c>
      <c r="E21" s="211"/>
      <c r="F21" s="212"/>
      <c r="G21" s="58"/>
      <c r="H21" s="58"/>
      <c r="I21" s="58"/>
      <c r="J21" s="58"/>
      <c r="K21" s="58"/>
      <c r="L21" s="58"/>
      <c r="M21" s="58"/>
      <c r="N21" s="58"/>
      <c r="O21" s="58"/>
      <c r="P21" s="58"/>
      <c r="Q21" s="58"/>
      <c r="R21" s="58"/>
      <c r="S21" s="58"/>
      <c r="T21" s="58"/>
      <c r="U21" s="58"/>
      <c r="V21" s="58"/>
      <c r="W21" s="58"/>
      <c r="X21" s="58"/>
      <c r="Y21" s="58"/>
      <c r="Z21" s="58"/>
    </row>
    <row r="22" spans="1:26">
      <c r="A22" s="210">
        <v>21</v>
      </c>
      <c r="B22" s="65" t="s">
        <v>1222</v>
      </c>
      <c r="C22" s="309">
        <v>41508</v>
      </c>
      <c r="D22" s="211" t="s">
        <v>1207</v>
      </c>
      <c r="E22" s="211"/>
      <c r="F22" s="212"/>
      <c r="G22" s="58"/>
      <c r="H22" s="58"/>
      <c r="I22" s="58"/>
      <c r="J22" s="58"/>
      <c r="K22" s="58"/>
      <c r="L22" s="58"/>
      <c r="M22" s="58"/>
      <c r="N22" s="58"/>
      <c r="O22" s="58"/>
      <c r="P22" s="58"/>
      <c r="Q22" s="58"/>
      <c r="R22" s="58"/>
      <c r="S22" s="58"/>
      <c r="T22" s="58"/>
      <c r="U22" s="58"/>
      <c r="V22" s="58"/>
      <c r="W22" s="58"/>
      <c r="X22" s="58"/>
      <c r="Y22" s="58"/>
      <c r="Z22" s="58"/>
    </row>
    <row r="23" spans="1:26">
      <c r="A23" s="210">
        <v>22</v>
      </c>
      <c r="B23" s="65" t="s">
        <v>1223</v>
      </c>
      <c r="C23" s="309">
        <v>41514</v>
      </c>
      <c r="D23" s="211" t="s">
        <v>1224</v>
      </c>
      <c r="E23" s="211"/>
      <c r="F23" s="212"/>
      <c r="G23" s="58"/>
      <c r="H23" s="58"/>
      <c r="I23" s="58"/>
      <c r="J23" s="58"/>
      <c r="K23" s="58"/>
      <c r="L23" s="58"/>
      <c r="M23" s="58"/>
      <c r="N23" s="58"/>
      <c r="O23" s="58"/>
      <c r="P23" s="58"/>
      <c r="Q23" s="58"/>
      <c r="R23" s="58"/>
      <c r="S23" s="58"/>
      <c r="T23" s="58"/>
      <c r="U23" s="58"/>
      <c r="V23" s="58"/>
      <c r="W23" s="58"/>
      <c r="X23" s="58"/>
      <c r="Y23" s="58"/>
      <c r="Z23" s="58"/>
    </row>
    <row r="24" spans="1:26" ht="27">
      <c r="A24" s="210">
        <v>23</v>
      </c>
      <c r="B24" s="65" t="s">
        <v>1225</v>
      </c>
      <c r="C24" s="309">
        <v>41519</v>
      </c>
      <c r="D24" s="211" t="s">
        <v>1226</v>
      </c>
      <c r="E24" s="211"/>
      <c r="F24" s="212"/>
      <c r="G24" s="58"/>
      <c r="H24" s="58"/>
      <c r="I24" s="58"/>
      <c r="J24" s="58"/>
      <c r="K24" s="58"/>
      <c r="L24" s="58"/>
      <c r="M24" s="58"/>
      <c r="N24" s="58"/>
      <c r="O24" s="58"/>
      <c r="P24" s="58"/>
      <c r="Q24" s="58"/>
      <c r="R24" s="58"/>
      <c r="S24" s="58"/>
      <c r="T24" s="58"/>
      <c r="U24" s="58"/>
      <c r="V24" s="58"/>
      <c r="W24" s="58"/>
      <c r="X24" s="58"/>
      <c r="Y24" s="58"/>
      <c r="Z24" s="58"/>
    </row>
    <row r="25" spans="1:26" ht="54">
      <c r="A25" s="210">
        <v>24</v>
      </c>
      <c r="B25" s="65" t="s">
        <v>1227</v>
      </c>
      <c r="C25" s="309">
        <v>41527</v>
      </c>
      <c r="D25" s="211" t="s">
        <v>1210</v>
      </c>
      <c r="E25" s="211"/>
      <c r="F25" s="213" t="s">
        <v>1228</v>
      </c>
      <c r="G25" s="58"/>
      <c r="H25" s="58"/>
      <c r="I25" s="58"/>
      <c r="J25" s="58"/>
      <c r="K25" s="58"/>
      <c r="L25" s="58"/>
      <c r="M25" s="58"/>
      <c r="N25" s="58"/>
      <c r="O25" s="58"/>
      <c r="P25" s="58"/>
      <c r="Q25" s="58"/>
      <c r="R25" s="58"/>
      <c r="S25" s="58"/>
      <c r="T25" s="58"/>
      <c r="U25" s="58"/>
      <c r="V25" s="58"/>
      <c r="W25" s="58"/>
      <c r="X25" s="58"/>
      <c r="Y25" s="58"/>
      <c r="Z25" s="58"/>
    </row>
    <row r="26" spans="1:26" ht="27">
      <c r="A26" s="210">
        <v>25</v>
      </c>
      <c r="B26" s="65" t="s">
        <v>1229</v>
      </c>
      <c r="C26" s="309">
        <v>41528</v>
      </c>
      <c r="D26" s="211" t="s">
        <v>1230</v>
      </c>
      <c r="E26" s="211"/>
      <c r="F26" s="212"/>
      <c r="G26" s="58"/>
      <c r="H26" s="58"/>
      <c r="I26" s="58"/>
      <c r="J26" s="58"/>
      <c r="K26" s="58"/>
      <c r="L26" s="58"/>
      <c r="M26" s="58"/>
      <c r="N26" s="58"/>
      <c r="O26" s="58"/>
      <c r="P26" s="58"/>
      <c r="Q26" s="58"/>
      <c r="R26" s="58"/>
      <c r="S26" s="58"/>
      <c r="T26" s="58"/>
      <c r="U26" s="58"/>
      <c r="V26" s="58"/>
      <c r="W26" s="58"/>
      <c r="X26" s="58"/>
      <c r="Y26" s="58"/>
      <c r="Z26" s="58"/>
    </row>
    <row r="27" spans="1:26">
      <c r="A27" s="210">
        <v>26</v>
      </c>
      <c r="B27" s="65" t="s">
        <v>1231</v>
      </c>
      <c r="C27" s="309">
        <v>41535</v>
      </c>
      <c r="D27" s="211" t="s">
        <v>1232</v>
      </c>
      <c r="E27" s="211"/>
      <c r="F27" s="212"/>
      <c r="G27" s="58"/>
      <c r="H27" s="58"/>
      <c r="I27" s="58"/>
      <c r="J27" s="58"/>
      <c r="K27" s="58"/>
      <c r="L27" s="58"/>
      <c r="M27" s="58"/>
      <c r="N27" s="58"/>
      <c r="O27" s="58"/>
      <c r="P27" s="58"/>
      <c r="Q27" s="58"/>
      <c r="R27" s="58"/>
      <c r="S27" s="58"/>
      <c r="T27" s="58"/>
      <c r="U27" s="58"/>
      <c r="V27" s="58"/>
      <c r="W27" s="58"/>
      <c r="X27" s="58"/>
      <c r="Y27" s="58"/>
      <c r="Z27" s="58"/>
    </row>
    <row r="28" spans="1:26" ht="40.5">
      <c r="A28" s="210">
        <v>27</v>
      </c>
      <c r="B28" s="65" t="s">
        <v>1233</v>
      </c>
      <c r="C28" s="309">
        <v>41541</v>
      </c>
      <c r="D28" s="211" t="s">
        <v>1210</v>
      </c>
      <c r="E28" s="211"/>
      <c r="F28" s="212" t="s">
        <v>1234</v>
      </c>
      <c r="G28" s="58"/>
      <c r="H28" s="58"/>
      <c r="I28" s="58"/>
      <c r="J28" s="58"/>
      <c r="K28" s="58"/>
      <c r="L28" s="58"/>
      <c r="M28" s="58"/>
      <c r="N28" s="58"/>
      <c r="O28" s="58"/>
      <c r="P28" s="58"/>
      <c r="Q28" s="58"/>
      <c r="R28" s="58"/>
      <c r="S28" s="58"/>
      <c r="T28" s="58"/>
      <c r="U28" s="58"/>
      <c r="V28" s="58"/>
      <c r="W28" s="58"/>
      <c r="X28" s="58"/>
      <c r="Y28" s="58"/>
      <c r="Z28" s="58"/>
    </row>
    <row r="29" spans="1:26">
      <c r="A29" s="210">
        <v>28</v>
      </c>
      <c r="B29" s="65" t="s">
        <v>1235</v>
      </c>
      <c r="C29" s="309">
        <v>41548</v>
      </c>
      <c r="D29" s="211" t="s">
        <v>1236</v>
      </c>
      <c r="E29" s="211"/>
      <c r="F29" s="212"/>
      <c r="G29" s="58"/>
      <c r="H29" s="58"/>
      <c r="I29" s="58"/>
      <c r="J29" s="58"/>
      <c r="K29" s="58"/>
      <c r="L29" s="58"/>
      <c r="M29" s="58"/>
      <c r="N29" s="58"/>
      <c r="O29" s="58"/>
      <c r="P29" s="58"/>
      <c r="Q29" s="58"/>
      <c r="R29" s="58"/>
      <c r="S29" s="58"/>
      <c r="T29" s="58"/>
      <c r="U29" s="58"/>
      <c r="V29" s="58"/>
      <c r="W29" s="58"/>
      <c r="X29" s="58"/>
      <c r="Y29" s="58"/>
      <c r="Z29" s="58"/>
    </row>
    <row r="30" spans="1:26">
      <c r="A30" s="210">
        <v>29</v>
      </c>
      <c r="B30" s="65" t="s">
        <v>1237</v>
      </c>
      <c r="C30" s="309">
        <v>41555</v>
      </c>
      <c r="D30" s="211" t="s">
        <v>1238</v>
      </c>
      <c r="E30" s="211"/>
      <c r="F30" s="212"/>
      <c r="G30" s="58"/>
      <c r="H30" s="58"/>
      <c r="I30" s="58"/>
      <c r="J30" s="58"/>
      <c r="K30" s="58"/>
      <c r="L30" s="58"/>
      <c r="M30" s="58"/>
      <c r="N30" s="58"/>
      <c r="O30" s="58"/>
      <c r="P30" s="58"/>
      <c r="Q30" s="58"/>
      <c r="R30" s="58"/>
      <c r="S30" s="58"/>
      <c r="T30" s="58"/>
      <c r="U30" s="58"/>
      <c r="V30" s="58"/>
      <c r="W30" s="58"/>
      <c r="X30" s="58"/>
      <c r="Y30" s="58"/>
      <c r="Z30" s="58"/>
    </row>
    <row r="31" spans="1:26">
      <c r="A31" s="210">
        <v>30</v>
      </c>
      <c r="B31" s="65" t="s">
        <v>1239</v>
      </c>
      <c r="C31" s="309">
        <v>41426</v>
      </c>
      <c r="D31" s="211" t="s">
        <v>7</v>
      </c>
      <c r="E31" s="211"/>
      <c r="F31" s="212"/>
      <c r="G31" s="58"/>
      <c r="H31" s="58"/>
      <c r="I31" s="58"/>
      <c r="J31" s="58"/>
      <c r="K31" s="58"/>
      <c r="L31" s="58"/>
      <c r="M31" s="58"/>
      <c r="N31" s="58"/>
      <c r="O31" s="58"/>
      <c r="P31" s="58"/>
      <c r="Q31" s="58"/>
      <c r="R31" s="58"/>
      <c r="S31" s="58"/>
      <c r="T31" s="58"/>
      <c r="U31" s="58"/>
      <c r="V31" s="58"/>
      <c r="W31" s="58"/>
      <c r="X31" s="58"/>
      <c r="Y31" s="58"/>
      <c r="Z31" s="58"/>
    </row>
    <row r="32" spans="1:26">
      <c r="A32" s="210">
        <v>31</v>
      </c>
      <c r="B32" s="65" t="s">
        <v>1240</v>
      </c>
      <c r="C32" s="309">
        <v>41591</v>
      </c>
      <c r="D32" s="211" t="s">
        <v>437</v>
      </c>
      <c r="E32" s="211"/>
      <c r="F32" s="212"/>
      <c r="G32" s="58"/>
      <c r="H32" s="58"/>
      <c r="I32" s="58"/>
      <c r="J32" s="58"/>
      <c r="K32" s="58"/>
      <c r="L32" s="58"/>
      <c r="M32" s="58"/>
      <c r="N32" s="58"/>
      <c r="O32" s="58"/>
      <c r="P32" s="58"/>
      <c r="Q32" s="58"/>
      <c r="R32" s="58"/>
      <c r="S32" s="58"/>
      <c r="T32" s="58"/>
      <c r="U32" s="58"/>
      <c r="V32" s="58"/>
      <c r="W32" s="58"/>
      <c r="X32" s="58"/>
      <c r="Y32" s="58"/>
      <c r="Z32" s="58"/>
    </row>
    <row r="33" spans="1:26">
      <c r="A33" s="210">
        <v>32</v>
      </c>
      <c r="B33" s="65" t="s">
        <v>1241</v>
      </c>
      <c r="C33" s="309">
        <v>41597</v>
      </c>
      <c r="D33" s="211" t="s">
        <v>1242</v>
      </c>
      <c r="E33" s="211"/>
      <c r="F33" s="212"/>
      <c r="G33" s="58"/>
      <c r="H33" s="58"/>
      <c r="I33" s="58"/>
      <c r="J33" s="58"/>
      <c r="K33" s="58"/>
      <c r="L33" s="58"/>
      <c r="M33" s="58"/>
      <c r="N33" s="58"/>
      <c r="O33" s="58"/>
      <c r="P33" s="58"/>
      <c r="Q33" s="58"/>
      <c r="R33" s="58"/>
      <c r="S33" s="58"/>
      <c r="T33" s="58"/>
      <c r="U33" s="58"/>
      <c r="V33" s="58"/>
      <c r="W33" s="58"/>
      <c r="X33" s="58"/>
      <c r="Y33" s="58"/>
      <c r="Z33" s="58"/>
    </row>
    <row r="34" spans="1:26" ht="27">
      <c r="A34" s="210">
        <v>33</v>
      </c>
      <c r="B34" s="56" t="s">
        <v>1243</v>
      </c>
      <c r="C34" s="309">
        <v>41606</v>
      </c>
      <c r="D34" s="211" t="s">
        <v>1244</v>
      </c>
      <c r="E34" s="211"/>
      <c r="F34" s="214"/>
      <c r="G34" s="58"/>
      <c r="H34" s="58"/>
      <c r="I34" s="58"/>
      <c r="J34" s="58"/>
      <c r="K34" s="58"/>
      <c r="L34" s="58"/>
      <c r="M34" s="58"/>
      <c r="N34" s="58"/>
      <c r="O34" s="58"/>
      <c r="P34" s="58"/>
      <c r="Q34" s="58"/>
      <c r="R34" s="58"/>
      <c r="S34" s="58"/>
      <c r="T34" s="58"/>
      <c r="U34" s="58"/>
      <c r="V34" s="58"/>
      <c r="W34" s="58"/>
      <c r="X34" s="58"/>
      <c r="Y34" s="58"/>
      <c r="Z34" s="58"/>
    </row>
    <row r="35" spans="1:26">
      <c r="A35" s="210">
        <v>34</v>
      </c>
      <c r="B35" s="65" t="s">
        <v>1245</v>
      </c>
      <c r="C35" s="309">
        <v>41611</v>
      </c>
      <c r="D35" s="211" t="s">
        <v>1246</v>
      </c>
      <c r="E35" s="211"/>
      <c r="F35" s="214"/>
      <c r="G35" s="58"/>
      <c r="H35" s="58"/>
      <c r="I35" s="58"/>
      <c r="J35" s="58"/>
      <c r="K35" s="58"/>
      <c r="L35" s="58"/>
      <c r="M35" s="58"/>
      <c r="N35" s="58"/>
      <c r="O35" s="58"/>
      <c r="P35" s="58"/>
      <c r="Q35" s="58"/>
      <c r="R35" s="58"/>
      <c r="S35" s="58"/>
      <c r="T35" s="58"/>
      <c r="U35" s="58"/>
      <c r="V35" s="58"/>
      <c r="W35" s="58"/>
      <c r="X35" s="58"/>
      <c r="Y35" s="58"/>
      <c r="Z35" s="58"/>
    </row>
    <row r="36" spans="1:26" ht="27">
      <c r="A36" s="210">
        <v>35</v>
      </c>
      <c r="B36" s="65" t="s">
        <v>1247</v>
      </c>
      <c r="C36" s="309">
        <v>41612</v>
      </c>
      <c r="D36" s="211" t="s">
        <v>1244</v>
      </c>
      <c r="E36" s="211"/>
      <c r="F36" s="213"/>
      <c r="G36" s="58"/>
      <c r="H36" s="58"/>
      <c r="I36" s="58"/>
      <c r="J36" s="58"/>
      <c r="K36" s="58"/>
      <c r="L36" s="58"/>
      <c r="M36" s="58"/>
      <c r="N36" s="58"/>
      <c r="O36" s="58"/>
      <c r="P36" s="58"/>
      <c r="Q36" s="58"/>
      <c r="R36" s="58"/>
      <c r="S36" s="58"/>
      <c r="T36" s="58"/>
      <c r="U36" s="58"/>
      <c r="V36" s="58"/>
      <c r="W36" s="58"/>
      <c r="X36" s="58"/>
      <c r="Y36" s="58"/>
      <c r="Z36" s="58"/>
    </row>
    <row r="37" spans="1:26">
      <c r="A37" s="210">
        <v>36</v>
      </c>
      <c r="B37" s="65" t="s">
        <v>1248</v>
      </c>
      <c r="C37" s="309">
        <v>41631</v>
      </c>
      <c r="D37" s="211" t="s">
        <v>1249</v>
      </c>
      <c r="E37" s="211"/>
      <c r="F37" s="212"/>
      <c r="G37" s="58"/>
      <c r="H37" s="58"/>
      <c r="I37" s="58"/>
      <c r="J37" s="58"/>
      <c r="K37" s="58"/>
      <c r="L37" s="58"/>
      <c r="M37" s="58"/>
      <c r="N37" s="58"/>
      <c r="O37" s="58"/>
      <c r="P37" s="58"/>
      <c r="Q37" s="58"/>
      <c r="R37" s="58"/>
      <c r="S37" s="58"/>
      <c r="T37" s="58"/>
      <c r="U37" s="58"/>
      <c r="V37" s="58"/>
      <c r="W37" s="58"/>
      <c r="X37" s="58"/>
      <c r="Y37" s="58"/>
      <c r="Z37" s="58"/>
    </row>
    <row r="38" spans="1:26">
      <c r="A38" s="210">
        <v>37</v>
      </c>
      <c r="B38" s="65" t="s">
        <v>1250</v>
      </c>
      <c r="C38" s="309">
        <v>41646</v>
      </c>
      <c r="D38" s="211" t="s">
        <v>1210</v>
      </c>
      <c r="E38" s="211"/>
      <c r="F38" s="213"/>
      <c r="G38" s="58"/>
      <c r="H38" s="58"/>
      <c r="I38" s="58"/>
      <c r="J38" s="58"/>
      <c r="K38" s="58"/>
      <c r="L38" s="58"/>
      <c r="M38" s="58"/>
      <c r="N38" s="58"/>
      <c r="O38" s="58"/>
      <c r="P38" s="58"/>
      <c r="Q38" s="58"/>
      <c r="R38" s="58"/>
      <c r="S38" s="58"/>
      <c r="T38" s="58"/>
      <c r="U38" s="58"/>
      <c r="V38" s="58"/>
      <c r="W38" s="58"/>
      <c r="X38" s="58"/>
      <c r="Y38" s="58"/>
      <c r="Z38" s="58"/>
    </row>
    <row r="39" spans="1:26">
      <c r="A39" s="210">
        <v>38</v>
      </c>
      <c r="B39" s="65" t="s">
        <v>1251</v>
      </c>
      <c r="C39" s="309">
        <v>41653</v>
      </c>
      <c r="D39" s="211" t="s">
        <v>1213</v>
      </c>
      <c r="E39" s="211"/>
      <c r="F39" s="213"/>
      <c r="G39" s="58"/>
      <c r="H39" s="58"/>
      <c r="I39" s="58"/>
      <c r="J39" s="58"/>
      <c r="K39" s="58"/>
      <c r="L39" s="58"/>
      <c r="M39" s="58"/>
      <c r="N39" s="58"/>
      <c r="O39" s="58"/>
      <c r="P39" s="58"/>
      <c r="Q39" s="58"/>
      <c r="R39" s="58"/>
      <c r="S39" s="58"/>
      <c r="T39" s="58"/>
      <c r="U39" s="58"/>
      <c r="V39" s="58"/>
      <c r="W39" s="58"/>
      <c r="X39" s="58"/>
      <c r="Y39" s="58"/>
      <c r="Z39" s="58"/>
    </row>
    <row r="40" spans="1:26">
      <c r="A40" s="210">
        <v>39</v>
      </c>
      <c r="B40" s="65" t="s">
        <v>1252</v>
      </c>
      <c r="C40" s="309">
        <v>41660</v>
      </c>
      <c r="D40" s="211" t="s">
        <v>1253</v>
      </c>
      <c r="E40" s="211"/>
      <c r="F40" s="213"/>
      <c r="G40" s="58"/>
      <c r="H40" s="58"/>
      <c r="I40" s="58"/>
      <c r="J40" s="58"/>
      <c r="K40" s="58"/>
      <c r="L40" s="58"/>
      <c r="M40" s="58"/>
      <c r="N40" s="58"/>
      <c r="O40" s="58"/>
      <c r="P40" s="58"/>
      <c r="Q40" s="58"/>
      <c r="R40" s="58"/>
      <c r="S40" s="58"/>
      <c r="T40" s="58"/>
      <c r="U40" s="58"/>
      <c r="V40" s="58"/>
      <c r="W40" s="58"/>
      <c r="X40" s="58"/>
      <c r="Y40" s="58"/>
      <c r="Z40" s="58"/>
    </row>
    <row r="41" spans="1:26" ht="26.4" customHeight="1">
      <c r="A41" s="210">
        <v>40</v>
      </c>
      <c r="B41" s="65" t="s">
        <v>1254</v>
      </c>
      <c r="C41" s="309">
        <v>41667</v>
      </c>
      <c r="D41" s="211" t="s">
        <v>7</v>
      </c>
      <c r="E41" s="211"/>
      <c r="F41" s="213"/>
      <c r="G41" s="58"/>
      <c r="H41" s="58"/>
      <c r="I41" s="58"/>
      <c r="J41" s="58"/>
      <c r="K41" s="58"/>
      <c r="L41" s="58"/>
      <c r="M41" s="58"/>
      <c r="N41" s="58"/>
      <c r="O41" s="58"/>
      <c r="P41" s="58"/>
      <c r="Q41" s="58"/>
      <c r="R41" s="58"/>
      <c r="S41" s="58"/>
      <c r="T41" s="58"/>
      <c r="U41" s="58"/>
      <c r="V41" s="58"/>
      <c r="W41" s="58"/>
      <c r="X41" s="58"/>
      <c r="Y41" s="58"/>
      <c r="Z41" s="58"/>
    </row>
    <row r="42" spans="1:26" s="202" customFormat="1" ht="17.399999999999999" customHeight="1">
      <c r="A42" s="60">
        <v>41</v>
      </c>
      <c r="B42" s="65" t="s">
        <v>1255</v>
      </c>
      <c r="C42" s="310">
        <v>41670</v>
      </c>
      <c r="D42" s="211" t="s">
        <v>1256</v>
      </c>
      <c r="E42" s="211"/>
      <c r="F42" s="58" t="s">
        <v>1257</v>
      </c>
      <c r="G42" s="58"/>
      <c r="H42" s="58"/>
      <c r="I42" s="58"/>
      <c r="J42" s="58"/>
      <c r="K42" s="58"/>
      <c r="L42" s="58"/>
      <c r="M42" s="58"/>
      <c r="N42" s="58"/>
      <c r="O42" s="58"/>
      <c r="P42" s="58"/>
      <c r="Q42" s="58"/>
      <c r="R42" s="58"/>
      <c r="S42" s="58"/>
      <c r="T42" s="58"/>
      <c r="U42" s="58"/>
      <c r="V42" s="58"/>
      <c r="W42" s="58"/>
      <c r="X42" s="58"/>
      <c r="Y42" s="58"/>
      <c r="Z42" s="58"/>
    </row>
    <row r="43" spans="1:26">
      <c r="A43" s="210">
        <v>42</v>
      </c>
      <c r="B43" s="65" t="s">
        <v>1258</v>
      </c>
      <c r="C43" s="309">
        <v>41674</v>
      </c>
      <c r="D43" s="211" t="s">
        <v>7</v>
      </c>
      <c r="E43" s="211"/>
      <c r="F43" s="213"/>
      <c r="G43" s="58"/>
      <c r="H43" s="58"/>
      <c r="I43" s="58"/>
      <c r="J43" s="58"/>
      <c r="K43" s="58"/>
      <c r="L43" s="58"/>
      <c r="M43" s="58"/>
      <c r="N43" s="58"/>
      <c r="O43" s="58"/>
      <c r="P43" s="58"/>
      <c r="Q43" s="58"/>
      <c r="R43" s="58"/>
      <c r="S43" s="58"/>
      <c r="T43" s="58"/>
      <c r="U43" s="58"/>
      <c r="V43" s="58"/>
      <c r="W43" s="58"/>
      <c r="X43" s="58"/>
      <c r="Y43" s="58"/>
      <c r="Z43" s="58"/>
    </row>
    <row r="44" spans="1:26">
      <c r="A44" s="210">
        <v>43</v>
      </c>
      <c r="B44" s="215" t="s">
        <v>1259</v>
      </c>
      <c r="C44" s="309">
        <v>41676</v>
      </c>
      <c r="D44" s="211" t="s">
        <v>434</v>
      </c>
      <c r="E44" s="211"/>
      <c r="F44" s="213"/>
      <c r="G44" s="58"/>
      <c r="H44" s="58"/>
      <c r="I44" s="58"/>
      <c r="J44" s="58"/>
      <c r="K44" s="58"/>
      <c r="L44" s="58"/>
      <c r="M44" s="58"/>
      <c r="N44" s="58"/>
      <c r="O44" s="58"/>
      <c r="P44" s="58"/>
      <c r="Q44" s="58"/>
      <c r="R44" s="58"/>
      <c r="S44" s="58"/>
      <c r="T44" s="58"/>
      <c r="U44" s="58"/>
      <c r="V44" s="58"/>
      <c r="W44" s="58"/>
      <c r="X44" s="58"/>
      <c r="Y44" s="58"/>
      <c r="Z44" s="58"/>
    </row>
    <row r="45" spans="1:26" ht="27">
      <c r="A45" s="210">
        <v>44</v>
      </c>
      <c r="B45" s="65" t="s">
        <v>1260</v>
      </c>
      <c r="C45" s="309">
        <v>41681</v>
      </c>
      <c r="D45" s="211" t="s">
        <v>434</v>
      </c>
      <c r="E45" s="211"/>
      <c r="F45" s="213"/>
      <c r="G45" s="58"/>
      <c r="H45" s="58"/>
      <c r="I45" s="58"/>
      <c r="J45" s="58"/>
      <c r="K45" s="58"/>
      <c r="L45" s="58"/>
      <c r="M45" s="58"/>
      <c r="N45" s="58"/>
      <c r="O45" s="58"/>
      <c r="P45" s="58"/>
      <c r="Q45" s="58"/>
      <c r="R45" s="58"/>
      <c r="S45" s="58"/>
      <c r="T45" s="58"/>
      <c r="U45" s="58"/>
      <c r="V45" s="58"/>
      <c r="W45" s="58"/>
      <c r="X45" s="58"/>
      <c r="Y45" s="58"/>
      <c r="Z45" s="58"/>
    </row>
    <row r="46" spans="1:26">
      <c r="A46" s="210">
        <v>45</v>
      </c>
      <c r="B46" s="65" t="s">
        <v>1261</v>
      </c>
      <c r="C46" s="309">
        <v>41683</v>
      </c>
      <c r="D46" s="211" t="s">
        <v>431</v>
      </c>
      <c r="E46" s="211"/>
      <c r="F46" s="213"/>
      <c r="G46" s="58"/>
      <c r="H46" s="58"/>
      <c r="I46" s="58"/>
      <c r="J46" s="58"/>
      <c r="K46" s="58"/>
      <c r="L46" s="58"/>
      <c r="M46" s="58"/>
      <c r="N46" s="58"/>
      <c r="O46" s="58"/>
      <c r="P46" s="58"/>
      <c r="Q46" s="58"/>
      <c r="R46" s="58"/>
      <c r="S46" s="58"/>
      <c r="T46" s="58"/>
      <c r="U46" s="58"/>
      <c r="V46" s="58"/>
      <c r="W46" s="58"/>
      <c r="X46" s="58"/>
      <c r="Y46" s="58"/>
      <c r="Z46" s="58"/>
    </row>
    <row r="47" spans="1:26">
      <c r="A47" s="210">
        <v>46</v>
      </c>
      <c r="B47" s="65" t="s">
        <v>1262</v>
      </c>
      <c r="C47" s="309">
        <v>41686</v>
      </c>
      <c r="D47" s="211" t="s">
        <v>431</v>
      </c>
      <c r="E47" s="211"/>
      <c r="F47" s="213"/>
      <c r="G47" s="58"/>
      <c r="H47" s="58"/>
      <c r="I47" s="58"/>
      <c r="J47" s="58"/>
      <c r="K47" s="58"/>
      <c r="L47" s="58"/>
      <c r="M47" s="58"/>
      <c r="N47" s="58"/>
      <c r="O47" s="58"/>
      <c r="P47" s="58"/>
      <c r="Q47" s="58"/>
      <c r="R47" s="58"/>
      <c r="S47" s="58"/>
      <c r="T47" s="58"/>
      <c r="U47" s="58"/>
      <c r="V47" s="58"/>
      <c r="W47" s="58"/>
      <c r="X47" s="58"/>
      <c r="Y47" s="58"/>
      <c r="Z47" s="58"/>
    </row>
    <row r="48" spans="1:26">
      <c r="A48" s="210">
        <v>47</v>
      </c>
      <c r="B48" s="65" t="s">
        <v>1263</v>
      </c>
      <c r="C48" s="309">
        <v>41691</v>
      </c>
      <c r="D48" s="211" t="s">
        <v>1264</v>
      </c>
      <c r="E48" s="211"/>
      <c r="F48" s="213"/>
      <c r="G48" s="58"/>
      <c r="H48" s="58"/>
      <c r="I48" s="58"/>
      <c r="J48" s="58"/>
      <c r="K48" s="58"/>
      <c r="L48" s="58"/>
      <c r="M48" s="58"/>
      <c r="N48" s="58"/>
      <c r="O48" s="58"/>
      <c r="P48" s="58"/>
      <c r="Q48" s="58"/>
      <c r="R48" s="58"/>
      <c r="S48" s="58"/>
      <c r="T48" s="58"/>
      <c r="U48" s="58"/>
      <c r="V48" s="58"/>
      <c r="W48" s="58"/>
      <c r="X48" s="58"/>
      <c r="Y48" s="58"/>
      <c r="Z48" s="58"/>
    </row>
    <row r="49" spans="1:26">
      <c r="A49" s="210">
        <v>48</v>
      </c>
      <c r="B49" s="65" t="s">
        <v>1265</v>
      </c>
      <c r="C49" s="309">
        <v>41695</v>
      </c>
      <c r="D49" s="211" t="s">
        <v>7</v>
      </c>
      <c r="E49" s="211"/>
      <c r="F49" s="213"/>
      <c r="G49" s="58"/>
      <c r="H49" s="58"/>
      <c r="I49" s="58"/>
      <c r="J49" s="58"/>
      <c r="K49" s="58"/>
      <c r="L49" s="58"/>
      <c r="M49" s="58"/>
      <c r="N49" s="58"/>
      <c r="O49" s="58"/>
      <c r="P49" s="58"/>
      <c r="Q49" s="58"/>
      <c r="R49" s="58"/>
      <c r="S49" s="58"/>
      <c r="T49" s="58"/>
      <c r="U49" s="58"/>
      <c r="V49" s="58"/>
      <c r="W49" s="58"/>
      <c r="X49" s="58"/>
      <c r="Y49" s="58"/>
      <c r="Z49" s="58"/>
    </row>
    <row r="50" spans="1:26">
      <c r="A50" s="210">
        <v>49</v>
      </c>
      <c r="B50" s="65" t="s">
        <v>1266</v>
      </c>
      <c r="C50" s="309">
        <v>41702</v>
      </c>
      <c r="D50" s="211" t="s">
        <v>1267</v>
      </c>
      <c r="E50" s="211"/>
      <c r="F50" s="213"/>
      <c r="G50" s="58"/>
      <c r="H50" s="58"/>
      <c r="I50" s="58"/>
      <c r="J50" s="58"/>
      <c r="K50" s="58"/>
      <c r="L50" s="58"/>
      <c r="M50" s="58"/>
      <c r="N50" s="58"/>
      <c r="O50" s="58"/>
      <c r="P50" s="58"/>
      <c r="Q50" s="58"/>
      <c r="R50" s="58"/>
      <c r="S50" s="58"/>
      <c r="T50" s="58"/>
      <c r="U50" s="58"/>
      <c r="V50" s="58"/>
      <c r="W50" s="58"/>
      <c r="X50" s="58"/>
      <c r="Y50" s="58"/>
      <c r="Z50" s="58"/>
    </row>
    <row r="51" spans="1:26">
      <c r="A51" s="210">
        <v>50</v>
      </c>
      <c r="B51" s="65" t="s">
        <v>1268</v>
      </c>
      <c r="C51" s="309">
        <v>41709</v>
      </c>
      <c r="D51" s="211" t="s">
        <v>1213</v>
      </c>
      <c r="E51" s="211"/>
      <c r="F51" s="213"/>
      <c r="G51" s="58"/>
      <c r="H51" s="58"/>
      <c r="I51" s="58"/>
      <c r="J51" s="58"/>
      <c r="K51" s="58"/>
      <c r="L51" s="58"/>
      <c r="M51" s="58"/>
      <c r="N51" s="58"/>
      <c r="O51" s="58"/>
      <c r="P51" s="58"/>
      <c r="Q51" s="58"/>
      <c r="R51" s="58"/>
      <c r="S51" s="58"/>
      <c r="T51" s="58"/>
      <c r="U51" s="58"/>
      <c r="V51" s="58"/>
      <c r="W51" s="58"/>
      <c r="X51" s="58"/>
      <c r="Y51" s="58"/>
      <c r="Z51" s="58"/>
    </row>
    <row r="52" spans="1:26">
      <c r="A52" s="210">
        <v>51</v>
      </c>
      <c r="B52" s="65" t="s">
        <v>1269</v>
      </c>
      <c r="C52" s="309">
        <v>41711</v>
      </c>
      <c r="D52" s="211" t="s">
        <v>1270</v>
      </c>
      <c r="E52" s="211"/>
      <c r="F52" s="213"/>
      <c r="G52" s="58"/>
      <c r="H52" s="58"/>
      <c r="I52" s="58"/>
      <c r="J52" s="58"/>
      <c r="K52" s="58"/>
      <c r="L52" s="58"/>
      <c r="M52" s="58"/>
      <c r="N52" s="58"/>
      <c r="O52" s="58"/>
      <c r="P52" s="58"/>
      <c r="Q52" s="58"/>
      <c r="R52" s="58"/>
      <c r="S52" s="58"/>
      <c r="T52" s="58"/>
      <c r="U52" s="58"/>
      <c r="V52" s="58"/>
      <c r="W52" s="58"/>
      <c r="X52" s="58"/>
      <c r="Y52" s="58"/>
      <c r="Z52" s="58"/>
    </row>
    <row r="53" spans="1:26">
      <c r="A53" s="210">
        <v>52</v>
      </c>
      <c r="B53" s="65" t="s">
        <v>1271</v>
      </c>
      <c r="C53" s="309">
        <v>41718</v>
      </c>
      <c r="D53" s="211" t="s">
        <v>1272</v>
      </c>
      <c r="E53" s="211"/>
      <c r="F53" s="213"/>
      <c r="G53" s="58"/>
      <c r="H53" s="58"/>
      <c r="I53" s="58"/>
      <c r="J53" s="58"/>
      <c r="K53" s="58"/>
      <c r="L53" s="58"/>
      <c r="M53" s="58"/>
      <c r="N53" s="58"/>
      <c r="O53" s="58"/>
      <c r="P53" s="58"/>
      <c r="Q53" s="58"/>
      <c r="R53" s="58"/>
      <c r="S53" s="58"/>
      <c r="T53" s="58"/>
      <c r="U53" s="58"/>
      <c r="V53" s="58"/>
      <c r="W53" s="58"/>
      <c r="X53" s="58"/>
      <c r="Y53" s="58"/>
      <c r="Z53" s="58"/>
    </row>
    <row r="54" spans="1:26">
      <c r="A54" s="210">
        <v>53</v>
      </c>
      <c r="B54" s="65" t="s">
        <v>1273</v>
      </c>
      <c r="C54" s="309">
        <v>41723</v>
      </c>
      <c r="D54" s="211" t="s">
        <v>1272</v>
      </c>
      <c r="E54" s="211"/>
      <c r="F54" s="213"/>
      <c r="G54" s="58"/>
      <c r="H54" s="58"/>
      <c r="I54" s="58"/>
      <c r="J54" s="58"/>
      <c r="K54" s="58"/>
      <c r="L54" s="58"/>
      <c r="M54" s="58"/>
      <c r="N54" s="58"/>
      <c r="O54" s="58"/>
      <c r="P54" s="58"/>
      <c r="Q54" s="58"/>
      <c r="R54" s="58"/>
      <c r="S54" s="58"/>
      <c r="T54" s="58"/>
      <c r="U54" s="58"/>
      <c r="V54" s="58"/>
      <c r="W54" s="58"/>
      <c r="X54" s="58"/>
      <c r="Y54" s="58"/>
      <c r="Z54" s="58"/>
    </row>
    <row r="55" spans="1:26">
      <c r="A55" s="210">
        <v>54</v>
      </c>
      <c r="B55" s="65" t="s">
        <v>1274</v>
      </c>
      <c r="C55" s="309">
        <v>41730</v>
      </c>
      <c r="D55" s="211" t="s">
        <v>1246</v>
      </c>
      <c r="E55" s="211"/>
      <c r="F55" s="213"/>
      <c r="G55" s="58"/>
      <c r="H55" s="58"/>
      <c r="I55" s="58"/>
      <c r="J55" s="58"/>
      <c r="K55" s="58"/>
      <c r="L55" s="58"/>
      <c r="M55" s="58"/>
      <c r="N55" s="58"/>
      <c r="O55" s="58"/>
      <c r="P55" s="58"/>
      <c r="Q55" s="58"/>
      <c r="R55" s="58"/>
      <c r="S55" s="58"/>
      <c r="T55" s="58"/>
      <c r="U55" s="58"/>
      <c r="V55" s="58"/>
      <c r="W55" s="58"/>
      <c r="X55" s="58"/>
      <c r="Y55" s="58"/>
      <c r="Z55" s="58"/>
    </row>
    <row r="56" spans="1:26">
      <c r="A56" s="210">
        <v>55</v>
      </c>
      <c r="B56" s="65" t="s">
        <v>1275</v>
      </c>
      <c r="C56" s="309">
        <v>41737</v>
      </c>
      <c r="D56" s="211" t="s">
        <v>1276</v>
      </c>
      <c r="E56" s="211"/>
      <c r="F56" s="213"/>
      <c r="G56" s="58"/>
      <c r="H56" s="58"/>
      <c r="I56" s="58"/>
      <c r="J56" s="58"/>
      <c r="K56" s="58"/>
      <c r="L56" s="58"/>
      <c r="M56" s="58"/>
      <c r="N56" s="58"/>
      <c r="O56" s="58"/>
      <c r="P56" s="58"/>
      <c r="Q56" s="58"/>
      <c r="R56" s="58"/>
      <c r="S56" s="58"/>
      <c r="T56" s="58"/>
      <c r="U56" s="58"/>
      <c r="V56" s="58"/>
      <c r="W56" s="58"/>
      <c r="X56" s="58"/>
      <c r="Y56" s="58"/>
      <c r="Z56" s="58"/>
    </row>
    <row r="57" spans="1:26">
      <c r="A57" s="210">
        <v>56</v>
      </c>
      <c r="B57" s="65" t="s">
        <v>1277</v>
      </c>
      <c r="C57" s="309">
        <v>41751</v>
      </c>
      <c r="D57" s="211" t="s">
        <v>1278</v>
      </c>
      <c r="E57" s="211"/>
      <c r="F57" s="213"/>
      <c r="G57" s="58"/>
      <c r="H57" s="58"/>
      <c r="I57" s="58"/>
      <c r="J57" s="58"/>
      <c r="K57" s="58"/>
      <c r="L57" s="58"/>
      <c r="M57" s="58"/>
      <c r="N57" s="58"/>
      <c r="O57" s="58"/>
      <c r="P57" s="58"/>
      <c r="Q57" s="58"/>
      <c r="R57" s="58"/>
      <c r="S57" s="58"/>
      <c r="T57" s="58"/>
      <c r="U57" s="58"/>
      <c r="V57" s="58"/>
      <c r="W57" s="58"/>
      <c r="X57" s="58"/>
      <c r="Y57" s="58"/>
      <c r="Z57" s="58"/>
    </row>
    <row r="58" spans="1:26">
      <c r="A58" s="210">
        <v>57</v>
      </c>
      <c r="B58" s="216" t="s">
        <v>1279</v>
      </c>
      <c r="C58" s="309">
        <v>41768</v>
      </c>
      <c r="D58" s="211" t="s">
        <v>1267</v>
      </c>
      <c r="E58" s="211"/>
      <c r="F58" s="213"/>
      <c r="G58" s="58"/>
      <c r="H58" s="58"/>
      <c r="I58" s="58"/>
      <c r="J58" s="58"/>
      <c r="K58" s="58"/>
      <c r="L58" s="58"/>
      <c r="M58" s="58"/>
      <c r="N58" s="58"/>
      <c r="O58" s="58"/>
      <c r="P58" s="58"/>
      <c r="Q58" s="58"/>
      <c r="R58" s="58"/>
      <c r="S58" s="58"/>
      <c r="T58" s="58"/>
      <c r="U58" s="58"/>
      <c r="V58" s="58"/>
      <c r="W58" s="58"/>
      <c r="X58" s="58"/>
      <c r="Y58" s="58"/>
      <c r="Z58" s="58"/>
    </row>
    <row r="59" spans="1:26">
      <c r="A59" s="210">
        <v>58</v>
      </c>
      <c r="B59" s="65" t="s">
        <v>1280</v>
      </c>
      <c r="C59" s="309">
        <v>41772</v>
      </c>
      <c r="D59" s="211" t="s">
        <v>1267</v>
      </c>
      <c r="E59" s="211"/>
      <c r="F59" s="213"/>
      <c r="G59" s="58"/>
      <c r="H59" s="58"/>
      <c r="I59" s="58"/>
      <c r="J59" s="58"/>
      <c r="K59" s="58"/>
      <c r="L59" s="58"/>
      <c r="M59" s="58"/>
      <c r="N59" s="58"/>
      <c r="O59" s="58"/>
      <c r="P59" s="58"/>
      <c r="Q59" s="58"/>
      <c r="R59" s="58"/>
      <c r="S59" s="58"/>
      <c r="T59" s="58"/>
      <c r="U59" s="58"/>
      <c r="V59" s="58"/>
      <c r="W59" s="58"/>
      <c r="X59" s="58"/>
      <c r="Y59" s="58"/>
      <c r="Z59" s="58"/>
    </row>
    <row r="60" spans="1:26">
      <c r="A60" s="210">
        <v>59</v>
      </c>
      <c r="B60" s="65" t="s">
        <v>1281</v>
      </c>
      <c r="C60" s="309">
        <v>41774</v>
      </c>
      <c r="D60" s="211" t="s">
        <v>1267</v>
      </c>
      <c r="E60" s="211"/>
      <c r="F60" s="213"/>
      <c r="G60" s="58"/>
      <c r="H60" s="58"/>
      <c r="I60" s="58"/>
      <c r="J60" s="58"/>
      <c r="K60" s="58"/>
      <c r="L60" s="58"/>
      <c r="M60" s="58"/>
      <c r="N60" s="58"/>
      <c r="O60" s="58"/>
      <c r="P60" s="58"/>
      <c r="Q60" s="58"/>
      <c r="R60" s="58"/>
      <c r="S60" s="58"/>
      <c r="T60" s="58"/>
      <c r="U60" s="58"/>
      <c r="V60" s="58"/>
      <c r="W60" s="58"/>
      <c r="X60" s="58"/>
      <c r="Y60" s="58"/>
      <c r="Z60" s="58"/>
    </row>
    <row r="61" spans="1:26" ht="27">
      <c r="A61" s="210">
        <v>60</v>
      </c>
      <c r="B61" s="65" t="s">
        <v>1282</v>
      </c>
      <c r="C61" s="309">
        <v>41779</v>
      </c>
      <c r="D61" s="211" t="s">
        <v>1283</v>
      </c>
      <c r="E61" s="211"/>
      <c r="F61" s="213"/>
      <c r="G61" s="58"/>
      <c r="H61" s="58"/>
      <c r="I61" s="58"/>
      <c r="J61" s="58"/>
      <c r="K61" s="58"/>
      <c r="L61" s="58"/>
      <c r="M61" s="58"/>
      <c r="N61" s="58"/>
      <c r="O61" s="58"/>
      <c r="P61" s="58"/>
      <c r="Q61" s="58"/>
      <c r="R61" s="58"/>
      <c r="S61" s="58"/>
      <c r="T61" s="58"/>
      <c r="U61" s="58"/>
      <c r="V61" s="58"/>
      <c r="W61" s="58"/>
      <c r="X61" s="58"/>
      <c r="Y61" s="58"/>
      <c r="Z61" s="58"/>
    </row>
    <row r="62" spans="1:26" ht="27">
      <c r="A62" s="210">
        <v>61</v>
      </c>
      <c r="B62" s="65" t="s">
        <v>1284</v>
      </c>
      <c r="C62" s="309">
        <v>41789</v>
      </c>
      <c r="D62" s="211" t="s">
        <v>1283</v>
      </c>
      <c r="E62" s="211"/>
      <c r="F62" s="213"/>
      <c r="G62" s="58"/>
      <c r="H62" s="58"/>
      <c r="I62" s="58"/>
      <c r="J62" s="58"/>
      <c r="K62" s="58"/>
      <c r="L62" s="58"/>
      <c r="M62" s="58"/>
      <c r="N62" s="58"/>
      <c r="O62" s="58"/>
      <c r="P62" s="58"/>
      <c r="Q62" s="58"/>
      <c r="R62" s="58"/>
      <c r="S62" s="58"/>
      <c r="T62" s="58"/>
      <c r="U62" s="58"/>
      <c r="V62" s="58"/>
      <c r="W62" s="58"/>
      <c r="X62" s="58"/>
      <c r="Y62" s="58"/>
      <c r="Z62" s="58"/>
    </row>
    <row r="63" spans="1:26">
      <c r="A63" s="210">
        <v>62</v>
      </c>
      <c r="B63" s="65" t="s">
        <v>1285</v>
      </c>
      <c r="C63" s="309">
        <v>41793</v>
      </c>
      <c r="D63" s="211" t="s">
        <v>1286</v>
      </c>
      <c r="E63" s="211"/>
      <c r="F63" s="213"/>
      <c r="G63" s="58"/>
      <c r="H63" s="58"/>
      <c r="I63" s="58"/>
      <c r="J63" s="58"/>
      <c r="K63" s="58"/>
      <c r="L63" s="58"/>
      <c r="M63" s="58"/>
      <c r="N63" s="58"/>
      <c r="O63" s="58"/>
      <c r="P63" s="58"/>
      <c r="Q63" s="58"/>
      <c r="R63" s="58"/>
      <c r="S63" s="58"/>
      <c r="T63" s="58"/>
      <c r="U63" s="58"/>
      <c r="V63" s="58"/>
      <c r="W63" s="58"/>
      <c r="X63" s="58"/>
      <c r="Y63" s="58"/>
      <c r="Z63" s="58"/>
    </row>
    <row r="64" spans="1:26" ht="27">
      <c r="A64" s="210">
        <v>63</v>
      </c>
      <c r="B64" s="65" t="s">
        <v>1287</v>
      </c>
      <c r="C64" s="309">
        <v>41800</v>
      </c>
      <c r="D64" s="211" t="s">
        <v>1283</v>
      </c>
      <c r="E64" s="211"/>
      <c r="F64" s="213"/>
      <c r="G64" s="58"/>
      <c r="H64" s="58"/>
      <c r="I64" s="58"/>
      <c r="J64" s="58"/>
      <c r="K64" s="58"/>
      <c r="L64" s="58"/>
      <c r="M64" s="58"/>
      <c r="N64" s="58"/>
      <c r="O64" s="58"/>
      <c r="P64" s="58"/>
      <c r="Q64" s="58"/>
      <c r="R64" s="58"/>
      <c r="S64" s="58"/>
      <c r="T64" s="58"/>
      <c r="U64" s="58"/>
      <c r="V64" s="58"/>
      <c r="W64" s="58"/>
      <c r="X64" s="58"/>
      <c r="Y64" s="58"/>
      <c r="Z64" s="58"/>
    </row>
    <row r="65" spans="1:26">
      <c r="A65" s="210">
        <v>64</v>
      </c>
      <c r="B65" s="65" t="s">
        <v>1288</v>
      </c>
      <c r="C65" s="309">
        <v>41802</v>
      </c>
      <c r="D65" s="211" t="s">
        <v>7</v>
      </c>
      <c r="E65" s="211"/>
      <c r="F65" s="213"/>
      <c r="G65" s="58"/>
      <c r="H65" s="58"/>
      <c r="I65" s="58"/>
      <c r="J65" s="58"/>
      <c r="K65" s="58"/>
      <c r="L65" s="58"/>
      <c r="M65" s="58"/>
      <c r="N65" s="58"/>
      <c r="O65" s="58"/>
      <c r="P65" s="58"/>
      <c r="Q65" s="58"/>
      <c r="R65" s="58"/>
      <c r="S65" s="58"/>
      <c r="T65" s="58"/>
      <c r="U65" s="58"/>
      <c r="V65" s="58"/>
      <c r="W65" s="58"/>
      <c r="X65" s="58"/>
      <c r="Y65" s="58"/>
      <c r="Z65" s="58"/>
    </row>
    <row r="66" spans="1:26">
      <c r="A66" s="210">
        <v>65</v>
      </c>
      <c r="B66" s="65" t="s">
        <v>1289</v>
      </c>
      <c r="C66" s="309">
        <v>41807</v>
      </c>
      <c r="D66" s="211" t="s">
        <v>1290</v>
      </c>
      <c r="E66" s="211"/>
      <c r="F66" s="213"/>
      <c r="G66" s="58"/>
      <c r="H66" s="58"/>
      <c r="I66" s="58"/>
      <c r="J66" s="58"/>
      <c r="K66" s="58"/>
      <c r="L66" s="58"/>
      <c r="M66" s="58"/>
      <c r="N66" s="58"/>
      <c r="O66" s="58"/>
      <c r="P66" s="58"/>
      <c r="Q66" s="58"/>
      <c r="R66" s="58"/>
      <c r="S66" s="58"/>
      <c r="T66" s="58"/>
      <c r="U66" s="58"/>
      <c r="V66" s="58"/>
      <c r="W66" s="58"/>
      <c r="X66" s="58"/>
      <c r="Y66" s="58"/>
      <c r="Z66" s="58"/>
    </row>
    <row r="67" spans="1:26">
      <c r="A67" s="210">
        <v>66</v>
      </c>
      <c r="B67" s="65" t="s">
        <v>1291</v>
      </c>
      <c r="C67" s="309">
        <v>41814</v>
      </c>
      <c r="D67" s="211" t="s">
        <v>321</v>
      </c>
      <c r="E67" s="211"/>
      <c r="F67" s="213"/>
      <c r="G67" s="58"/>
      <c r="H67" s="58"/>
      <c r="I67" s="58"/>
      <c r="J67" s="58"/>
      <c r="K67" s="58"/>
      <c r="L67" s="58"/>
      <c r="M67" s="58"/>
      <c r="N67" s="58"/>
      <c r="O67" s="58"/>
      <c r="P67" s="58"/>
      <c r="Q67" s="58"/>
      <c r="R67" s="58"/>
      <c r="S67" s="58"/>
      <c r="T67" s="58"/>
      <c r="U67" s="58"/>
      <c r="V67" s="58"/>
      <c r="W67" s="58"/>
      <c r="X67" s="58"/>
      <c r="Y67" s="58"/>
      <c r="Z67" s="58"/>
    </row>
    <row r="68" spans="1:26">
      <c r="A68" s="210">
        <v>67</v>
      </c>
      <c r="B68" s="65" t="s">
        <v>1292</v>
      </c>
      <c r="C68" s="309">
        <v>41821</v>
      </c>
      <c r="D68" s="211" t="s">
        <v>1224</v>
      </c>
      <c r="E68" s="211"/>
      <c r="F68" s="213"/>
      <c r="G68" s="58"/>
      <c r="H68" s="58"/>
      <c r="I68" s="58"/>
      <c r="J68" s="58"/>
      <c r="K68" s="58"/>
      <c r="L68" s="58"/>
      <c r="M68" s="58"/>
      <c r="N68" s="58"/>
      <c r="O68" s="58"/>
      <c r="P68" s="58"/>
      <c r="Q68" s="58"/>
      <c r="R68" s="58"/>
      <c r="S68" s="58"/>
      <c r="T68" s="58"/>
      <c r="U68" s="58"/>
      <c r="V68" s="58"/>
      <c r="W68" s="58"/>
      <c r="X68" s="58"/>
      <c r="Y68" s="58"/>
      <c r="Z68" s="58"/>
    </row>
    <row r="69" spans="1:26">
      <c r="A69" s="210">
        <v>68</v>
      </c>
      <c r="B69" s="65" t="s">
        <v>1293</v>
      </c>
      <c r="C69" s="309">
        <v>41823</v>
      </c>
      <c r="D69" s="211" t="s">
        <v>1270</v>
      </c>
      <c r="E69" s="211"/>
      <c r="F69" s="213"/>
      <c r="G69" s="58"/>
      <c r="H69" s="58"/>
      <c r="I69" s="58"/>
      <c r="J69" s="58"/>
      <c r="K69" s="58"/>
      <c r="L69" s="58"/>
      <c r="M69" s="58"/>
      <c r="N69" s="58"/>
      <c r="O69" s="58"/>
      <c r="P69" s="58"/>
      <c r="Q69" s="58"/>
      <c r="R69" s="58"/>
      <c r="S69" s="58"/>
      <c r="T69" s="58"/>
      <c r="U69" s="58"/>
      <c r="V69" s="58"/>
      <c r="W69" s="58"/>
      <c r="X69" s="58"/>
      <c r="Y69" s="58"/>
      <c r="Z69" s="58"/>
    </row>
    <row r="70" spans="1:26">
      <c r="A70" s="210">
        <v>69</v>
      </c>
      <c r="B70" s="65" t="s">
        <v>1294</v>
      </c>
      <c r="C70" s="309">
        <v>41828</v>
      </c>
      <c r="D70" s="211" t="s">
        <v>321</v>
      </c>
      <c r="E70" s="211"/>
      <c r="F70" s="213"/>
      <c r="G70" s="58"/>
      <c r="H70" s="58"/>
      <c r="I70" s="58"/>
      <c r="J70" s="58"/>
      <c r="K70" s="58"/>
      <c r="L70" s="58"/>
      <c r="M70" s="58"/>
      <c r="N70" s="58"/>
      <c r="O70" s="58"/>
      <c r="P70" s="58"/>
      <c r="Q70" s="58"/>
      <c r="R70" s="58"/>
      <c r="S70" s="58"/>
      <c r="T70" s="58"/>
      <c r="U70" s="58"/>
      <c r="V70" s="58"/>
      <c r="W70" s="58"/>
      <c r="X70" s="58"/>
      <c r="Y70" s="58"/>
      <c r="Z70" s="58"/>
    </row>
    <row r="71" spans="1:26">
      <c r="A71" s="210">
        <v>70</v>
      </c>
      <c r="B71" s="65" t="s">
        <v>1295</v>
      </c>
      <c r="C71" s="309">
        <v>41835</v>
      </c>
      <c r="D71" s="211" t="s">
        <v>1296</v>
      </c>
      <c r="E71" s="211"/>
      <c r="F71" s="213"/>
      <c r="G71" s="58"/>
      <c r="H71" s="58"/>
      <c r="I71" s="58"/>
      <c r="J71" s="58"/>
      <c r="K71" s="58"/>
      <c r="L71" s="58"/>
      <c r="M71" s="58"/>
      <c r="N71" s="58"/>
      <c r="O71" s="58"/>
      <c r="P71" s="58"/>
      <c r="Q71" s="58"/>
      <c r="R71" s="58"/>
      <c r="S71" s="58"/>
      <c r="T71" s="58"/>
      <c r="U71" s="58"/>
      <c r="V71" s="58"/>
      <c r="W71" s="58"/>
      <c r="X71" s="58"/>
      <c r="Y71" s="58"/>
      <c r="Z71" s="58"/>
    </row>
    <row r="72" spans="1:26">
      <c r="A72" s="210">
        <v>71</v>
      </c>
      <c r="B72" s="65" t="s">
        <v>1297</v>
      </c>
      <c r="C72" s="309">
        <v>41835</v>
      </c>
      <c r="D72" s="211" t="s">
        <v>1296</v>
      </c>
      <c r="E72" s="211"/>
      <c r="F72" s="213"/>
      <c r="G72" s="58"/>
      <c r="H72" s="58"/>
      <c r="I72" s="58"/>
      <c r="J72" s="58"/>
      <c r="K72" s="58"/>
      <c r="L72" s="58"/>
      <c r="M72" s="58"/>
      <c r="N72" s="58"/>
      <c r="O72" s="58"/>
      <c r="P72" s="58"/>
      <c r="Q72" s="58"/>
      <c r="R72" s="58"/>
      <c r="S72" s="58"/>
      <c r="T72" s="58"/>
      <c r="U72" s="58"/>
      <c r="V72" s="58"/>
      <c r="W72" s="58"/>
      <c r="X72" s="58"/>
      <c r="Y72" s="58"/>
      <c r="Z72" s="58"/>
    </row>
    <row r="73" spans="1:26" ht="21" customHeight="1">
      <c r="A73" s="210">
        <v>72</v>
      </c>
      <c r="B73" s="65" t="s">
        <v>1298</v>
      </c>
      <c r="C73" s="309">
        <v>41841</v>
      </c>
      <c r="D73" s="217" t="s">
        <v>1299</v>
      </c>
      <c r="E73" s="217"/>
      <c r="F73" s="213"/>
      <c r="G73" s="58"/>
      <c r="H73" s="58"/>
      <c r="I73" s="58"/>
      <c r="J73" s="58"/>
      <c r="K73" s="58"/>
      <c r="L73" s="58"/>
      <c r="M73" s="58"/>
      <c r="N73" s="58"/>
      <c r="O73" s="58"/>
      <c r="P73" s="58"/>
      <c r="Q73" s="58"/>
      <c r="R73" s="58"/>
      <c r="S73" s="58"/>
      <c r="T73" s="58"/>
      <c r="U73" s="58"/>
      <c r="V73" s="58"/>
      <c r="W73" s="58"/>
      <c r="X73" s="58"/>
      <c r="Y73" s="58"/>
      <c r="Z73" s="58"/>
    </row>
    <row r="74" spans="1:26" ht="21" customHeight="1">
      <c r="A74" s="210">
        <v>73</v>
      </c>
      <c r="B74" s="65" t="s">
        <v>1300</v>
      </c>
      <c r="C74" s="309">
        <v>41844</v>
      </c>
      <c r="D74" s="217" t="s">
        <v>1301</v>
      </c>
      <c r="E74" s="217"/>
      <c r="F74" s="213"/>
      <c r="G74" s="58"/>
      <c r="H74" s="58"/>
      <c r="I74" s="58"/>
      <c r="J74" s="58"/>
      <c r="K74" s="58"/>
      <c r="L74" s="58"/>
      <c r="M74" s="58"/>
      <c r="N74" s="58"/>
      <c r="O74" s="58"/>
      <c r="P74" s="58"/>
      <c r="Q74" s="58"/>
      <c r="R74" s="58"/>
      <c r="S74" s="58"/>
      <c r="T74" s="58"/>
      <c r="U74" s="58"/>
      <c r="V74" s="58"/>
      <c r="W74" s="58"/>
      <c r="X74" s="58"/>
      <c r="Y74" s="58"/>
      <c r="Z74" s="58"/>
    </row>
    <row r="75" spans="1:26" ht="27">
      <c r="A75" s="210">
        <v>74</v>
      </c>
      <c r="B75" s="65" t="s">
        <v>1302</v>
      </c>
      <c r="C75" s="309">
        <v>41850</v>
      </c>
      <c r="D75" s="211" t="s">
        <v>321</v>
      </c>
      <c r="E75" s="211"/>
      <c r="F75" s="213"/>
      <c r="G75" s="58"/>
      <c r="H75" s="58"/>
      <c r="I75" s="58"/>
      <c r="J75" s="58"/>
      <c r="K75" s="58"/>
      <c r="L75" s="58"/>
      <c r="M75" s="58"/>
      <c r="N75" s="58"/>
      <c r="O75" s="58"/>
      <c r="P75" s="58"/>
      <c r="Q75" s="58"/>
      <c r="R75" s="58"/>
      <c r="S75" s="58"/>
      <c r="T75" s="58"/>
      <c r="U75" s="58"/>
      <c r="V75" s="58"/>
      <c r="W75" s="58"/>
      <c r="X75" s="58"/>
      <c r="Y75" s="58"/>
      <c r="Z75" s="58"/>
    </row>
    <row r="76" spans="1:26">
      <c r="A76" s="210">
        <v>75</v>
      </c>
      <c r="B76" s="65" t="s">
        <v>1303</v>
      </c>
      <c r="C76" s="309">
        <v>41851</v>
      </c>
      <c r="D76" s="211" t="s">
        <v>1230</v>
      </c>
      <c r="E76" s="211"/>
      <c r="F76" s="213"/>
      <c r="G76" s="58"/>
      <c r="H76" s="58"/>
      <c r="I76" s="58"/>
      <c r="J76" s="58"/>
      <c r="K76" s="58"/>
      <c r="L76" s="58"/>
      <c r="M76" s="58"/>
      <c r="N76" s="58"/>
      <c r="O76" s="58"/>
      <c r="P76" s="58"/>
      <c r="Q76" s="58"/>
      <c r="R76" s="58"/>
      <c r="S76" s="58"/>
      <c r="T76" s="58"/>
      <c r="U76" s="58"/>
      <c r="V76" s="58"/>
      <c r="W76" s="58"/>
      <c r="X76" s="58"/>
      <c r="Y76" s="58"/>
      <c r="Z76" s="58"/>
    </row>
    <row r="77" spans="1:26" ht="27">
      <c r="A77" s="210">
        <v>76</v>
      </c>
      <c r="B77" s="65" t="s">
        <v>1304</v>
      </c>
      <c r="C77" s="309">
        <v>41856</v>
      </c>
      <c r="D77" s="211" t="s">
        <v>1213</v>
      </c>
      <c r="E77" s="211"/>
      <c r="F77" s="213"/>
      <c r="G77" s="58"/>
      <c r="H77" s="58"/>
      <c r="I77" s="58"/>
      <c r="J77" s="58"/>
      <c r="K77" s="58"/>
      <c r="L77" s="58"/>
      <c r="M77" s="58"/>
      <c r="N77" s="58"/>
      <c r="O77" s="58"/>
      <c r="P77" s="58"/>
      <c r="Q77" s="58"/>
      <c r="R77" s="58"/>
      <c r="S77" s="58"/>
      <c r="T77" s="58"/>
      <c r="U77" s="58"/>
      <c r="V77" s="58"/>
      <c r="W77" s="58"/>
      <c r="X77" s="58"/>
      <c r="Y77" s="58"/>
      <c r="Z77" s="58"/>
    </row>
    <row r="78" spans="1:26">
      <c r="A78" s="210">
        <v>77</v>
      </c>
      <c r="B78" s="65" t="s">
        <v>1305</v>
      </c>
      <c r="C78" s="309">
        <v>41856</v>
      </c>
      <c r="D78" s="211" t="s">
        <v>1306</v>
      </c>
      <c r="E78" s="211"/>
      <c r="F78" s="213"/>
      <c r="G78" s="58"/>
      <c r="H78" s="58"/>
      <c r="I78" s="58"/>
      <c r="J78" s="58"/>
      <c r="K78" s="58"/>
      <c r="L78" s="58"/>
      <c r="M78" s="58"/>
      <c r="N78" s="58"/>
      <c r="O78" s="58"/>
      <c r="P78" s="58"/>
      <c r="Q78" s="58"/>
      <c r="R78" s="58"/>
      <c r="S78" s="58"/>
      <c r="T78" s="58"/>
      <c r="U78" s="58"/>
      <c r="V78" s="58"/>
      <c r="W78" s="58"/>
      <c r="X78" s="58"/>
      <c r="Y78" s="58"/>
      <c r="Z78" s="58"/>
    </row>
    <row r="79" spans="1:26">
      <c r="A79" s="210">
        <v>78</v>
      </c>
      <c r="B79" s="65" t="s">
        <v>1307</v>
      </c>
      <c r="C79" s="309">
        <v>41856</v>
      </c>
      <c r="D79" s="211" t="s">
        <v>1306</v>
      </c>
      <c r="E79" s="211"/>
      <c r="F79" s="213"/>
      <c r="G79" s="58"/>
      <c r="H79" s="58"/>
      <c r="I79" s="58"/>
      <c r="J79" s="58"/>
      <c r="K79" s="58"/>
      <c r="L79" s="58"/>
      <c r="M79" s="58"/>
      <c r="N79" s="58"/>
      <c r="O79" s="58"/>
      <c r="P79" s="58"/>
      <c r="Q79" s="58"/>
      <c r="R79" s="58"/>
      <c r="S79" s="58"/>
      <c r="T79" s="58"/>
      <c r="U79" s="58"/>
      <c r="V79" s="58"/>
      <c r="W79" s="58"/>
      <c r="X79" s="58"/>
      <c r="Y79" s="58"/>
      <c r="Z79" s="58"/>
    </row>
    <row r="80" spans="1:26">
      <c r="A80" s="210">
        <v>79</v>
      </c>
      <c r="B80" s="65" t="s">
        <v>1308</v>
      </c>
      <c r="C80" s="309">
        <v>41856</v>
      </c>
      <c r="D80" s="211" t="s">
        <v>1306</v>
      </c>
      <c r="E80" s="211"/>
      <c r="F80" s="213"/>
      <c r="G80" s="58"/>
      <c r="H80" s="58"/>
      <c r="I80" s="58"/>
      <c r="J80" s="58"/>
      <c r="K80" s="58"/>
      <c r="L80" s="58"/>
      <c r="M80" s="58"/>
      <c r="N80" s="58"/>
      <c r="O80" s="58"/>
      <c r="P80" s="58"/>
      <c r="Q80" s="58"/>
      <c r="R80" s="58"/>
      <c r="S80" s="58"/>
      <c r="T80" s="58"/>
      <c r="U80" s="58"/>
      <c r="V80" s="58"/>
      <c r="W80" s="58"/>
      <c r="X80" s="58"/>
      <c r="Y80" s="58"/>
      <c r="Z80" s="58"/>
    </row>
    <row r="81" spans="1:26">
      <c r="A81" s="210">
        <v>80</v>
      </c>
      <c r="B81" s="65" t="s">
        <v>1309</v>
      </c>
      <c r="C81" s="309">
        <v>41877</v>
      </c>
      <c r="D81" s="211" t="s">
        <v>1310</v>
      </c>
      <c r="E81" s="211"/>
      <c r="F81" s="213"/>
      <c r="G81" s="58"/>
      <c r="H81" s="58"/>
      <c r="I81" s="58"/>
      <c r="J81" s="58"/>
      <c r="K81" s="58"/>
      <c r="L81" s="58"/>
      <c r="M81" s="58"/>
      <c r="N81" s="58"/>
      <c r="O81" s="58"/>
      <c r="P81" s="58"/>
      <c r="Q81" s="58"/>
      <c r="R81" s="58"/>
      <c r="S81" s="58"/>
      <c r="T81" s="58"/>
      <c r="U81" s="58"/>
      <c r="V81" s="58"/>
      <c r="W81" s="58"/>
      <c r="X81" s="58"/>
      <c r="Y81" s="58"/>
      <c r="Z81" s="58"/>
    </row>
    <row r="82" spans="1:26">
      <c r="A82" s="210">
        <v>81</v>
      </c>
      <c r="B82" s="218" t="s">
        <v>1311</v>
      </c>
      <c r="C82" s="309">
        <v>41863</v>
      </c>
      <c r="D82" s="211" t="s">
        <v>1312</v>
      </c>
      <c r="E82" s="211"/>
      <c r="F82" s="213"/>
      <c r="G82" s="58"/>
      <c r="H82" s="58"/>
      <c r="I82" s="58"/>
      <c r="J82" s="58"/>
      <c r="K82" s="58"/>
      <c r="L82" s="58"/>
      <c r="M82" s="58"/>
      <c r="N82" s="58"/>
      <c r="O82" s="58"/>
      <c r="P82" s="58"/>
      <c r="Q82" s="58"/>
      <c r="R82" s="58"/>
      <c r="S82" s="58"/>
      <c r="T82" s="58"/>
      <c r="U82" s="58"/>
      <c r="V82" s="58"/>
      <c r="W82" s="58"/>
      <c r="X82" s="58"/>
      <c r="Y82" s="58"/>
      <c r="Z82" s="58"/>
    </row>
    <row r="83" spans="1:26">
      <c r="A83" s="210">
        <v>82</v>
      </c>
      <c r="B83" s="65" t="s">
        <v>1313</v>
      </c>
      <c r="C83" s="309">
        <v>41870</v>
      </c>
      <c r="D83" s="211" t="s">
        <v>321</v>
      </c>
      <c r="E83" s="211"/>
      <c r="F83" s="213"/>
      <c r="G83" s="58"/>
      <c r="H83" s="58"/>
      <c r="I83" s="58"/>
      <c r="J83" s="58"/>
      <c r="K83" s="58"/>
      <c r="L83" s="58"/>
      <c r="M83" s="58"/>
      <c r="N83" s="58"/>
      <c r="O83" s="58"/>
      <c r="P83" s="58"/>
      <c r="Q83" s="58"/>
      <c r="R83" s="58"/>
      <c r="S83" s="58"/>
      <c r="T83" s="58"/>
      <c r="U83" s="58"/>
      <c r="V83" s="58"/>
      <c r="W83" s="58"/>
      <c r="X83" s="58"/>
      <c r="Y83" s="58"/>
      <c r="Z83" s="58"/>
    </row>
    <row r="84" spans="1:26" ht="21.65" customHeight="1">
      <c r="A84" s="210">
        <v>83</v>
      </c>
      <c r="B84" s="65" t="s">
        <v>1314</v>
      </c>
      <c r="C84" s="309">
        <v>41872</v>
      </c>
      <c r="D84" s="211" t="s">
        <v>1315</v>
      </c>
      <c r="E84" s="211"/>
      <c r="F84" s="213"/>
      <c r="G84" s="58"/>
      <c r="H84" s="58"/>
      <c r="I84" s="58"/>
      <c r="J84" s="58"/>
      <c r="K84" s="58"/>
      <c r="L84" s="58"/>
      <c r="M84" s="58"/>
      <c r="N84" s="58"/>
      <c r="O84" s="58"/>
      <c r="P84" s="58"/>
      <c r="Q84" s="58"/>
      <c r="R84" s="58"/>
      <c r="S84" s="58"/>
      <c r="T84" s="58"/>
      <c r="U84" s="58"/>
      <c r="V84" s="58"/>
      <c r="W84" s="58"/>
      <c r="X84" s="58"/>
      <c r="Y84" s="58"/>
      <c r="Z84" s="58"/>
    </row>
    <row r="85" spans="1:26">
      <c r="A85" s="210">
        <v>84</v>
      </c>
      <c r="B85" s="65" t="s">
        <v>1316</v>
      </c>
      <c r="C85" s="309">
        <v>41884</v>
      </c>
      <c r="D85" s="211" t="s">
        <v>1317</v>
      </c>
      <c r="E85" s="211"/>
      <c r="F85" s="213"/>
      <c r="G85" s="58"/>
      <c r="H85" s="58"/>
      <c r="I85" s="58"/>
      <c r="J85" s="58"/>
      <c r="K85" s="58"/>
      <c r="L85" s="58"/>
      <c r="M85" s="58"/>
      <c r="N85" s="58"/>
      <c r="O85" s="58"/>
      <c r="P85" s="58"/>
      <c r="Q85" s="58"/>
      <c r="R85" s="58"/>
      <c r="S85" s="58"/>
      <c r="T85" s="58"/>
      <c r="U85" s="58"/>
      <c r="V85" s="58"/>
      <c r="W85" s="58"/>
      <c r="X85" s="58"/>
      <c r="Y85" s="58"/>
      <c r="Z85" s="58"/>
    </row>
    <row r="86" spans="1:26">
      <c r="A86" s="210">
        <v>85</v>
      </c>
      <c r="B86" s="65" t="s">
        <v>1318</v>
      </c>
      <c r="C86" s="309">
        <v>41891</v>
      </c>
      <c r="D86" s="211" t="s">
        <v>1319</v>
      </c>
      <c r="E86" s="211"/>
      <c r="F86" s="213"/>
      <c r="G86" s="58"/>
      <c r="H86" s="58"/>
      <c r="I86" s="58"/>
      <c r="J86" s="58"/>
      <c r="K86" s="58"/>
      <c r="L86" s="58"/>
      <c r="M86" s="58"/>
      <c r="N86" s="58"/>
      <c r="O86" s="58"/>
      <c r="P86" s="58"/>
      <c r="Q86" s="58"/>
      <c r="R86" s="58"/>
      <c r="S86" s="58"/>
      <c r="T86" s="58"/>
      <c r="U86" s="58"/>
      <c r="V86" s="58"/>
      <c r="W86" s="58"/>
      <c r="X86" s="58"/>
      <c r="Y86" s="58"/>
      <c r="Z86" s="58"/>
    </row>
    <row r="87" spans="1:26">
      <c r="A87" s="210">
        <v>86</v>
      </c>
      <c r="B87" s="65" t="s">
        <v>1320</v>
      </c>
      <c r="C87" s="309">
        <v>41893</v>
      </c>
      <c r="D87" s="211" t="s">
        <v>1321</v>
      </c>
      <c r="E87" s="211"/>
      <c r="F87" s="213"/>
      <c r="G87" s="58"/>
      <c r="H87" s="58"/>
      <c r="I87" s="58"/>
      <c r="J87" s="58"/>
      <c r="K87" s="58"/>
      <c r="L87" s="58"/>
      <c r="M87" s="58"/>
      <c r="N87" s="58"/>
      <c r="O87" s="58"/>
      <c r="P87" s="58"/>
      <c r="Q87" s="58"/>
      <c r="R87" s="58"/>
      <c r="S87" s="58"/>
      <c r="T87" s="58"/>
      <c r="U87" s="58"/>
      <c r="V87" s="58"/>
      <c r="W87" s="58"/>
      <c r="X87" s="58"/>
      <c r="Y87" s="58"/>
      <c r="Z87" s="58"/>
    </row>
    <row r="88" spans="1:26">
      <c r="A88" s="210">
        <v>87</v>
      </c>
      <c r="B88" s="65" t="s">
        <v>1322</v>
      </c>
      <c r="C88" s="309">
        <v>41898</v>
      </c>
      <c r="D88" s="211" t="s">
        <v>1319</v>
      </c>
      <c r="E88" s="211"/>
      <c r="F88" s="213"/>
      <c r="G88" s="58"/>
      <c r="H88" s="58"/>
      <c r="I88" s="58"/>
      <c r="J88" s="58"/>
      <c r="K88" s="58"/>
      <c r="L88" s="58"/>
      <c r="M88" s="58"/>
      <c r="N88" s="58"/>
      <c r="O88" s="58"/>
      <c r="P88" s="58"/>
      <c r="Q88" s="58"/>
      <c r="R88" s="58"/>
      <c r="S88" s="58"/>
      <c r="T88" s="58"/>
      <c r="U88" s="58"/>
      <c r="V88" s="58"/>
      <c r="W88" s="58"/>
      <c r="X88" s="58"/>
      <c r="Y88" s="58"/>
      <c r="Z88" s="58"/>
    </row>
    <row r="89" spans="1:26">
      <c r="A89" s="210">
        <v>88</v>
      </c>
      <c r="B89" s="65" t="s">
        <v>1323</v>
      </c>
      <c r="C89" s="309">
        <v>41912</v>
      </c>
      <c r="D89" s="211" t="s">
        <v>1324</v>
      </c>
      <c r="E89" s="211"/>
      <c r="F89" s="213"/>
      <c r="G89" s="58"/>
      <c r="H89" s="58"/>
      <c r="I89" s="58"/>
      <c r="J89" s="58"/>
      <c r="K89" s="58"/>
      <c r="L89" s="58"/>
      <c r="M89" s="58"/>
      <c r="N89" s="58"/>
      <c r="O89" s="58"/>
      <c r="P89" s="58"/>
      <c r="Q89" s="58"/>
      <c r="R89" s="58"/>
      <c r="S89" s="58"/>
      <c r="T89" s="58"/>
      <c r="U89" s="58"/>
      <c r="V89" s="58"/>
      <c r="W89" s="58"/>
      <c r="X89" s="58"/>
      <c r="Y89" s="58"/>
      <c r="Z89" s="58"/>
    </row>
    <row r="90" spans="1:26">
      <c r="A90" s="210">
        <v>89</v>
      </c>
      <c r="B90" s="65" t="s">
        <v>1325</v>
      </c>
      <c r="C90" s="309">
        <v>41927</v>
      </c>
      <c r="D90" s="211" t="s">
        <v>1213</v>
      </c>
      <c r="E90" s="211"/>
      <c r="F90" s="213"/>
      <c r="G90" s="58"/>
      <c r="H90" s="58"/>
      <c r="I90" s="58"/>
      <c r="J90" s="58"/>
      <c r="K90" s="58"/>
      <c r="L90" s="58"/>
      <c r="M90" s="58"/>
      <c r="N90" s="58"/>
      <c r="O90" s="58"/>
      <c r="P90" s="58"/>
      <c r="Q90" s="58"/>
      <c r="R90" s="58"/>
      <c r="S90" s="58"/>
      <c r="T90" s="58"/>
      <c r="U90" s="58"/>
      <c r="V90" s="58"/>
      <c r="W90" s="58"/>
      <c r="X90" s="58"/>
      <c r="Y90" s="58"/>
      <c r="Z90" s="58"/>
    </row>
    <row r="91" spans="1:26">
      <c r="A91" s="210">
        <v>90</v>
      </c>
      <c r="B91" s="65" t="s">
        <v>1326</v>
      </c>
      <c r="C91" s="309">
        <v>41929</v>
      </c>
      <c r="D91" s="211" t="s">
        <v>1327</v>
      </c>
      <c r="E91" s="211"/>
      <c r="F91" s="213"/>
      <c r="G91" s="58"/>
      <c r="H91" s="58"/>
      <c r="I91" s="58"/>
      <c r="J91" s="58"/>
      <c r="K91" s="58"/>
      <c r="L91" s="58"/>
      <c r="M91" s="58"/>
      <c r="N91" s="58"/>
      <c r="O91" s="58"/>
      <c r="P91" s="58"/>
      <c r="Q91" s="58"/>
      <c r="R91" s="58"/>
      <c r="S91" s="58"/>
      <c r="T91" s="58"/>
      <c r="U91" s="58"/>
      <c r="V91" s="58"/>
      <c r="W91" s="58"/>
      <c r="X91" s="58"/>
      <c r="Y91" s="58"/>
      <c r="Z91" s="58"/>
    </row>
    <row r="92" spans="1:26">
      <c r="A92" s="210">
        <v>91</v>
      </c>
      <c r="B92" s="65" t="s">
        <v>1328</v>
      </c>
      <c r="C92" s="309">
        <v>41961</v>
      </c>
      <c r="D92" s="211" t="s">
        <v>1329</v>
      </c>
      <c r="E92" s="211"/>
      <c r="F92" s="213"/>
      <c r="G92" s="58"/>
      <c r="H92" s="58"/>
      <c r="I92" s="58"/>
      <c r="J92" s="58"/>
      <c r="K92" s="58"/>
      <c r="L92" s="58"/>
      <c r="M92" s="58"/>
      <c r="N92" s="58"/>
      <c r="O92" s="58"/>
      <c r="P92" s="58"/>
      <c r="Q92" s="58"/>
      <c r="R92" s="58"/>
      <c r="S92" s="58"/>
      <c r="T92" s="58"/>
      <c r="U92" s="58"/>
      <c r="V92" s="58"/>
      <c r="W92" s="58"/>
      <c r="X92" s="58"/>
      <c r="Y92" s="58"/>
      <c r="Z92" s="58"/>
    </row>
    <row r="93" spans="1:26">
      <c r="A93" s="210">
        <v>92</v>
      </c>
      <c r="B93" s="65" t="s">
        <v>1330</v>
      </c>
      <c r="C93" s="309">
        <v>41968</v>
      </c>
      <c r="D93" s="211" t="s">
        <v>1331</v>
      </c>
      <c r="E93" s="211"/>
      <c r="F93" s="213"/>
      <c r="G93" s="58"/>
      <c r="H93" s="58"/>
      <c r="I93" s="58"/>
      <c r="J93" s="58"/>
      <c r="K93" s="58"/>
      <c r="L93" s="58"/>
      <c r="M93" s="58"/>
      <c r="N93" s="58"/>
      <c r="O93" s="58"/>
      <c r="P93" s="58"/>
      <c r="Q93" s="58"/>
      <c r="R93" s="58"/>
      <c r="S93" s="58"/>
      <c r="T93" s="58"/>
      <c r="U93" s="58"/>
      <c r="V93" s="58"/>
      <c r="W93" s="58"/>
      <c r="X93" s="58"/>
      <c r="Y93" s="58"/>
      <c r="Z93" s="58"/>
    </row>
    <row r="94" spans="1:26">
      <c r="A94" s="210">
        <v>93</v>
      </c>
      <c r="B94" s="65" t="s">
        <v>1332</v>
      </c>
      <c r="C94" s="309">
        <v>41975</v>
      </c>
      <c r="D94" s="211" t="s">
        <v>1333</v>
      </c>
      <c r="E94" s="211"/>
      <c r="F94" s="213"/>
      <c r="G94" s="58"/>
      <c r="H94" s="58"/>
      <c r="I94" s="58"/>
      <c r="J94" s="58"/>
      <c r="K94" s="58"/>
      <c r="L94" s="58"/>
      <c r="M94" s="58"/>
      <c r="N94" s="58"/>
      <c r="O94" s="58"/>
      <c r="P94" s="58"/>
      <c r="Q94" s="58"/>
      <c r="R94" s="58"/>
      <c r="S94" s="58"/>
      <c r="T94" s="58"/>
      <c r="U94" s="58"/>
      <c r="V94" s="58"/>
      <c r="W94" s="58"/>
      <c r="X94" s="58"/>
      <c r="Y94" s="58"/>
      <c r="Z94" s="58"/>
    </row>
    <row r="95" spans="1:26">
      <c r="A95" s="210">
        <v>94</v>
      </c>
      <c r="B95" s="65" t="s">
        <v>1334</v>
      </c>
      <c r="C95" s="309">
        <v>41982</v>
      </c>
      <c r="D95" s="211" t="s">
        <v>1335</v>
      </c>
      <c r="E95" s="211"/>
      <c r="F95" s="213"/>
      <c r="G95" s="58"/>
      <c r="H95" s="58"/>
      <c r="I95" s="58"/>
      <c r="J95" s="58"/>
      <c r="K95" s="58"/>
      <c r="L95" s="58"/>
      <c r="M95" s="58"/>
      <c r="N95" s="58"/>
      <c r="O95" s="58"/>
      <c r="P95" s="58"/>
      <c r="Q95" s="58"/>
      <c r="R95" s="58"/>
      <c r="S95" s="58"/>
      <c r="T95" s="58"/>
      <c r="U95" s="58"/>
      <c r="V95" s="58"/>
      <c r="W95" s="58"/>
      <c r="X95" s="58"/>
      <c r="Y95" s="58"/>
      <c r="Z95" s="58"/>
    </row>
    <row r="96" spans="1:26">
      <c r="A96" s="210">
        <v>95</v>
      </c>
      <c r="B96" s="65" t="s">
        <v>1336</v>
      </c>
      <c r="C96" s="309">
        <v>41989</v>
      </c>
      <c r="D96" s="211" t="s">
        <v>321</v>
      </c>
      <c r="E96" s="211"/>
      <c r="F96" s="213"/>
      <c r="G96" s="58"/>
      <c r="H96" s="58"/>
      <c r="I96" s="58"/>
      <c r="J96" s="58"/>
      <c r="K96" s="58"/>
      <c r="L96" s="58"/>
      <c r="M96" s="58"/>
      <c r="N96" s="58"/>
      <c r="O96" s="58"/>
      <c r="P96" s="58"/>
      <c r="Q96" s="58"/>
      <c r="R96" s="58"/>
      <c r="S96" s="58"/>
      <c r="T96" s="58"/>
      <c r="U96" s="58"/>
      <c r="V96" s="58"/>
      <c r="W96" s="58"/>
      <c r="X96" s="58"/>
      <c r="Y96" s="58"/>
      <c r="Z96" s="58"/>
    </row>
    <row r="97" spans="1:26">
      <c r="A97" s="210">
        <v>96</v>
      </c>
      <c r="B97" s="65" t="s">
        <v>1337</v>
      </c>
      <c r="C97" s="309">
        <v>41990</v>
      </c>
      <c r="D97" s="211" t="s">
        <v>321</v>
      </c>
      <c r="E97" s="211"/>
      <c r="F97" s="213"/>
      <c r="G97" s="58"/>
      <c r="H97" s="58"/>
      <c r="I97" s="58"/>
      <c r="J97" s="58"/>
      <c r="K97" s="58"/>
      <c r="L97" s="58"/>
      <c r="M97" s="58"/>
      <c r="N97" s="58"/>
      <c r="O97" s="58"/>
      <c r="P97" s="58"/>
      <c r="Q97" s="58"/>
      <c r="R97" s="58"/>
      <c r="S97" s="58"/>
      <c r="T97" s="58"/>
      <c r="U97" s="58"/>
      <c r="V97" s="58"/>
      <c r="W97" s="58"/>
      <c r="X97" s="58"/>
      <c r="Y97" s="58"/>
      <c r="Z97" s="58"/>
    </row>
    <row r="98" spans="1:26">
      <c r="A98" s="210">
        <v>97</v>
      </c>
      <c r="B98" s="65" t="s">
        <v>1338</v>
      </c>
      <c r="C98" s="309">
        <v>41991</v>
      </c>
      <c r="D98" s="211" t="s">
        <v>321</v>
      </c>
      <c r="E98" s="211"/>
      <c r="F98" s="213"/>
      <c r="G98" s="58"/>
      <c r="H98" s="58"/>
      <c r="I98" s="58"/>
      <c r="J98" s="58"/>
      <c r="K98" s="58"/>
      <c r="L98" s="58"/>
      <c r="M98" s="58"/>
      <c r="N98" s="58"/>
      <c r="O98" s="58"/>
      <c r="P98" s="58"/>
      <c r="Q98" s="58"/>
      <c r="R98" s="58"/>
      <c r="S98" s="58"/>
      <c r="T98" s="58"/>
      <c r="U98" s="58"/>
      <c r="V98" s="58"/>
      <c r="W98" s="58"/>
      <c r="X98" s="58"/>
      <c r="Y98" s="58"/>
      <c r="Z98" s="58"/>
    </row>
    <row r="99" spans="1:26">
      <c r="A99" s="210">
        <v>98</v>
      </c>
      <c r="B99" s="65" t="s">
        <v>1339</v>
      </c>
      <c r="C99" s="309">
        <v>42034</v>
      </c>
      <c r="D99" s="211" t="s">
        <v>1340</v>
      </c>
      <c r="E99" s="211"/>
      <c r="F99" s="210"/>
      <c r="G99" s="58"/>
      <c r="H99" s="58"/>
      <c r="I99" s="58"/>
      <c r="J99" s="58"/>
      <c r="K99" s="58"/>
      <c r="L99" s="58"/>
      <c r="M99" s="58"/>
      <c r="N99" s="58"/>
      <c r="O99" s="58"/>
      <c r="P99" s="58"/>
      <c r="Q99" s="58"/>
      <c r="R99" s="58"/>
      <c r="S99" s="58"/>
      <c r="T99" s="58"/>
      <c r="U99" s="58"/>
      <c r="V99" s="58"/>
      <c r="W99" s="58"/>
      <c r="X99" s="58"/>
      <c r="Y99" s="58"/>
      <c r="Z99" s="58"/>
    </row>
    <row r="100" spans="1:26">
      <c r="A100" s="210">
        <v>99</v>
      </c>
      <c r="B100" s="65" t="s">
        <v>1341</v>
      </c>
      <c r="C100" s="309">
        <v>42044</v>
      </c>
      <c r="D100" s="211" t="s">
        <v>1342</v>
      </c>
      <c r="E100" s="211"/>
      <c r="F100" s="213"/>
      <c r="G100" s="58"/>
      <c r="H100" s="58"/>
      <c r="I100" s="58"/>
      <c r="J100" s="58"/>
      <c r="K100" s="58"/>
      <c r="L100" s="58"/>
      <c r="M100" s="58"/>
      <c r="N100" s="58"/>
      <c r="O100" s="58"/>
      <c r="P100" s="58"/>
      <c r="Q100" s="58"/>
      <c r="R100" s="58"/>
      <c r="S100" s="58"/>
      <c r="T100" s="58"/>
      <c r="U100" s="58"/>
      <c r="V100" s="58"/>
      <c r="W100" s="58"/>
      <c r="X100" s="58"/>
      <c r="Y100" s="58"/>
      <c r="Z100" s="58"/>
    </row>
    <row r="101" spans="1:26">
      <c r="A101" s="210">
        <v>100</v>
      </c>
      <c r="B101" s="65" t="s">
        <v>1343</v>
      </c>
      <c r="C101" s="309">
        <v>42059</v>
      </c>
      <c r="D101" s="211" t="s">
        <v>22</v>
      </c>
      <c r="E101" s="211"/>
      <c r="F101" s="213"/>
      <c r="G101" s="58"/>
      <c r="H101" s="58"/>
      <c r="I101" s="58"/>
      <c r="J101" s="58"/>
      <c r="K101" s="58"/>
      <c r="L101" s="58"/>
      <c r="M101" s="58"/>
      <c r="N101" s="58"/>
      <c r="O101" s="58"/>
      <c r="P101" s="58"/>
      <c r="Q101" s="58"/>
      <c r="R101" s="58"/>
      <c r="S101" s="58"/>
      <c r="T101" s="58"/>
      <c r="U101" s="58"/>
      <c r="V101" s="58"/>
      <c r="W101" s="58"/>
      <c r="X101" s="58"/>
      <c r="Y101" s="58"/>
      <c r="Z101" s="58"/>
    </row>
    <row r="102" spans="1:26">
      <c r="A102" s="210">
        <v>101</v>
      </c>
      <c r="B102" s="56" t="s">
        <v>1344</v>
      </c>
      <c r="C102" s="309">
        <v>42061</v>
      </c>
      <c r="D102" s="211" t="s">
        <v>1345</v>
      </c>
      <c r="E102" s="211"/>
      <c r="F102" s="213"/>
      <c r="G102" s="58"/>
      <c r="H102" s="58"/>
      <c r="I102" s="58"/>
      <c r="J102" s="58"/>
      <c r="K102" s="58"/>
      <c r="L102" s="58"/>
      <c r="M102" s="58"/>
      <c r="N102" s="58"/>
      <c r="O102" s="58"/>
      <c r="P102" s="58"/>
      <c r="Q102" s="58"/>
      <c r="R102" s="58"/>
      <c r="S102" s="58"/>
      <c r="T102" s="58"/>
      <c r="U102" s="58"/>
      <c r="V102" s="58"/>
      <c r="W102" s="58"/>
      <c r="X102" s="58"/>
      <c r="Y102" s="58"/>
      <c r="Z102" s="58"/>
    </row>
    <row r="103" spans="1:26">
      <c r="A103" s="210">
        <v>102</v>
      </c>
      <c r="B103" s="65" t="s">
        <v>1346</v>
      </c>
      <c r="C103" s="309">
        <v>42081</v>
      </c>
      <c r="D103" s="211" t="s">
        <v>321</v>
      </c>
      <c r="E103" s="211"/>
      <c r="F103" s="213"/>
      <c r="G103" s="58"/>
      <c r="H103" s="58"/>
      <c r="I103" s="58"/>
      <c r="J103" s="58"/>
      <c r="K103" s="58"/>
      <c r="L103" s="58"/>
      <c r="M103" s="58"/>
      <c r="N103" s="58"/>
      <c r="O103" s="58"/>
      <c r="P103" s="58"/>
      <c r="Q103" s="58"/>
      <c r="R103" s="58"/>
      <c r="S103" s="58"/>
      <c r="T103" s="58"/>
      <c r="U103" s="58"/>
      <c r="V103" s="58"/>
      <c r="W103" s="58"/>
      <c r="X103" s="58"/>
      <c r="Y103" s="58"/>
      <c r="Z103" s="58"/>
    </row>
    <row r="104" spans="1:26">
      <c r="A104" s="210">
        <v>103</v>
      </c>
      <c r="B104" s="65" t="s">
        <v>1347</v>
      </c>
      <c r="C104" s="309">
        <v>42083</v>
      </c>
      <c r="D104" s="211" t="s">
        <v>1348</v>
      </c>
      <c r="E104" s="211"/>
      <c r="F104" s="213"/>
      <c r="G104" s="58"/>
      <c r="H104" s="58"/>
      <c r="I104" s="58"/>
      <c r="J104" s="58"/>
      <c r="K104" s="58"/>
      <c r="L104" s="58"/>
      <c r="M104" s="58"/>
      <c r="N104" s="58"/>
      <c r="O104" s="58"/>
      <c r="P104" s="58"/>
      <c r="Q104" s="58"/>
      <c r="R104" s="58"/>
      <c r="S104" s="58"/>
      <c r="T104" s="58"/>
      <c r="U104" s="58"/>
      <c r="V104" s="58"/>
      <c r="W104" s="58"/>
      <c r="X104" s="58"/>
      <c r="Y104" s="58"/>
      <c r="Z104" s="58"/>
    </row>
    <row r="105" spans="1:26">
      <c r="A105" s="210">
        <v>104</v>
      </c>
      <c r="B105" s="65" t="s">
        <v>1349</v>
      </c>
      <c r="C105" s="309">
        <v>42135</v>
      </c>
      <c r="D105" s="211" t="s">
        <v>1350</v>
      </c>
      <c r="E105" s="211"/>
      <c r="F105" s="213"/>
      <c r="G105" s="58"/>
      <c r="H105" s="58"/>
      <c r="I105" s="58"/>
      <c r="J105" s="58"/>
      <c r="K105" s="58"/>
      <c r="L105" s="58"/>
      <c r="M105" s="58"/>
      <c r="N105" s="58"/>
      <c r="O105" s="58"/>
      <c r="P105" s="58"/>
      <c r="Q105" s="58"/>
      <c r="R105" s="58"/>
      <c r="S105" s="58"/>
      <c r="T105" s="58"/>
      <c r="U105" s="58"/>
      <c r="V105" s="58"/>
      <c r="W105" s="58"/>
      <c r="X105" s="58"/>
      <c r="Y105" s="58"/>
      <c r="Z105" s="58"/>
    </row>
    <row r="106" spans="1:26">
      <c r="A106" s="210">
        <v>105</v>
      </c>
      <c r="B106" s="65" t="s">
        <v>1351</v>
      </c>
      <c r="C106" s="309">
        <v>42137</v>
      </c>
      <c r="D106" s="211" t="s">
        <v>1352</v>
      </c>
      <c r="E106" s="211"/>
      <c r="F106" s="213"/>
      <c r="G106" s="58"/>
      <c r="H106" s="58"/>
      <c r="I106" s="58"/>
      <c r="J106" s="58"/>
      <c r="K106" s="58"/>
      <c r="L106" s="58"/>
      <c r="M106" s="58"/>
      <c r="N106" s="58"/>
      <c r="O106" s="58"/>
      <c r="P106" s="58"/>
      <c r="Q106" s="58"/>
      <c r="R106" s="58"/>
      <c r="S106" s="58"/>
      <c r="T106" s="58"/>
      <c r="U106" s="58"/>
      <c r="V106" s="58"/>
      <c r="W106" s="58"/>
      <c r="X106" s="58"/>
      <c r="Y106" s="58"/>
      <c r="Z106" s="58"/>
    </row>
    <row r="107" spans="1:26" ht="40.5">
      <c r="A107" s="210">
        <v>106</v>
      </c>
      <c r="B107" s="65" t="s">
        <v>1353</v>
      </c>
      <c r="C107" s="309">
        <v>42151</v>
      </c>
      <c r="D107" s="211" t="s">
        <v>1354</v>
      </c>
      <c r="E107" s="211"/>
      <c r="F107" s="213"/>
      <c r="G107" s="58"/>
      <c r="H107" s="58"/>
      <c r="I107" s="58"/>
      <c r="J107" s="58"/>
      <c r="K107" s="58"/>
      <c r="L107" s="58"/>
      <c r="M107" s="58"/>
      <c r="N107" s="58"/>
      <c r="O107" s="58"/>
      <c r="P107" s="58"/>
      <c r="Q107" s="58"/>
      <c r="R107" s="58"/>
      <c r="S107" s="58"/>
      <c r="T107" s="58"/>
      <c r="U107" s="58"/>
      <c r="V107" s="58"/>
      <c r="W107" s="58"/>
      <c r="X107" s="58"/>
      <c r="Y107" s="58"/>
      <c r="Z107" s="58"/>
    </row>
    <row r="108" spans="1:26">
      <c r="A108" s="210">
        <v>107</v>
      </c>
      <c r="B108" s="65" t="s">
        <v>1355</v>
      </c>
      <c r="C108" s="309">
        <v>42163</v>
      </c>
      <c r="D108" s="211" t="s">
        <v>1356</v>
      </c>
      <c r="E108" s="211"/>
      <c r="F108" s="213"/>
      <c r="G108" s="58"/>
      <c r="H108" s="58"/>
      <c r="I108" s="58"/>
      <c r="J108" s="58"/>
      <c r="K108" s="58"/>
      <c r="L108" s="58"/>
      <c r="M108" s="58"/>
      <c r="N108" s="58"/>
      <c r="O108" s="58"/>
      <c r="P108" s="58"/>
      <c r="Q108" s="58"/>
      <c r="R108" s="58"/>
      <c r="S108" s="58"/>
      <c r="T108" s="58"/>
      <c r="U108" s="58"/>
      <c r="V108" s="58"/>
      <c r="W108" s="58"/>
      <c r="X108" s="58"/>
      <c r="Y108" s="58"/>
      <c r="Z108" s="58"/>
    </row>
    <row r="109" spans="1:26">
      <c r="A109" s="210">
        <v>108</v>
      </c>
      <c r="B109" s="65" t="s">
        <v>1357</v>
      </c>
      <c r="C109" s="309">
        <v>42165</v>
      </c>
      <c r="D109" s="211" t="s">
        <v>1358</v>
      </c>
      <c r="E109" s="211"/>
      <c r="F109" s="213"/>
      <c r="G109" s="58"/>
      <c r="H109" s="58"/>
      <c r="I109" s="58"/>
      <c r="J109" s="58"/>
      <c r="K109" s="58"/>
      <c r="L109" s="58"/>
      <c r="M109" s="58"/>
      <c r="N109" s="58"/>
      <c r="O109" s="58"/>
      <c r="P109" s="58"/>
      <c r="Q109" s="58"/>
      <c r="R109" s="58"/>
      <c r="S109" s="58"/>
      <c r="T109" s="58"/>
      <c r="U109" s="58"/>
      <c r="V109" s="58"/>
      <c r="W109" s="58"/>
      <c r="X109" s="58"/>
      <c r="Y109" s="58"/>
      <c r="Z109" s="58"/>
    </row>
    <row r="110" spans="1:26">
      <c r="A110" s="210">
        <v>109</v>
      </c>
      <c r="B110" s="65" t="s">
        <v>1359</v>
      </c>
      <c r="C110" s="309">
        <v>42172</v>
      </c>
      <c r="D110" s="211" t="s">
        <v>1358</v>
      </c>
      <c r="E110" s="211"/>
      <c r="F110" s="213"/>
      <c r="G110" s="58"/>
      <c r="H110" s="58"/>
      <c r="I110" s="58"/>
      <c r="J110" s="58"/>
      <c r="K110" s="58"/>
      <c r="L110" s="58"/>
      <c r="M110" s="58"/>
      <c r="N110" s="58"/>
      <c r="O110" s="58"/>
      <c r="P110" s="58"/>
      <c r="Q110" s="58"/>
      <c r="R110" s="58"/>
      <c r="S110" s="58"/>
      <c r="T110" s="58"/>
      <c r="U110" s="58"/>
      <c r="V110" s="58"/>
      <c r="W110" s="58"/>
      <c r="X110" s="58"/>
      <c r="Y110" s="58"/>
      <c r="Z110" s="58"/>
    </row>
    <row r="111" spans="1:26">
      <c r="A111" s="210">
        <v>110</v>
      </c>
      <c r="B111" s="65" t="s">
        <v>1360</v>
      </c>
      <c r="C111" s="309">
        <v>42179</v>
      </c>
      <c r="D111" s="211" t="s">
        <v>1361</v>
      </c>
      <c r="E111" s="211"/>
      <c r="F111" s="213"/>
      <c r="G111" s="58"/>
      <c r="H111" s="58"/>
      <c r="I111" s="58"/>
      <c r="J111" s="58"/>
      <c r="K111" s="58"/>
      <c r="L111" s="58"/>
      <c r="M111" s="58"/>
      <c r="N111" s="58"/>
      <c r="O111" s="58"/>
      <c r="P111" s="58"/>
      <c r="Q111" s="58"/>
      <c r="R111" s="58"/>
      <c r="S111" s="58"/>
      <c r="T111" s="58"/>
      <c r="U111" s="58"/>
      <c r="V111" s="58"/>
      <c r="W111" s="58"/>
      <c r="X111" s="58"/>
      <c r="Y111" s="58"/>
      <c r="Z111" s="58"/>
    </row>
    <row r="112" spans="1:26">
      <c r="A112" s="210">
        <v>111</v>
      </c>
      <c r="B112" s="65" t="s">
        <v>1362</v>
      </c>
      <c r="C112" s="309">
        <v>42179</v>
      </c>
      <c r="D112" s="211" t="s">
        <v>1352</v>
      </c>
      <c r="E112" s="211"/>
      <c r="F112" s="213"/>
      <c r="G112" s="58"/>
      <c r="H112" s="58"/>
      <c r="I112" s="58"/>
      <c r="J112" s="58"/>
      <c r="K112" s="58"/>
      <c r="L112" s="58"/>
      <c r="M112" s="58"/>
      <c r="N112" s="58"/>
      <c r="O112" s="58"/>
      <c r="P112" s="58"/>
      <c r="Q112" s="58"/>
      <c r="R112" s="58"/>
      <c r="S112" s="58"/>
      <c r="T112" s="58"/>
      <c r="U112" s="58"/>
      <c r="V112" s="58"/>
      <c r="W112" s="58"/>
      <c r="X112" s="58"/>
      <c r="Y112" s="58"/>
      <c r="Z112" s="58"/>
    </row>
    <row r="113" spans="1:26">
      <c r="A113" s="210">
        <v>112</v>
      </c>
      <c r="B113" s="216" t="s">
        <v>1363</v>
      </c>
      <c r="C113" s="309">
        <v>42181</v>
      </c>
      <c r="D113" s="211" t="s">
        <v>1352</v>
      </c>
      <c r="E113" s="211"/>
      <c r="F113" s="213"/>
      <c r="G113" s="58"/>
      <c r="H113" s="58"/>
      <c r="I113" s="58"/>
      <c r="J113" s="58"/>
      <c r="K113" s="58"/>
      <c r="L113" s="58"/>
      <c r="M113" s="58"/>
      <c r="N113" s="58"/>
      <c r="O113" s="58"/>
      <c r="P113" s="58"/>
      <c r="Q113" s="58"/>
      <c r="R113" s="58"/>
      <c r="S113" s="58"/>
      <c r="T113" s="58"/>
      <c r="U113" s="58"/>
      <c r="V113" s="58"/>
      <c r="W113" s="58"/>
      <c r="X113" s="58"/>
      <c r="Y113" s="58"/>
      <c r="Z113" s="58"/>
    </row>
    <row r="114" spans="1:26">
      <c r="A114" s="210">
        <v>113</v>
      </c>
      <c r="B114" s="65" t="s">
        <v>1364</v>
      </c>
      <c r="C114" s="309">
        <v>42214</v>
      </c>
      <c r="D114" s="211" t="s">
        <v>1365</v>
      </c>
      <c r="E114" s="211"/>
      <c r="F114" s="213"/>
      <c r="G114" s="58"/>
      <c r="H114" s="58"/>
      <c r="I114" s="58"/>
      <c r="J114" s="58"/>
      <c r="K114" s="58"/>
      <c r="L114" s="58"/>
      <c r="M114" s="58"/>
      <c r="N114" s="58"/>
      <c r="O114" s="58"/>
      <c r="P114" s="58"/>
      <c r="Q114" s="58"/>
      <c r="R114" s="58"/>
      <c r="S114" s="58"/>
      <c r="T114" s="58"/>
      <c r="U114" s="58"/>
      <c r="V114" s="58"/>
      <c r="W114" s="58"/>
      <c r="X114" s="58"/>
      <c r="Y114" s="58"/>
      <c r="Z114" s="58"/>
    </row>
    <row r="115" spans="1:26">
      <c r="A115" s="210">
        <v>114</v>
      </c>
      <c r="B115" s="65" t="s">
        <v>1366</v>
      </c>
      <c r="C115" s="309">
        <v>42236</v>
      </c>
      <c r="D115" s="211" t="s">
        <v>1367</v>
      </c>
      <c r="E115" s="211"/>
      <c r="F115" s="213"/>
      <c r="G115" s="58"/>
      <c r="H115" s="58"/>
      <c r="I115" s="58"/>
      <c r="J115" s="58"/>
      <c r="K115" s="58"/>
      <c r="L115" s="58"/>
      <c r="M115" s="58"/>
      <c r="N115" s="58"/>
      <c r="O115" s="58"/>
      <c r="P115" s="58"/>
      <c r="Q115" s="58"/>
      <c r="R115" s="58"/>
      <c r="S115" s="58"/>
      <c r="T115" s="58"/>
      <c r="U115" s="58"/>
      <c r="V115" s="58"/>
      <c r="W115" s="58"/>
      <c r="X115" s="58"/>
      <c r="Y115" s="58"/>
      <c r="Z115" s="58"/>
    </row>
    <row r="116" spans="1:26">
      <c r="A116" s="210">
        <v>115</v>
      </c>
      <c r="B116" s="65" t="s">
        <v>1368</v>
      </c>
      <c r="C116" s="309">
        <v>42251</v>
      </c>
      <c r="D116" s="211" t="s">
        <v>1369</v>
      </c>
      <c r="E116" s="211"/>
      <c r="F116" s="213"/>
      <c r="G116" s="58"/>
      <c r="H116" s="58"/>
      <c r="I116" s="58"/>
      <c r="J116" s="58"/>
      <c r="K116" s="58"/>
      <c r="L116" s="58"/>
      <c r="M116" s="58"/>
      <c r="N116" s="58"/>
      <c r="O116" s="58"/>
      <c r="P116" s="58"/>
      <c r="Q116" s="58"/>
      <c r="R116" s="58"/>
      <c r="S116" s="58"/>
      <c r="T116" s="58"/>
      <c r="U116" s="58"/>
      <c r="V116" s="58"/>
      <c r="W116" s="58"/>
      <c r="X116" s="58"/>
      <c r="Y116" s="58"/>
      <c r="Z116" s="58"/>
    </row>
    <row r="117" spans="1:26">
      <c r="A117" s="210">
        <v>116</v>
      </c>
      <c r="B117" s="65" t="s">
        <v>1370</v>
      </c>
      <c r="C117" s="309">
        <v>42257</v>
      </c>
      <c r="D117" s="211" t="s">
        <v>1371</v>
      </c>
      <c r="E117" s="211"/>
      <c r="F117" s="213"/>
      <c r="G117" s="58"/>
      <c r="H117" s="58"/>
      <c r="I117" s="58"/>
      <c r="J117" s="58"/>
      <c r="K117" s="58"/>
      <c r="L117" s="58"/>
      <c r="M117" s="58"/>
      <c r="N117" s="58"/>
      <c r="O117" s="58"/>
      <c r="P117" s="58"/>
      <c r="Q117" s="58"/>
      <c r="R117" s="58"/>
      <c r="S117" s="58"/>
      <c r="T117" s="58"/>
      <c r="U117" s="58"/>
      <c r="V117" s="58"/>
      <c r="W117" s="58"/>
      <c r="X117" s="58"/>
      <c r="Y117" s="58"/>
      <c r="Z117" s="58"/>
    </row>
    <row r="118" spans="1:26">
      <c r="A118" s="210">
        <v>117</v>
      </c>
      <c r="B118" s="65" t="s">
        <v>1372</v>
      </c>
      <c r="C118" s="309">
        <v>42262</v>
      </c>
      <c r="D118" s="211" t="s">
        <v>1371</v>
      </c>
      <c r="E118" s="211"/>
      <c r="F118" s="213"/>
      <c r="G118" s="58"/>
      <c r="H118" s="58"/>
      <c r="I118" s="58"/>
      <c r="J118" s="58"/>
      <c r="K118" s="58"/>
      <c r="L118" s="58"/>
      <c r="M118" s="58"/>
      <c r="N118" s="58"/>
      <c r="O118" s="58"/>
      <c r="P118" s="58"/>
      <c r="Q118" s="58"/>
      <c r="R118" s="58"/>
      <c r="S118" s="58"/>
      <c r="T118" s="58"/>
      <c r="U118" s="58"/>
      <c r="V118" s="58"/>
      <c r="W118" s="58"/>
      <c r="X118" s="58"/>
      <c r="Y118" s="58"/>
      <c r="Z118" s="58"/>
    </row>
    <row r="119" spans="1:26">
      <c r="A119" s="210">
        <v>118</v>
      </c>
      <c r="B119" s="65" t="s">
        <v>1373</v>
      </c>
      <c r="C119" s="309">
        <v>42270</v>
      </c>
      <c r="D119" s="211" t="s">
        <v>1374</v>
      </c>
      <c r="E119" s="211"/>
      <c r="F119" s="213"/>
      <c r="G119" s="58"/>
      <c r="H119" s="58"/>
      <c r="I119" s="58"/>
      <c r="J119" s="58"/>
      <c r="K119" s="58"/>
      <c r="L119" s="58"/>
      <c r="M119" s="58"/>
      <c r="N119" s="58"/>
      <c r="O119" s="58"/>
      <c r="P119" s="58"/>
      <c r="Q119" s="58"/>
      <c r="R119" s="58"/>
      <c r="S119" s="58"/>
      <c r="T119" s="58"/>
      <c r="U119" s="58"/>
      <c r="V119" s="58"/>
      <c r="W119" s="58"/>
      <c r="X119" s="58"/>
      <c r="Y119" s="58"/>
      <c r="Z119" s="58"/>
    </row>
    <row r="120" spans="1:26">
      <c r="A120" s="210">
        <v>119</v>
      </c>
      <c r="B120" s="65" t="s">
        <v>1375</v>
      </c>
      <c r="C120" s="309">
        <v>42278</v>
      </c>
      <c r="D120" s="211" t="s">
        <v>1376</v>
      </c>
      <c r="E120" s="211"/>
      <c r="F120" s="213"/>
      <c r="G120" s="58"/>
      <c r="H120" s="58"/>
      <c r="I120" s="58"/>
      <c r="J120" s="58"/>
      <c r="K120" s="58"/>
      <c r="L120" s="58"/>
      <c r="M120" s="58"/>
      <c r="N120" s="58"/>
      <c r="O120" s="58"/>
      <c r="P120" s="58"/>
      <c r="Q120" s="58"/>
      <c r="R120" s="58"/>
      <c r="S120" s="58"/>
      <c r="T120" s="58"/>
      <c r="U120" s="58"/>
      <c r="V120" s="58"/>
      <c r="W120" s="58"/>
      <c r="X120" s="58"/>
      <c r="Y120" s="58"/>
      <c r="Z120" s="58"/>
    </row>
    <row r="121" spans="1:26">
      <c r="A121" s="210">
        <v>120</v>
      </c>
      <c r="B121" s="65" t="s">
        <v>1377</v>
      </c>
      <c r="C121" s="309">
        <v>42278</v>
      </c>
      <c r="D121" s="211" t="s">
        <v>1310</v>
      </c>
      <c r="E121" s="211"/>
      <c r="F121" s="213"/>
      <c r="G121" s="58"/>
      <c r="H121" s="58"/>
      <c r="I121" s="58"/>
      <c r="J121" s="58"/>
      <c r="K121" s="58"/>
      <c r="L121" s="58"/>
      <c r="M121" s="58"/>
      <c r="N121" s="58"/>
      <c r="O121" s="58"/>
      <c r="P121" s="58"/>
      <c r="Q121" s="58"/>
      <c r="R121" s="58"/>
      <c r="S121" s="58"/>
      <c r="T121" s="58"/>
      <c r="U121" s="58"/>
      <c r="V121" s="58"/>
      <c r="W121" s="58"/>
      <c r="X121" s="58"/>
      <c r="Y121" s="58"/>
      <c r="Z121" s="58"/>
    </row>
    <row r="122" spans="1:26">
      <c r="A122" s="210">
        <v>121</v>
      </c>
      <c r="B122" s="65" t="s">
        <v>1378</v>
      </c>
      <c r="C122" s="309">
        <v>42290</v>
      </c>
      <c r="D122" s="211" t="s">
        <v>1376</v>
      </c>
      <c r="E122" s="211"/>
      <c r="F122" s="213"/>
      <c r="G122" s="58"/>
      <c r="H122" s="58"/>
      <c r="I122" s="58"/>
      <c r="J122" s="58"/>
      <c r="K122" s="58"/>
      <c r="L122" s="58"/>
      <c r="M122" s="58"/>
      <c r="N122" s="58"/>
      <c r="O122" s="58"/>
      <c r="P122" s="58"/>
      <c r="Q122" s="58"/>
      <c r="R122" s="58"/>
      <c r="S122" s="58"/>
      <c r="T122" s="58"/>
      <c r="U122" s="58"/>
      <c r="V122" s="58"/>
      <c r="W122" s="58"/>
      <c r="X122" s="58"/>
      <c r="Y122" s="58"/>
      <c r="Z122" s="58"/>
    </row>
    <row r="123" spans="1:26">
      <c r="A123" s="210">
        <v>122</v>
      </c>
      <c r="B123" s="65" t="s">
        <v>1379</v>
      </c>
      <c r="C123" s="309">
        <v>42292</v>
      </c>
      <c r="D123" s="211" t="s">
        <v>1380</v>
      </c>
      <c r="E123" s="211"/>
      <c r="F123" s="213"/>
      <c r="G123" s="58"/>
      <c r="H123" s="58"/>
      <c r="I123" s="58"/>
      <c r="J123" s="58"/>
      <c r="K123" s="58"/>
      <c r="L123" s="58"/>
      <c r="M123" s="58"/>
      <c r="N123" s="58"/>
      <c r="O123" s="58"/>
      <c r="P123" s="58"/>
      <c r="Q123" s="58"/>
      <c r="R123" s="58"/>
      <c r="S123" s="58"/>
      <c r="T123" s="58"/>
      <c r="U123" s="58"/>
      <c r="V123" s="58"/>
      <c r="W123" s="58"/>
      <c r="X123" s="58"/>
      <c r="Y123" s="58"/>
      <c r="Z123" s="58"/>
    </row>
    <row r="124" spans="1:26">
      <c r="A124" s="210">
        <v>123</v>
      </c>
      <c r="B124" s="65" t="s">
        <v>1381</v>
      </c>
      <c r="C124" s="309">
        <v>42297</v>
      </c>
      <c r="D124" s="211" t="s">
        <v>1382</v>
      </c>
      <c r="E124" s="211"/>
      <c r="F124" s="213"/>
      <c r="G124" s="58"/>
      <c r="H124" s="58"/>
      <c r="I124" s="58"/>
      <c r="J124" s="58"/>
      <c r="K124" s="58"/>
      <c r="L124" s="58"/>
      <c r="M124" s="58"/>
      <c r="N124" s="58"/>
      <c r="O124" s="58"/>
      <c r="P124" s="58"/>
      <c r="Q124" s="58"/>
      <c r="R124" s="58"/>
      <c r="S124" s="58"/>
      <c r="T124" s="58"/>
      <c r="U124" s="58"/>
      <c r="V124" s="58"/>
      <c r="W124" s="58"/>
      <c r="X124" s="58"/>
      <c r="Y124" s="58"/>
      <c r="Z124" s="58"/>
    </row>
    <row r="125" spans="1:26">
      <c r="A125" s="210">
        <v>124</v>
      </c>
      <c r="B125" s="65" t="s">
        <v>1383</v>
      </c>
      <c r="C125" s="309">
        <v>42300</v>
      </c>
      <c r="D125" s="211" t="s">
        <v>1384</v>
      </c>
      <c r="E125" s="211"/>
      <c r="F125" s="213"/>
      <c r="G125" s="58"/>
      <c r="H125" s="58"/>
      <c r="I125" s="58"/>
      <c r="J125" s="58"/>
      <c r="K125" s="58"/>
      <c r="L125" s="58"/>
      <c r="M125" s="58"/>
      <c r="N125" s="58"/>
      <c r="O125" s="58"/>
      <c r="P125" s="58"/>
      <c r="Q125" s="58"/>
      <c r="R125" s="58"/>
      <c r="S125" s="58"/>
      <c r="T125" s="58"/>
      <c r="U125" s="58"/>
      <c r="V125" s="58"/>
      <c r="W125" s="58"/>
      <c r="X125" s="58"/>
      <c r="Y125" s="58"/>
      <c r="Z125" s="58"/>
    </row>
    <row r="126" spans="1:26">
      <c r="A126" s="210">
        <v>125</v>
      </c>
      <c r="B126" s="65" t="s">
        <v>1385</v>
      </c>
      <c r="C126" s="309">
        <v>42303</v>
      </c>
      <c r="D126" s="211" t="s">
        <v>1386</v>
      </c>
      <c r="E126" s="211"/>
      <c r="F126" s="213"/>
      <c r="G126" s="58"/>
      <c r="H126" s="58"/>
      <c r="I126" s="58"/>
      <c r="J126" s="58"/>
      <c r="K126" s="58"/>
      <c r="L126" s="58"/>
      <c r="M126" s="58"/>
      <c r="N126" s="58"/>
      <c r="O126" s="58"/>
      <c r="P126" s="58"/>
      <c r="Q126" s="58"/>
      <c r="R126" s="58"/>
      <c r="S126" s="58"/>
      <c r="T126" s="58"/>
      <c r="U126" s="58"/>
      <c r="V126" s="58"/>
      <c r="W126" s="58"/>
      <c r="X126" s="58"/>
      <c r="Y126" s="58"/>
      <c r="Z126" s="58"/>
    </row>
    <row r="127" spans="1:26">
      <c r="A127" s="210">
        <v>126</v>
      </c>
      <c r="B127" s="65" t="s">
        <v>1387</v>
      </c>
      <c r="C127" s="309">
        <v>42313</v>
      </c>
      <c r="D127" s="211" t="s">
        <v>1388</v>
      </c>
      <c r="E127" s="211"/>
      <c r="F127" s="213"/>
      <c r="G127" s="58"/>
      <c r="H127" s="58"/>
      <c r="I127" s="58"/>
      <c r="J127" s="58"/>
      <c r="K127" s="58"/>
      <c r="L127" s="58"/>
      <c r="M127" s="58"/>
      <c r="N127" s="58"/>
      <c r="O127" s="58"/>
      <c r="P127" s="58"/>
      <c r="Q127" s="58"/>
      <c r="R127" s="58"/>
      <c r="S127" s="58"/>
      <c r="T127" s="58"/>
      <c r="U127" s="58"/>
      <c r="V127" s="58"/>
      <c r="W127" s="58"/>
      <c r="X127" s="58"/>
      <c r="Y127" s="58"/>
      <c r="Z127" s="58"/>
    </row>
    <row r="128" spans="1:26">
      <c r="A128" s="210">
        <v>127</v>
      </c>
      <c r="B128" s="65" t="s">
        <v>1389</v>
      </c>
      <c r="C128" s="309">
        <v>42332</v>
      </c>
      <c r="D128" s="211" t="s">
        <v>1390</v>
      </c>
      <c r="E128" s="211"/>
      <c r="F128" s="213"/>
      <c r="G128" s="58"/>
      <c r="H128" s="58"/>
      <c r="I128" s="58"/>
      <c r="J128" s="58"/>
      <c r="K128" s="58"/>
      <c r="L128" s="58"/>
      <c r="M128" s="58"/>
      <c r="N128" s="58"/>
      <c r="O128" s="58"/>
      <c r="P128" s="58"/>
      <c r="Q128" s="58"/>
      <c r="R128" s="58"/>
      <c r="S128" s="58"/>
      <c r="T128" s="58"/>
      <c r="U128" s="58"/>
      <c r="V128" s="58"/>
      <c r="W128" s="58"/>
      <c r="X128" s="58"/>
      <c r="Y128" s="58"/>
      <c r="Z128" s="58"/>
    </row>
    <row r="129" spans="1:26" ht="27">
      <c r="A129" s="210">
        <v>128</v>
      </c>
      <c r="B129" s="65" t="s">
        <v>1391</v>
      </c>
      <c r="C129" s="309">
        <v>42360</v>
      </c>
      <c r="D129" s="211" t="s">
        <v>1392</v>
      </c>
      <c r="E129" s="211"/>
      <c r="F129" s="213"/>
      <c r="G129" s="58"/>
      <c r="H129" s="58"/>
      <c r="I129" s="58"/>
      <c r="J129" s="58"/>
      <c r="K129" s="58"/>
      <c r="L129" s="58"/>
      <c r="M129" s="58"/>
      <c r="N129" s="58"/>
      <c r="O129" s="58"/>
      <c r="P129" s="58"/>
      <c r="Q129" s="58"/>
      <c r="R129" s="58"/>
      <c r="S129" s="58"/>
      <c r="T129" s="58"/>
      <c r="U129" s="58"/>
      <c r="V129" s="58"/>
      <c r="W129" s="58"/>
      <c r="X129" s="58"/>
      <c r="Y129" s="58"/>
      <c r="Z129" s="58"/>
    </row>
    <row r="130" spans="1:26">
      <c r="A130" s="210">
        <v>129</v>
      </c>
      <c r="B130" s="65" t="s">
        <v>1393</v>
      </c>
      <c r="C130" s="309">
        <v>42384</v>
      </c>
      <c r="D130" s="211" t="s">
        <v>22</v>
      </c>
      <c r="E130" s="211"/>
      <c r="F130" s="213"/>
      <c r="G130" s="58"/>
      <c r="H130" s="58"/>
      <c r="I130" s="58"/>
      <c r="J130" s="58"/>
      <c r="K130" s="58"/>
      <c r="L130" s="58"/>
      <c r="M130" s="58"/>
      <c r="N130" s="58"/>
      <c r="O130" s="58"/>
      <c r="P130" s="58"/>
      <c r="Q130" s="58"/>
      <c r="R130" s="58"/>
      <c r="S130" s="58"/>
      <c r="T130" s="58"/>
      <c r="U130" s="58"/>
      <c r="V130" s="58"/>
      <c r="W130" s="58"/>
      <c r="X130" s="58"/>
      <c r="Y130" s="58"/>
      <c r="Z130" s="58"/>
    </row>
    <row r="131" spans="1:26">
      <c r="A131" s="210">
        <v>130</v>
      </c>
      <c r="B131" s="65" t="s">
        <v>1394</v>
      </c>
      <c r="C131" s="309">
        <v>42387</v>
      </c>
      <c r="D131" s="211" t="s">
        <v>22</v>
      </c>
      <c r="E131" s="211"/>
      <c r="F131" s="213"/>
      <c r="G131" s="58"/>
      <c r="H131" s="58"/>
      <c r="I131" s="58"/>
      <c r="J131" s="58"/>
      <c r="K131" s="58"/>
      <c r="L131" s="58"/>
      <c r="M131" s="58"/>
      <c r="N131" s="58"/>
      <c r="O131" s="58"/>
      <c r="P131" s="58"/>
      <c r="Q131" s="58"/>
      <c r="R131" s="58"/>
      <c r="S131" s="58"/>
      <c r="T131" s="58"/>
      <c r="U131" s="58"/>
      <c r="V131" s="58"/>
      <c r="W131" s="58"/>
      <c r="X131" s="58"/>
      <c r="Y131" s="58"/>
      <c r="Z131" s="58"/>
    </row>
    <row r="132" spans="1:26" ht="27">
      <c r="A132" s="210">
        <v>131</v>
      </c>
      <c r="B132" s="65" t="s">
        <v>1395</v>
      </c>
      <c r="C132" s="309">
        <v>42404</v>
      </c>
      <c r="D132" s="211" t="s">
        <v>1396</v>
      </c>
      <c r="E132" s="211"/>
      <c r="F132" s="213"/>
      <c r="G132" s="58"/>
      <c r="H132" s="58"/>
      <c r="I132" s="58"/>
      <c r="J132" s="58"/>
      <c r="K132" s="58"/>
      <c r="L132" s="58"/>
      <c r="M132" s="58"/>
      <c r="N132" s="58"/>
      <c r="O132" s="58"/>
      <c r="P132" s="58"/>
      <c r="Q132" s="58"/>
      <c r="R132" s="58"/>
      <c r="S132" s="58"/>
      <c r="T132" s="58"/>
      <c r="U132" s="58"/>
      <c r="V132" s="58"/>
      <c r="W132" s="58"/>
      <c r="X132" s="58"/>
      <c r="Y132" s="58"/>
      <c r="Z132" s="58"/>
    </row>
    <row r="133" spans="1:26">
      <c r="A133" s="210">
        <v>132</v>
      </c>
      <c r="B133" s="65" t="s">
        <v>1397</v>
      </c>
      <c r="C133" s="309">
        <v>42410</v>
      </c>
      <c r="D133" s="211" t="s">
        <v>1396</v>
      </c>
      <c r="E133" s="211"/>
      <c r="F133" s="213"/>
      <c r="G133" s="58"/>
      <c r="H133" s="58"/>
      <c r="I133" s="58"/>
      <c r="J133" s="58"/>
      <c r="K133" s="58"/>
      <c r="L133" s="58"/>
      <c r="M133" s="58"/>
      <c r="N133" s="58"/>
      <c r="O133" s="58"/>
      <c r="P133" s="58"/>
      <c r="Q133" s="58"/>
      <c r="R133" s="58"/>
      <c r="S133" s="58"/>
      <c r="T133" s="58"/>
      <c r="U133" s="58"/>
      <c r="V133" s="58"/>
      <c r="W133" s="58"/>
      <c r="X133" s="58"/>
      <c r="Y133" s="58"/>
      <c r="Z133" s="58"/>
    </row>
    <row r="134" spans="1:26" ht="27">
      <c r="A134" s="210">
        <v>133</v>
      </c>
      <c r="B134" s="65" t="s">
        <v>1398</v>
      </c>
      <c r="C134" s="309">
        <v>42410</v>
      </c>
      <c r="D134" s="211" t="s">
        <v>1396</v>
      </c>
      <c r="E134" s="211"/>
      <c r="F134" s="213"/>
      <c r="G134" s="58"/>
      <c r="H134" s="58"/>
      <c r="I134" s="58"/>
      <c r="J134" s="58"/>
      <c r="K134" s="58"/>
      <c r="L134" s="58"/>
      <c r="M134" s="58"/>
      <c r="N134" s="58"/>
      <c r="O134" s="58"/>
      <c r="P134" s="58"/>
      <c r="Q134" s="58"/>
      <c r="R134" s="58"/>
      <c r="S134" s="58"/>
      <c r="T134" s="58"/>
      <c r="U134" s="58"/>
      <c r="V134" s="58"/>
      <c r="W134" s="58"/>
      <c r="X134" s="58"/>
      <c r="Y134" s="58"/>
      <c r="Z134" s="58"/>
    </row>
    <row r="135" spans="1:26">
      <c r="A135" s="210">
        <v>134</v>
      </c>
      <c r="B135" s="65" t="s">
        <v>1399</v>
      </c>
      <c r="C135" s="309">
        <v>42419</v>
      </c>
      <c r="D135" s="211" t="s">
        <v>1400</v>
      </c>
      <c r="E135" s="211"/>
      <c r="F135" s="213"/>
      <c r="G135" s="58"/>
      <c r="H135" s="58"/>
      <c r="I135" s="58"/>
      <c r="J135" s="58"/>
      <c r="K135" s="58"/>
      <c r="L135" s="58"/>
      <c r="M135" s="58"/>
      <c r="N135" s="58"/>
      <c r="O135" s="58"/>
      <c r="P135" s="58"/>
      <c r="Q135" s="58"/>
      <c r="R135" s="58"/>
      <c r="S135" s="58"/>
      <c r="T135" s="58"/>
      <c r="U135" s="58"/>
      <c r="V135" s="58"/>
      <c r="W135" s="58"/>
      <c r="X135" s="58"/>
      <c r="Y135" s="58"/>
      <c r="Z135" s="58"/>
    </row>
    <row r="136" spans="1:26">
      <c r="A136" s="210">
        <v>135</v>
      </c>
      <c r="B136" s="65" t="s">
        <v>1401</v>
      </c>
      <c r="C136" s="309">
        <v>42419</v>
      </c>
      <c r="D136" s="211" t="s">
        <v>1402</v>
      </c>
      <c r="E136" s="211"/>
      <c r="F136" s="213"/>
      <c r="G136" s="58"/>
      <c r="H136" s="58"/>
      <c r="I136" s="58"/>
      <c r="J136" s="58"/>
      <c r="K136" s="58"/>
      <c r="L136" s="58"/>
      <c r="M136" s="58"/>
      <c r="N136" s="58"/>
      <c r="O136" s="58"/>
      <c r="P136" s="58"/>
      <c r="Q136" s="58"/>
      <c r="R136" s="58"/>
      <c r="S136" s="58"/>
      <c r="T136" s="58"/>
      <c r="U136" s="58"/>
      <c r="V136" s="58"/>
      <c r="W136" s="58"/>
      <c r="X136" s="58"/>
      <c r="Y136" s="58"/>
      <c r="Z136" s="58"/>
    </row>
    <row r="137" spans="1:26">
      <c r="A137" s="210">
        <v>136</v>
      </c>
      <c r="B137" s="65" t="s">
        <v>1403</v>
      </c>
      <c r="C137" s="309">
        <v>42423</v>
      </c>
      <c r="D137" s="211" t="s">
        <v>1402</v>
      </c>
      <c r="E137" s="211"/>
      <c r="F137" s="213"/>
      <c r="G137" s="58"/>
      <c r="H137" s="58"/>
      <c r="I137" s="58"/>
      <c r="J137" s="58"/>
      <c r="K137" s="58"/>
      <c r="L137" s="58"/>
      <c r="M137" s="58"/>
      <c r="N137" s="58"/>
      <c r="O137" s="58"/>
      <c r="P137" s="58"/>
      <c r="Q137" s="58"/>
      <c r="R137" s="58"/>
      <c r="S137" s="58"/>
      <c r="T137" s="58"/>
      <c r="U137" s="58"/>
      <c r="V137" s="58"/>
      <c r="W137" s="58"/>
      <c r="X137" s="58"/>
      <c r="Y137" s="58"/>
      <c r="Z137" s="58"/>
    </row>
    <row r="138" spans="1:26">
      <c r="A138" s="210">
        <v>137</v>
      </c>
      <c r="B138" s="65" t="s">
        <v>1404</v>
      </c>
      <c r="C138" s="309">
        <v>42426</v>
      </c>
      <c r="D138" s="211" t="s">
        <v>1400</v>
      </c>
      <c r="E138" s="211"/>
      <c r="F138" s="213"/>
      <c r="G138" s="58"/>
      <c r="H138" s="58"/>
      <c r="I138" s="58"/>
      <c r="J138" s="58"/>
      <c r="K138" s="58"/>
      <c r="L138" s="58"/>
      <c r="M138" s="58"/>
      <c r="N138" s="58"/>
      <c r="O138" s="58"/>
      <c r="P138" s="58"/>
      <c r="Q138" s="58"/>
      <c r="R138" s="58"/>
      <c r="S138" s="58"/>
      <c r="T138" s="58"/>
      <c r="U138" s="58"/>
      <c r="V138" s="58"/>
      <c r="W138" s="58"/>
      <c r="X138" s="58"/>
      <c r="Y138" s="58"/>
      <c r="Z138" s="58"/>
    </row>
    <row r="139" spans="1:26">
      <c r="A139" s="210">
        <v>138</v>
      </c>
      <c r="B139" s="65" t="s">
        <v>1405</v>
      </c>
      <c r="C139" s="309">
        <v>42445</v>
      </c>
      <c r="D139" s="211" t="s">
        <v>1400</v>
      </c>
      <c r="E139" s="211"/>
      <c r="F139" s="213"/>
      <c r="G139" s="58"/>
      <c r="H139" s="58"/>
      <c r="I139" s="58"/>
      <c r="J139" s="58"/>
      <c r="K139" s="58"/>
      <c r="L139" s="58"/>
      <c r="M139" s="58"/>
      <c r="N139" s="58"/>
      <c r="O139" s="58"/>
      <c r="P139" s="58"/>
      <c r="Q139" s="58"/>
      <c r="R139" s="58"/>
      <c r="S139" s="58"/>
      <c r="T139" s="58"/>
      <c r="U139" s="58"/>
      <c r="V139" s="58"/>
      <c r="W139" s="58"/>
      <c r="X139" s="58"/>
      <c r="Y139" s="58"/>
      <c r="Z139" s="58"/>
    </row>
    <row r="140" spans="1:26">
      <c r="A140" s="210">
        <v>139</v>
      </c>
      <c r="B140" s="65" t="s">
        <v>1406</v>
      </c>
      <c r="C140" s="309">
        <v>42445</v>
      </c>
      <c r="D140" s="211" t="s">
        <v>1400</v>
      </c>
      <c r="E140" s="211"/>
      <c r="F140" s="213"/>
      <c r="G140" s="58"/>
      <c r="H140" s="58"/>
      <c r="I140" s="58"/>
      <c r="J140" s="58"/>
      <c r="K140" s="58"/>
      <c r="L140" s="58"/>
      <c r="M140" s="58"/>
      <c r="N140" s="58"/>
      <c r="O140" s="58"/>
      <c r="P140" s="58"/>
      <c r="Q140" s="58"/>
      <c r="R140" s="58"/>
      <c r="S140" s="58"/>
      <c r="T140" s="58"/>
      <c r="U140" s="58"/>
      <c r="V140" s="58"/>
      <c r="W140" s="58"/>
      <c r="X140" s="58"/>
      <c r="Y140" s="58"/>
      <c r="Z140" s="58"/>
    </row>
    <row r="141" spans="1:26">
      <c r="A141" s="210">
        <v>140</v>
      </c>
      <c r="B141" s="65" t="s">
        <v>1407</v>
      </c>
      <c r="C141" s="309">
        <v>42459</v>
      </c>
      <c r="D141" s="211" t="s">
        <v>1408</v>
      </c>
      <c r="E141" s="211"/>
      <c r="F141" s="213"/>
      <c r="G141" s="58"/>
      <c r="H141" s="58"/>
      <c r="I141" s="58"/>
      <c r="J141" s="58"/>
      <c r="K141" s="58"/>
      <c r="L141" s="58"/>
      <c r="M141" s="58"/>
      <c r="N141" s="58"/>
      <c r="O141" s="58"/>
      <c r="P141" s="58"/>
      <c r="Q141" s="58"/>
      <c r="R141" s="58"/>
      <c r="S141" s="58"/>
      <c r="T141" s="58"/>
      <c r="U141" s="58"/>
      <c r="V141" s="58"/>
      <c r="W141" s="58"/>
      <c r="X141" s="58"/>
      <c r="Y141" s="58"/>
      <c r="Z141" s="58"/>
    </row>
    <row r="142" spans="1:26" ht="27">
      <c r="A142" s="210">
        <v>141</v>
      </c>
      <c r="B142" s="65" t="s">
        <v>1409</v>
      </c>
      <c r="C142" s="309">
        <v>42460</v>
      </c>
      <c r="D142" s="211" t="s">
        <v>1410</v>
      </c>
      <c r="E142" s="211"/>
      <c r="F142" s="213"/>
      <c r="G142" s="58"/>
      <c r="H142" s="58"/>
      <c r="I142" s="58"/>
      <c r="J142" s="58"/>
      <c r="K142" s="58"/>
      <c r="L142" s="58"/>
      <c r="M142" s="58"/>
      <c r="N142" s="58"/>
      <c r="O142" s="58"/>
      <c r="P142" s="58"/>
      <c r="Q142" s="58"/>
      <c r="R142" s="58"/>
      <c r="S142" s="58"/>
      <c r="T142" s="58"/>
      <c r="U142" s="58"/>
      <c r="V142" s="58"/>
      <c r="W142" s="58"/>
      <c r="X142" s="58"/>
      <c r="Y142" s="58"/>
      <c r="Z142" s="58"/>
    </row>
    <row r="143" spans="1:26">
      <c r="A143" s="210">
        <v>142</v>
      </c>
      <c r="B143" s="65" t="s">
        <v>1411</v>
      </c>
      <c r="C143" s="309">
        <v>42461</v>
      </c>
      <c r="D143" s="211" t="s">
        <v>1412</v>
      </c>
      <c r="E143" s="211"/>
      <c r="F143" s="213"/>
      <c r="G143" s="58"/>
      <c r="H143" s="58"/>
      <c r="I143" s="58"/>
      <c r="J143" s="58"/>
      <c r="K143" s="58"/>
      <c r="L143" s="58"/>
      <c r="M143" s="58"/>
      <c r="N143" s="58"/>
      <c r="O143" s="58"/>
      <c r="P143" s="58"/>
      <c r="Q143" s="58"/>
      <c r="R143" s="58"/>
      <c r="S143" s="58"/>
      <c r="T143" s="58"/>
      <c r="U143" s="58"/>
      <c r="V143" s="58"/>
      <c r="W143" s="58"/>
      <c r="X143" s="58"/>
      <c r="Y143" s="58"/>
      <c r="Z143" s="58"/>
    </row>
    <row r="144" spans="1:26">
      <c r="A144" s="210">
        <v>143</v>
      </c>
      <c r="B144" s="65" t="s">
        <v>1413</v>
      </c>
      <c r="C144" s="309">
        <v>42464</v>
      </c>
      <c r="D144" s="211" t="s">
        <v>232</v>
      </c>
      <c r="E144" s="211"/>
      <c r="F144" s="213"/>
      <c r="G144" s="58"/>
      <c r="H144" s="58"/>
      <c r="I144" s="58"/>
      <c r="J144" s="58"/>
      <c r="K144" s="58"/>
      <c r="L144" s="58"/>
      <c r="M144" s="58"/>
      <c r="N144" s="58"/>
      <c r="O144" s="58"/>
      <c r="P144" s="58"/>
      <c r="Q144" s="58"/>
      <c r="R144" s="58"/>
      <c r="S144" s="58"/>
      <c r="T144" s="58"/>
      <c r="U144" s="58"/>
      <c r="V144" s="58"/>
      <c r="W144" s="58"/>
      <c r="X144" s="58"/>
      <c r="Y144" s="58"/>
      <c r="Z144" s="58"/>
    </row>
    <row r="145" spans="1:26">
      <c r="A145" s="210">
        <v>144</v>
      </c>
      <c r="B145" s="215" t="s">
        <v>1414</v>
      </c>
      <c r="C145" s="309">
        <v>42465</v>
      </c>
      <c r="D145" s="211" t="s">
        <v>1415</v>
      </c>
      <c r="E145" s="211"/>
      <c r="F145" s="213"/>
      <c r="G145" s="58"/>
      <c r="H145" s="58"/>
      <c r="I145" s="58"/>
      <c r="J145" s="58"/>
      <c r="K145" s="58"/>
      <c r="L145" s="58"/>
      <c r="M145" s="58"/>
      <c r="N145" s="58"/>
      <c r="O145" s="58"/>
      <c r="P145" s="58"/>
      <c r="Q145" s="58"/>
      <c r="R145" s="58"/>
      <c r="S145" s="58"/>
      <c r="T145" s="58"/>
      <c r="U145" s="58"/>
      <c r="V145" s="58"/>
      <c r="W145" s="58"/>
      <c r="X145" s="58"/>
      <c r="Y145" s="58"/>
      <c r="Z145" s="58"/>
    </row>
    <row r="146" spans="1:26">
      <c r="A146" s="210">
        <v>145</v>
      </c>
      <c r="B146" s="65" t="s">
        <v>1416</v>
      </c>
      <c r="C146" s="309">
        <v>42465</v>
      </c>
      <c r="D146" s="211" t="s">
        <v>1417</v>
      </c>
      <c r="E146" s="211"/>
      <c r="F146" s="213"/>
      <c r="G146" s="58"/>
      <c r="H146" s="58"/>
      <c r="I146" s="58"/>
      <c r="J146" s="58"/>
      <c r="K146" s="58"/>
      <c r="L146" s="58"/>
      <c r="M146" s="58"/>
      <c r="N146" s="58"/>
      <c r="O146" s="58"/>
      <c r="P146" s="58"/>
      <c r="Q146" s="58"/>
      <c r="R146" s="58"/>
      <c r="S146" s="58"/>
      <c r="T146" s="58"/>
      <c r="U146" s="58"/>
      <c r="V146" s="58"/>
      <c r="W146" s="58"/>
      <c r="X146" s="58"/>
      <c r="Y146" s="58"/>
      <c r="Z146" s="58"/>
    </row>
    <row r="147" spans="1:26">
      <c r="A147" s="210">
        <v>146</v>
      </c>
      <c r="B147" s="65" t="s">
        <v>1418</v>
      </c>
      <c r="C147" s="309">
        <v>42471</v>
      </c>
      <c r="D147" s="211" t="s">
        <v>232</v>
      </c>
      <c r="E147" s="211"/>
      <c r="F147" s="213"/>
      <c r="G147" s="58"/>
      <c r="H147" s="58"/>
      <c r="I147" s="58"/>
      <c r="J147" s="58"/>
      <c r="K147" s="58"/>
      <c r="L147" s="58"/>
      <c r="M147" s="58"/>
      <c r="N147" s="58"/>
      <c r="O147" s="58"/>
      <c r="P147" s="58"/>
      <c r="Q147" s="58"/>
      <c r="R147" s="58"/>
      <c r="S147" s="58"/>
      <c r="T147" s="58"/>
      <c r="U147" s="58"/>
      <c r="V147" s="58"/>
      <c r="W147" s="58"/>
      <c r="X147" s="58"/>
      <c r="Y147" s="58"/>
      <c r="Z147" s="58"/>
    </row>
    <row r="148" spans="1:26">
      <c r="A148" s="210">
        <v>147</v>
      </c>
      <c r="B148" s="65" t="s">
        <v>1419</v>
      </c>
      <c r="C148" s="309">
        <v>42471</v>
      </c>
      <c r="D148" s="211" t="s">
        <v>232</v>
      </c>
      <c r="E148" s="211"/>
      <c r="F148" s="213"/>
      <c r="G148" s="58"/>
      <c r="H148" s="58"/>
      <c r="I148" s="58"/>
      <c r="J148" s="58"/>
      <c r="K148" s="58"/>
      <c r="L148" s="58"/>
      <c r="M148" s="58"/>
      <c r="N148" s="58"/>
      <c r="O148" s="58"/>
      <c r="P148" s="58"/>
      <c r="Q148" s="58"/>
      <c r="R148" s="58"/>
      <c r="S148" s="58"/>
      <c r="T148" s="58"/>
      <c r="U148" s="58"/>
      <c r="V148" s="58"/>
      <c r="W148" s="58"/>
      <c r="X148" s="58"/>
      <c r="Y148" s="58"/>
      <c r="Z148" s="58"/>
    </row>
    <row r="149" spans="1:26" ht="27">
      <c r="A149" s="210">
        <v>148</v>
      </c>
      <c r="B149" s="65" t="s">
        <v>1420</v>
      </c>
      <c r="C149" s="309">
        <v>42472</v>
      </c>
      <c r="D149" s="211" t="s">
        <v>1421</v>
      </c>
      <c r="E149" s="211"/>
      <c r="F149" s="213"/>
      <c r="G149" s="58"/>
      <c r="H149" s="58"/>
      <c r="I149" s="58"/>
      <c r="J149" s="58"/>
      <c r="K149" s="58"/>
      <c r="L149" s="58"/>
      <c r="M149" s="58"/>
      <c r="N149" s="58"/>
      <c r="O149" s="58"/>
      <c r="P149" s="58"/>
      <c r="Q149" s="58"/>
      <c r="R149" s="58"/>
      <c r="S149" s="58"/>
      <c r="T149" s="58"/>
      <c r="U149" s="58"/>
      <c r="V149" s="58"/>
      <c r="W149" s="58"/>
      <c r="X149" s="58"/>
      <c r="Y149" s="58"/>
      <c r="Z149" s="58"/>
    </row>
    <row r="150" spans="1:26">
      <c r="A150" s="210">
        <v>149</v>
      </c>
      <c r="B150" s="65" t="s">
        <v>1422</v>
      </c>
      <c r="C150" s="309">
        <v>42473</v>
      </c>
      <c r="D150" s="211" t="s">
        <v>1423</v>
      </c>
      <c r="E150" s="211"/>
      <c r="F150" s="213"/>
      <c r="G150" s="58"/>
      <c r="H150" s="58"/>
      <c r="I150" s="58"/>
      <c r="J150" s="58"/>
      <c r="K150" s="58"/>
      <c r="L150" s="58"/>
      <c r="M150" s="58"/>
      <c r="N150" s="58"/>
      <c r="O150" s="58"/>
      <c r="P150" s="58"/>
      <c r="Q150" s="58"/>
      <c r="R150" s="58"/>
      <c r="S150" s="58"/>
      <c r="T150" s="58"/>
      <c r="U150" s="58"/>
      <c r="V150" s="58"/>
      <c r="W150" s="58"/>
      <c r="X150" s="58"/>
      <c r="Y150" s="58"/>
      <c r="Z150" s="58"/>
    </row>
    <row r="151" spans="1:26">
      <c r="A151" s="210">
        <v>150</v>
      </c>
      <c r="B151" s="65" t="s">
        <v>1424</v>
      </c>
      <c r="C151" s="309">
        <v>42474</v>
      </c>
      <c r="D151" s="211" t="s">
        <v>1423</v>
      </c>
      <c r="E151" s="211"/>
      <c r="F151" s="213"/>
      <c r="G151" s="58"/>
      <c r="H151" s="58"/>
      <c r="I151" s="58"/>
      <c r="J151" s="58"/>
      <c r="K151" s="58"/>
      <c r="L151" s="58"/>
      <c r="M151" s="58"/>
      <c r="N151" s="58"/>
      <c r="O151" s="58"/>
      <c r="P151" s="58"/>
      <c r="Q151" s="58"/>
      <c r="R151" s="58"/>
      <c r="S151" s="58"/>
      <c r="T151" s="58"/>
      <c r="U151" s="58"/>
      <c r="V151" s="58"/>
      <c r="W151" s="58"/>
      <c r="X151" s="58"/>
      <c r="Y151" s="58"/>
      <c r="Z151" s="58"/>
    </row>
    <row r="152" spans="1:26">
      <c r="A152" s="210">
        <v>151</v>
      </c>
      <c r="B152" s="65" t="s">
        <v>1425</v>
      </c>
      <c r="C152" s="309">
        <v>42474</v>
      </c>
      <c r="D152" s="211" t="s">
        <v>1423</v>
      </c>
      <c r="E152" s="211"/>
      <c r="F152" s="213"/>
      <c r="G152" s="58"/>
      <c r="H152" s="58"/>
      <c r="I152" s="58"/>
      <c r="J152" s="58"/>
      <c r="K152" s="58"/>
      <c r="L152" s="58"/>
      <c r="M152" s="58"/>
      <c r="N152" s="58"/>
      <c r="O152" s="58"/>
      <c r="P152" s="58"/>
      <c r="Q152" s="58"/>
      <c r="R152" s="58"/>
      <c r="S152" s="58"/>
      <c r="T152" s="58"/>
      <c r="U152" s="58"/>
      <c r="V152" s="58"/>
      <c r="W152" s="58"/>
      <c r="X152" s="58"/>
      <c r="Y152" s="58"/>
      <c r="Z152" s="58"/>
    </row>
    <row r="153" spans="1:26">
      <c r="A153" s="210">
        <v>152</v>
      </c>
      <c r="B153" s="65" t="s">
        <v>1426</v>
      </c>
      <c r="C153" s="309">
        <v>42486</v>
      </c>
      <c r="D153" s="211" t="s">
        <v>1400</v>
      </c>
      <c r="E153" s="211"/>
      <c r="F153" s="213"/>
      <c r="G153" s="58"/>
      <c r="H153" s="58"/>
      <c r="I153" s="58"/>
      <c r="J153" s="58"/>
      <c r="K153" s="58"/>
      <c r="L153" s="58"/>
      <c r="M153" s="58"/>
      <c r="N153" s="58"/>
      <c r="O153" s="58"/>
      <c r="P153" s="58"/>
      <c r="Q153" s="58"/>
      <c r="R153" s="58"/>
      <c r="S153" s="58"/>
      <c r="T153" s="58"/>
      <c r="U153" s="58"/>
      <c r="V153" s="58"/>
      <c r="W153" s="58"/>
      <c r="X153" s="58"/>
      <c r="Y153" s="58"/>
      <c r="Z153" s="58"/>
    </row>
    <row r="154" spans="1:26">
      <c r="A154" s="210">
        <v>153</v>
      </c>
      <c r="B154" s="65" t="s">
        <v>1427</v>
      </c>
      <c r="C154" s="309">
        <v>42488</v>
      </c>
      <c r="D154" s="211" t="s">
        <v>1400</v>
      </c>
      <c r="E154" s="211"/>
      <c r="F154" s="213"/>
      <c r="G154" s="58"/>
      <c r="H154" s="58"/>
      <c r="I154" s="58"/>
      <c r="J154" s="58"/>
      <c r="K154" s="58"/>
      <c r="L154" s="58"/>
      <c r="M154" s="58"/>
      <c r="N154" s="58"/>
      <c r="O154" s="58"/>
      <c r="P154" s="58"/>
      <c r="Q154" s="58"/>
      <c r="R154" s="58"/>
      <c r="S154" s="58"/>
      <c r="T154" s="58"/>
      <c r="U154" s="58"/>
      <c r="V154" s="58"/>
      <c r="W154" s="58"/>
      <c r="X154" s="58"/>
      <c r="Y154" s="58"/>
      <c r="Z154" s="58"/>
    </row>
    <row r="155" spans="1:26">
      <c r="A155" s="210">
        <v>154</v>
      </c>
      <c r="B155" s="65" t="s">
        <v>1428</v>
      </c>
      <c r="C155" s="309">
        <v>42500</v>
      </c>
      <c r="D155" s="211" t="s">
        <v>1342</v>
      </c>
      <c r="E155" s="211"/>
      <c r="F155" s="213"/>
      <c r="G155" s="58"/>
      <c r="H155" s="58"/>
      <c r="I155" s="58"/>
      <c r="J155" s="58"/>
      <c r="K155" s="58"/>
      <c r="L155" s="58"/>
      <c r="M155" s="58"/>
      <c r="N155" s="58"/>
      <c r="O155" s="58"/>
      <c r="P155" s="58"/>
      <c r="Q155" s="58"/>
      <c r="R155" s="58"/>
      <c r="S155" s="58"/>
      <c r="T155" s="58"/>
      <c r="U155" s="58"/>
      <c r="V155" s="58"/>
      <c r="W155" s="58"/>
      <c r="X155" s="58"/>
      <c r="Y155" s="58"/>
      <c r="Z155" s="58"/>
    </row>
    <row r="156" spans="1:26">
      <c r="A156" s="210">
        <v>155</v>
      </c>
      <c r="B156" s="65" t="s">
        <v>1429</v>
      </c>
      <c r="C156" s="309">
        <v>42503</v>
      </c>
      <c r="D156" s="211" t="s">
        <v>1430</v>
      </c>
      <c r="E156" s="211"/>
      <c r="F156" s="213"/>
      <c r="G156" s="58"/>
      <c r="H156" s="58"/>
      <c r="I156" s="58"/>
      <c r="J156" s="58"/>
      <c r="K156" s="58"/>
      <c r="L156" s="58"/>
      <c r="M156" s="58"/>
      <c r="N156" s="58"/>
      <c r="O156" s="58"/>
      <c r="P156" s="58"/>
      <c r="Q156" s="58"/>
      <c r="R156" s="58"/>
      <c r="S156" s="58"/>
      <c r="T156" s="58"/>
      <c r="U156" s="58"/>
      <c r="V156" s="58"/>
      <c r="W156" s="58"/>
      <c r="X156" s="58"/>
      <c r="Y156" s="58"/>
      <c r="Z156" s="58"/>
    </row>
    <row r="157" spans="1:26">
      <c r="A157" s="210">
        <v>156</v>
      </c>
      <c r="B157" s="65" t="s">
        <v>1431</v>
      </c>
      <c r="C157" s="309">
        <v>42508</v>
      </c>
      <c r="D157" s="211" t="s">
        <v>1432</v>
      </c>
      <c r="E157" s="211"/>
      <c r="F157" s="213"/>
      <c r="G157" s="58"/>
      <c r="H157" s="58"/>
      <c r="I157" s="58"/>
      <c r="J157" s="58"/>
      <c r="K157" s="58"/>
      <c r="L157" s="58"/>
      <c r="M157" s="58"/>
      <c r="N157" s="58"/>
      <c r="O157" s="58"/>
      <c r="P157" s="58"/>
      <c r="Q157" s="58"/>
      <c r="R157" s="58"/>
      <c r="S157" s="58"/>
      <c r="T157" s="58"/>
      <c r="U157" s="58"/>
      <c r="V157" s="58"/>
      <c r="W157" s="58"/>
      <c r="X157" s="58"/>
      <c r="Y157" s="58"/>
      <c r="Z157" s="58"/>
    </row>
    <row r="158" spans="1:26" ht="27">
      <c r="A158" s="210">
        <v>157</v>
      </c>
      <c r="B158" s="65" t="s">
        <v>1433</v>
      </c>
      <c r="C158" s="309">
        <v>42523</v>
      </c>
      <c r="D158" s="211" t="s">
        <v>1434</v>
      </c>
      <c r="E158" s="211"/>
      <c r="F158" s="213"/>
      <c r="G158" s="58"/>
      <c r="H158" s="58"/>
      <c r="I158" s="58"/>
      <c r="J158" s="58"/>
      <c r="K158" s="58"/>
      <c r="L158" s="58"/>
      <c r="M158" s="58"/>
      <c r="N158" s="58"/>
      <c r="O158" s="58"/>
      <c r="P158" s="58"/>
      <c r="Q158" s="58"/>
      <c r="R158" s="58"/>
      <c r="S158" s="58"/>
      <c r="T158" s="58"/>
      <c r="U158" s="58"/>
      <c r="V158" s="58"/>
      <c r="W158" s="58"/>
      <c r="X158" s="58"/>
      <c r="Y158" s="58"/>
      <c r="Z158" s="58"/>
    </row>
    <row r="159" spans="1:26">
      <c r="A159" s="210">
        <v>158</v>
      </c>
      <c r="B159" s="65" t="s">
        <v>1435</v>
      </c>
      <c r="C159" s="309">
        <v>42538</v>
      </c>
      <c r="D159" s="211" t="s">
        <v>1436</v>
      </c>
      <c r="E159" s="211"/>
      <c r="F159" s="213"/>
      <c r="G159" s="58"/>
      <c r="H159" s="58"/>
      <c r="I159" s="58"/>
      <c r="J159" s="58"/>
      <c r="K159" s="58"/>
      <c r="L159" s="58"/>
      <c r="M159" s="58"/>
      <c r="N159" s="58"/>
      <c r="O159" s="58"/>
      <c r="P159" s="58"/>
      <c r="Q159" s="58"/>
      <c r="R159" s="58"/>
      <c r="S159" s="58"/>
      <c r="T159" s="58"/>
      <c r="U159" s="58"/>
      <c r="V159" s="58"/>
      <c r="W159" s="58"/>
      <c r="X159" s="58"/>
      <c r="Y159" s="58"/>
      <c r="Z159" s="58"/>
    </row>
    <row r="160" spans="1:26">
      <c r="A160" s="210">
        <v>159</v>
      </c>
      <c r="B160" s="65" t="s">
        <v>1437</v>
      </c>
      <c r="C160" s="309">
        <v>42555</v>
      </c>
      <c r="D160" s="211" t="s">
        <v>1438</v>
      </c>
      <c r="E160" s="211"/>
      <c r="F160" s="213"/>
      <c r="G160" s="58"/>
      <c r="H160" s="58"/>
      <c r="I160" s="58"/>
      <c r="J160" s="58"/>
      <c r="K160" s="58"/>
      <c r="L160" s="58"/>
      <c r="M160" s="58"/>
      <c r="N160" s="58"/>
      <c r="O160" s="58"/>
      <c r="P160" s="58"/>
      <c r="Q160" s="58"/>
      <c r="R160" s="58"/>
      <c r="S160" s="58"/>
      <c r="T160" s="58"/>
      <c r="U160" s="58"/>
      <c r="V160" s="58"/>
      <c r="W160" s="58"/>
      <c r="X160" s="58"/>
      <c r="Y160" s="58"/>
      <c r="Z160" s="58"/>
    </row>
    <row r="161" spans="1:26">
      <c r="A161" s="210">
        <v>160</v>
      </c>
      <c r="B161" s="65" t="s">
        <v>1439</v>
      </c>
      <c r="C161" s="309">
        <v>42557</v>
      </c>
      <c r="D161" s="211" t="s">
        <v>1376</v>
      </c>
      <c r="E161" s="211"/>
      <c r="F161" s="213"/>
      <c r="G161" s="58"/>
      <c r="H161" s="58"/>
      <c r="I161" s="58"/>
      <c r="J161" s="58"/>
      <c r="K161" s="58"/>
      <c r="L161" s="58"/>
      <c r="M161" s="58"/>
      <c r="N161" s="58"/>
      <c r="O161" s="58"/>
      <c r="P161" s="58"/>
      <c r="Q161" s="58"/>
      <c r="R161" s="58"/>
      <c r="S161" s="58"/>
      <c r="T161" s="58"/>
      <c r="U161" s="58"/>
      <c r="V161" s="58"/>
      <c r="W161" s="58"/>
      <c r="X161" s="58"/>
      <c r="Y161" s="58"/>
      <c r="Z161" s="58"/>
    </row>
    <row r="162" spans="1:26">
      <c r="A162" s="210">
        <v>161</v>
      </c>
      <c r="B162" s="56" t="s">
        <v>1440</v>
      </c>
      <c r="C162" s="309">
        <v>42598</v>
      </c>
      <c r="D162" s="211" t="s">
        <v>1441</v>
      </c>
      <c r="E162" s="211"/>
      <c r="F162" s="213"/>
      <c r="G162" s="58"/>
      <c r="H162" s="58"/>
      <c r="I162" s="58"/>
      <c r="J162" s="58"/>
      <c r="K162" s="58"/>
      <c r="L162" s="58"/>
      <c r="M162" s="58"/>
      <c r="N162" s="58"/>
      <c r="O162" s="58"/>
      <c r="P162" s="58"/>
      <c r="Q162" s="58"/>
      <c r="R162" s="58"/>
      <c r="S162" s="58"/>
      <c r="T162" s="58"/>
      <c r="U162" s="58"/>
      <c r="V162" s="58"/>
      <c r="W162" s="58"/>
      <c r="X162" s="58"/>
      <c r="Y162" s="58"/>
      <c r="Z162" s="58"/>
    </row>
    <row r="163" spans="1:26">
      <c r="A163" s="210">
        <v>162</v>
      </c>
      <c r="B163" s="65" t="s">
        <v>1442</v>
      </c>
      <c r="C163" s="309">
        <v>42604</v>
      </c>
      <c r="D163" s="211" t="s">
        <v>1376</v>
      </c>
      <c r="E163" s="211"/>
      <c r="F163" s="213"/>
      <c r="G163" s="58"/>
      <c r="H163" s="58"/>
      <c r="I163" s="58"/>
      <c r="J163" s="58"/>
      <c r="K163" s="58"/>
      <c r="L163" s="58"/>
      <c r="M163" s="58"/>
      <c r="N163" s="58"/>
      <c r="O163" s="58"/>
      <c r="P163" s="58"/>
      <c r="Q163" s="58"/>
      <c r="R163" s="58"/>
      <c r="S163" s="58"/>
      <c r="T163" s="58"/>
      <c r="U163" s="58"/>
      <c r="V163" s="58"/>
      <c r="W163" s="58"/>
      <c r="X163" s="58"/>
      <c r="Y163" s="58"/>
      <c r="Z163" s="58"/>
    </row>
    <row r="164" spans="1:26">
      <c r="A164" s="210">
        <v>163</v>
      </c>
      <c r="B164" s="65" t="s">
        <v>1443</v>
      </c>
      <c r="C164" s="309">
        <v>42740</v>
      </c>
      <c r="D164" s="211" t="s">
        <v>22</v>
      </c>
      <c r="E164" s="211"/>
      <c r="F164" s="213"/>
      <c r="G164" s="58"/>
      <c r="H164" s="58"/>
      <c r="I164" s="58"/>
      <c r="J164" s="58"/>
      <c r="K164" s="58"/>
      <c r="L164" s="58"/>
      <c r="M164" s="58"/>
      <c r="N164" s="58"/>
      <c r="O164" s="58"/>
      <c r="P164" s="58"/>
      <c r="Q164" s="58"/>
      <c r="R164" s="58"/>
      <c r="S164" s="58"/>
      <c r="T164" s="58"/>
      <c r="U164" s="58"/>
      <c r="V164" s="58"/>
      <c r="W164" s="58"/>
      <c r="X164" s="58"/>
      <c r="Y164" s="58"/>
      <c r="Z164" s="58"/>
    </row>
    <row r="165" spans="1:26">
      <c r="A165" s="210">
        <v>164</v>
      </c>
      <c r="B165" s="65" t="s">
        <v>1444</v>
      </c>
      <c r="C165" s="309">
        <v>42747</v>
      </c>
      <c r="D165" s="211" t="s">
        <v>1376</v>
      </c>
      <c r="E165" s="211"/>
      <c r="F165" s="213"/>
      <c r="G165" s="58"/>
      <c r="H165" s="58"/>
      <c r="I165" s="58"/>
      <c r="J165" s="58"/>
      <c r="K165" s="58"/>
      <c r="L165" s="58"/>
      <c r="M165" s="58"/>
      <c r="N165" s="58"/>
      <c r="O165" s="58"/>
      <c r="P165" s="58"/>
      <c r="Q165" s="58"/>
      <c r="R165" s="58"/>
      <c r="S165" s="58"/>
      <c r="T165" s="58"/>
      <c r="U165" s="58"/>
      <c r="V165" s="58"/>
      <c r="W165" s="58"/>
      <c r="X165" s="58"/>
      <c r="Y165" s="58"/>
      <c r="Z165" s="58"/>
    </row>
    <row r="166" spans="1:26">
      <c r="A166" s="210">
        <v>165</v>
      </c>
      <c r="B166" s="65" t="s">
        <v>1445</v>
      </c>
      <c r="C166" s="309">
        <v>42786</v>
      </c>
      <c r="D166" s="211" t="s">
        <v>1213</v>
      </c>
      <c r="E166" s="211"/>
      <c r="F166" s="213"/>
      <c r="G166" s="58"/>
      <c r="H166" s="58"/>
      <c r="I166" s="58"/>
      <c r="J166" s="58"/>
      <c r="K166" s="58"/>
      <c r="L166" s="58"/>
      <c r="M166" s="58"/>
      <c r="N166" s="58"/>
      <c r="O166" s="58"/>
      <c r="P166" s="58"/>
      <c r="Q166" s="58"/>
      <c r="R166" s="58"/>
      <c r="S166" s="58"/>
      <c r="T166" s="58"/>
      <c r="U166" s="58"/>
      <c r="V166" s="58"/>
      <c r="W166" s="58"/>
      <c r="X166" s="58"/>
      <c r="Y166" s="58"/>
      <c r="Z166" s="58"/>
    </row>
    <row r="167" spans="1:26">
      <c r="A167" s="210">
        <v>166</v>
      </c>
      <c r="B167" s="65" t="s">
        <v>1446</v>
      </c>
      <c r="C167" s="309">
        <v>42829</v>
      </c>
      <c r="D167" s="211" t="s">
        <v>1447</v>
      </c>
      <c r="E167" s="211"/>
      <c r="F167" s="213"/>
      <c r="G167" s="58"/>
      <c r="H167" s="58"/>
      <c r="I167" s="58"/>
      <c r="J167" s="58"/>
      <c r="K167" s="58"/>
      <c r="L167" s="58"/>
      <c r="M167" s="58"/>
      <c r="N167" s="58"/>
      <c r="O167" s="58"/>
      <c r="P167" s="58"/>
      <c r="Q167" s="58"/>
      <c r="R167" s="58"/>
      <c r="S167" s="58"/>
      <c r="T167" s="58"/>
      <c r="U167" s="58"/>
      <c r="V167" s="58"/>
      <c r="W167" s="58"/>
      <c r="X167" s="58"/>
      <c r="Y167" s="58"/>
      <c r="Z167" s="58"/>
    </row>
    <row r="168" spans="1:26">
      <c r="A168" s="210">
        <v>167</v>
      </c>
      <c r="B168" s="65" t="s">
        <v>1448</v>
      </c>
      <c r="C168" s="309">
        <v>42832</v>
      </c>
      <c r="D168" s="211" t="s">
        <v>1449</v>
      </c>
      <c r="E168" s="211"/>
      <c r="F168" s="213"/>
      <c r="G168" s="58"/>
      <c r="H168" s="58"/>
      <c r="I168" s="58"/>
      <c r="J168" s="58"/>
      <c r="K168" s="58"/>
      <c r="L168" s="58"/>
      <c r="M168" s="58"/>
      <c r="N168" s="58"/>
      <c r="O168" s="58"/>
      <c r="P168" s="58"/>
      <c r="Q168" s="58"/>
      <c r="R168" s="58"/>
      <c r="S168" s="58"/>
      <c r="T168" s="58"/>
      <c r="U168" s="58"/>
      <c r="V168" s="58"/>
      <c r="W168" s="58"/>
      <c r="X168" s="58"/>
      <c r="Y168" s="58"/>
      <c r="Z168" s="58"/>
    </row>
    <row r="169" spans="1:26" ht="27">
      <c r="A169" s="210">
        <v>168</v>
      </c>
      <c r="B169" s="65" t="s">
        <v>1450</v>
      </c>
      <c r="C169" s="309">
        <v>42863</v>
      </c>
      <c r="D169" s="211" t="s">
        <v>1451</v>
      </c>
      <c r="E169" s="211"/>
      <c r="F169" s="213"/>
      <c r="G169" s="58"/>
      <c r="H169" s="58"/>
      <c r="I169" s="58"/>
      <c r="J169" s="58"/>
      <c r="K169" s="58"/>
      <c r="L169" s="58"/>
      <c r="M169" s="58"/>
      <c r="N169" s="58"/>
      <c r="O169" s="58"/>
      <c r="P169" s="58"/>
      <c r="Q169" s="58"/>
      <c r="R169" s="58"/>
      <c r="S169" s="58"/>
      <c r="T169" s="58"/>
      <c r="U169" s="58"/>
      <c r="V169" s="58"/>
      <c r="W169" s="58"/>
      <c r="X169" s="58"/>
      <c r="Y169" s="58"/>
      <c r="Z169" s="58"/>
    </row>
    <row r="170" spans="1:26">
      <c r="A170" s="210">
        <v>169</v>
      </c>
      <c r="B170" s="65" t="s">
        <v>1452</v>
      </c>
      <c r="C170" s="309">
        <v>42871</v>
      </c>
      <c r="D170" s="211" t="s">
        <v>1453</v>
      </c>
      <c r="E170" s="211"/>
      <c r="F170" s="213"/>
      <c r="G170" s="58"/>
      <c r="H170" s="58"/>
      <c r="I170" s="58"/>
      <c r="J170" s="58"/>
      <c r="K170" s="58"/>
      <c r="L170" s="58"/>
      <c r="M170" s="58"/>
      <c r="N170" s="58"/>
      <c r="O170" s="58"/>
      <c r="P170" s="58"/>
      <c r="Q170" s="58"/>
      <c r="R170" s="58"/>
      <c r="S170" s="58"/>
      <c r="T170" s="58"/>
      <c r="U170" s="58"/>
      <c r="V170" s="58"/>
      <c r="W170" s="58"/>
      <c r="X170" s="58"/>
      <c r="Y170" s="58"/>
      <c r="Z170" s="58"/>
    </row>
    <row r="171" spans="1:26">
      <c r="A171" s="210">
        <v>170</v>
      </c>
      <c r="B171" s="65" t="s">
        <v>1454</v>
      </c>
      <c r="C171" s="309">
        <v>42872</v>
      </c>
      <c r="D171" s="211" t="s">
        <v>1455</v>
      </c>
      <c r="E171" s="211"/>
      <c r="F171" s="213"/>
      <c r="G171" s="58"/>
      <c r="H171" s="58"/>
      <c r="I171" s="58"/>
      <c r="J171" s="58"/>
      <c r="K171" s="58"/>
      <c r="L171" s="58"/>
      <c r="M171" s="58"/>
      <c r="N171" s="58"/>
      <c r="O171" s="58"/>
      <c r="P171" s="58"/>
      <c r="Q171" s="58"/>
      <c r="R171" s="58"/>
      <c r="S171" s="58"/>
      <c r="T171" s="58"/>
      <c r="U171" s="58"/>
      <c r="V171" s="58"/>
      <c r="W171" s="58"/>
      <c r="X171" s="58"/>
      <c r="Y171" s="58"/>
      <c r="Z171" s="58"/>
    </row>
    <row r="172" spans="1:26">
      <c r="A172" s="210">
        <v>171</v>
      </c>
      <c r="B172" s="65" t="s">
        <v>1456</v>
      </c>
      <c r="C172" s="309">
        <v>42878</v>
      </c>
      <c r="D172" s="211" t="s">
        <v>1457</v>
      </c>
      <c r="E172" s="211"/>
      <c r="F172" s="213"/>
      <c r="G172" s="58"/>
      <c r="H172" s="58"/>
      <c r="I172" s="58"/>
      <c r="J172" s="58"/>
      <c r="K172" s="58"/>
      <c r="L172" s="58"/>
      <c r="M172" s="58"/>
      <c r="N172" s="58"/>
      <c r="O172" s="58"/>
      <c r="P172" s="58"/>
      <c r="Q172" s="58"/>
      <c r="R172" s="58"/>
      <c r="S172" s="58"/>
      <c r="T172" s="58"/>
      <c r="U172" s="58"/>
      <c r="V172" s="58"/>
      <c r="W172" s="58"/>
      <c r="X172" s="58"/>
      <c r="Y172" s="58"/>
      <c r="Z172" s="58"/>
    </row>
    <row r="173" spans="1:26">
      <c r="A173" s="210">
        <v>172</v>
      </c>
      <c r="B173" s="65" t="s">
        <v>1458</v>
      </c>
      <c r="C173" s="309">
        <v>42879</v>
      </c>
      <c r="D173" s="211" t="s">
        <v>1459</v>
      </c>
      <c r="E173" s="211"/>
      <c r="F173" s="213"/>
      <c r="G173" s="58"/>
      <c r="H173" s="58"/>
      <c r="I173" s="58"/>
      <c r="J173" s="58"/>
      <c r="K173" s="58"/>
      <c r="L173" s="58"/>
      <c r="M173" s="58"/>
      <c r="N173" s="58"/>
      <c r="O173" s="58"/>
      <c r="P173" s="58"/>
      <c r="Q173" s="58"/>
      <c r="R173" s="58"/>
      <c r="S173" s="58"/>
      <c r="T173" s="58"/>
      <c r="U173" s="58"/>
      <c r="V173" s="58"/>
      <c r="W173" s="58"/>
      <c r="X173" s="58"/>
      <c r="Y173" s="58"/>
      <c r="Z173" s="58"/>
    </row>
    <row r="174" spans="1:26">
      <c r="A174" s="210">
        <v>173</v>
      </c>
      <c r="B174" s="65" t="s">
        <v>1460</v>
      </c>
      <c r="C174" s="309">
        <v>42909</v>
      </c>
      <c r="D174" s="211" t="s">
        <v>1461</v>
      </c>
      <c r="E174" s="211"/>
      <c r="F174" s="213"/>
      <c r="G174" s="58"/>
      <c r="H174" s="58"/>
      <c r="I174" s="58"/>
      <c r="J174" s="58"/>
      <c r="K174" s="58"/>
      <c r="L174" s="58"/>
      <c r="M174" s="58"/>
      <c r="N174" s="58"/>
      <c r="O174" s="58"/>
      <c r="P174" s="58"/>
      <c r="Q174" s="58"/>
      <c r="R174" s="58"/>
      <c r="S174" s="58"/>
      <c r="T174" s="58"/>
      <c r="U174" s="58"/>
      <c r="V174" s="58"/>
      <c r="W174" s="58"/>
      <c r="X174" s="58"/>
      <c r="Y174" s="58"/>
      <c r="Z174" s="58"/>
    </row>
    <row r="175" spans="1:26">
      <c r="A175" s="210">
        <v>174</v>
      </c>
      <c r="B175" s="65" t="s">
        <v>1462</v>
      </c>
      <c r="C175" s="309">
        <v>42914</v>
      </c>
      <c r="D175" s="211" t="s">
        <v>232</v>
      </c>
      <c r="E175" s="211"/>
      <c r="F175" s="213"/>
      <c r="G175" s="58"/>
      <c r="H175" s="58"/>
      <c r="I175" s="58"/>
      <c r="J175" s="58"/>
      <c r="K175" s="58"/>
      <c r="L175" s="58"/>
      <c r="M175" s="58"/>
      <c r="N175" s="58"/>
      <c r="O175" s="58"/>
      <c r="P175" s="58"/>
      <c r="Q175" s="58"/>
      <c r="R175" s="58"/>
      <c r="S175" s="58"/>
      <c r="T175" s="58"/>
      <c r="U175" s="58"/>
      <c r="V175" s="58"/>
      <c r="W175" s="58"/>
      <c r="X175" s="58"/>
      <c r="Y175" s="58"/>
      <c r="Z175" s="58"/>
    </row>
    <row r="176" spans="1:26">
      <c r="A176" s="210">
        <v>175</v>
      </c>
      <c r="B176" s="65" t="s">
        <v>1463</v>
      </c>
      <c r="C176" s="309">
        <v>42937</v>
      </c>
      <c r="D176" s="211" t="s">
        <v>1464</v>
      </c>
      <c r="E176" s="211"/>
      <c r="F176" s="213"/>
      <c r="G176" s="58"/>
      <c r="H176" s="58"/>
      <c r="I176" s="58"/>
      <c r="J176" s="58"/>
      <c r="K176" s="58"/>
      <c r="L176" s="58"/>
      <c r="M176" s="58"/>
      <c r="N176" s="58"/>
      <c r="O176" s="58"/>
      <c r="P176" s="58"/>
      <c r="Q176" s="58"/>
      <c r="R176" s="58"/>
      <c r="S176" s="58"/>
      <c r="T176" s="58"/>
      <c r="U176" s="58"/>
      <c r="V176" s="58"/>
      <c r="W176" s="58"/>
      <c r="X176" s="58"/>
      <c r="Y176" s="58"/>
      <c r="Z176" s="58"/>
    </row>
    <row r="177" spans="1:26">
      <c r="A177" s="210">
        <v>176</v>
      </c>
      <c r="B177" s="65" t="s">
        <v>1465</v>
      </c>
      <c r="C177" s="309">
        <v>42968</v>
      </c>
      <c r="D177" s="211" t="s">
        <v>1376</v>
      </c>
      <c r="E177" s="211"/>
      <c r="F177" s="213"/>
      <c r="G177" s="58"/>
      <c r="H177" s="58"/>
      <c r="I177" s="58"/>
      <c r="J177" s="58"/>
      <c r="K177" s="58"/>
      <c r="L177" s="58"/>
      <c r="M177" s="58"/>
      <c r="N177" s="58"/>
      <c r="O177" s="58"/>
      <c r="P177" s="58"/>
      <c r="Q177" s="58"/>
      <c r="R177" s="58"/>
      <c r="S177" s="58"/>
      <c r="T177" s="58"/>
      <c r="U177" s="58"/>
      <c r="V177" s="58"/>
      <c r="W177" s="58"/>
      <c r="X177" s="58"/>
      <c r="Y177" s="58"/>
      <c r="Z177" s="58"/>
    </row>
    <row r="178" spans="1:26">
      <c r="A178" s="210">
        <v>177</v>
      </c>
      <c r="B178" s="65" t="s">
        <v>1466</v>
      </c>
      <c r="C178" s="309" t="s">
        <v>1467</v>
      </c>
      <c r="D178" s="211" t="s">
        <v>1468</v>
      </c>
      <c r="E178" s="211"/>
      <c r="F178" s="213"/>
      <c r="G178" s="58"/>
      <c r="H178" s="58"/>
      <c r="I178" s="58"/>
      <c r="J178" s="58"/>
      <c r="K178" s="58"/>
      <c r="L178" s="58"/>
      <c r="M178" s="58"/>
      <c r="N178" s="58"/>
      <c r="O178" s="58"/>
      <c r="P178" s="58"/>
      <c r="Q178" s="58"/>
      <c r="R178" s="58"/>
      <c r="S178" s="58"/>
      <c r="T178" s="58"/>
      <c r="U178" s="58"/>
      <c r="V178" s="58"/>
      <c r="W178" s="58"/>
      <c r="X178" s="58"/>
      <c r="Y178" s="58"/>
      <c r="Z178" s="58"/>
    </row>
    <row r="179" spans="1:26">
      <c r="A179" s="210">
        <v>178</v>
      </c>
      <c r="B179" s="65" t="s">
        <v>1469</v>
      </c>
      <c r="C179" s="309" t="s">
        <v>1467</v>
      </c>
      <c r="D179" s="211" t="s">
        <v>1376</v>
      </c>
      <c r="E179" s="211"/>
      <c r="F179" s="213"/>
      <c r="G179" s="58"/>
      <c r="H179" s="58"/>
      <c r="I179" s="58"/>
      <c r="J179" s="58"/>
      <c r="K179" s="58"/>
      <c r="L179" s="58"/>
      <c r="M179" s="58"/>
      <c r="N179" s="58"/>
      <c r="O179" s="58"/>
      <c r="P179" s="58"/>
      <c r="Q179" s="58"/>
      <c r="R179" s="58"/>
      <c r="S179" s="58"/>
      <c r="T179" s="58"/>
      <c r="U179" s="58"/>
      <c r="V179" s="58"/>
      <c r="W179" s="58"/>
      <c r="X179" s="58"/>
      <c r="Y179" s="58"/>
      <c r="Z179" s="58"/>
    </row>
    <row r="180" spans="1:26">
      <c r="A180" s="210">
        <v>179</v>
      </c>
      <c r="B180" s="65" t="s">
        <v>1470</v>
      </c>
      <c r="C180" s="309" t="s">
        <v>1467</v>
      </c>
      <c r="D180" s="211" t="s">
        <v>1471</v>
      </c>
      <c r="E180" s="211"/>
      <c r="F180" s="213"/>
      <c r="G180" s="58"/>
      <c r="H180" s="58"/>
      <c r="I180" s="58"/>
      <c r="J180" s="58"/>
      <c r="K180" s="58"/>
      <c r="L180" s="58"/>
      <c r="M180" s="58"/>
      <c r="N180" s="58"/>
      <c r="O180" s="58"/>
      <c r="P180" s="58"/>
      <c r="Q180" s="58"/>
      <c r="R180" s="58"/>
      <c r="S180" s="58"/>
      <c r="T180" s="58"/>
      <c r="U180" s="58"/>
      <c r="V180" s="58"/>
      <c r="W180" s="58"/>
      <c r="X180" s="58"/>
      <c r="Y180" s="58"/>
      <c r="Z180" s="58"/>
    </row>
    <row r="181" spans="1:26">
      <c r="A181" s="210">
        <v>180</v>
      </c>
      <c r="B181" s="65" t="s">
        <v>1472</v>
      </c>
      <c r="C181" s="309" t="s">
        <v>1473</v>
      </c>
      <c r="D181" s="211" t="s">
        <v>1474</v>
      </c>
      <c r="E181" s="211"/>
      <c r="F181" s="213"/>
      <c r="G181" s="58"/>
      <c r="H181" s="58"/>
      <c r="I181" s="58"/>
      <c r="J181" s="58"/>
      <c r="K181" s="58"/>
      <c r="L181" s="58"/>
      <c r="M181" s="58"/>
      <c r="N181" s="58"/>
      <c r="O181" s="58"/>
      <c r="P181" s="58"/>
      <c r="Q181" s="58"/>
      <c r="R181" s="58"/>
      <c r="S181" s="58"/>
      <c r="T181" s="58"/>
      <c r="U181" s="58"/>
      <c r="V181" s="58"/>
      <c r="W181" s="58"/>
      <c r="X181" s="58"/>
      <c r="Y181" s="58"/>
      <c r="Z181" s="58"/>
    </row>
    <row r="182" spans="1:26">
      <c r="A182" s="210">
        <v>181</v>
      </c>
      <c r="B182" s="65" t="s">
        <v>1475</v>
      </c>
      <c r="C182" s="309" t="s">
        <v>1476</v>
      </c>
      <c r="D182" s="211" t="s">
        <v>1477</v>
      </c>
      <c r="E182" s="211"/>
      <c r="F182" s="213"/>
      <c r="G182" s="58"/>
      <c r="H182" s="58"/>
      <c r="I182" s="58"/>
      <c r="J182" s="58"/>
      <c r="K182" s="58"/>
      <c r="L182" s="58"/>
      <c r="M182" s="58"/>
      <c r="N182" s="58"/>
      <c r="O182" s="58"/>
      <c r="P182" s="58"/>
      <c r="Q182" s="58"/>
      <c r="R182" s="58"/>
      <c r="S182" s="58"/>
      <c r="T182" s="58"/>
      <c r="U182" s="58"/>
      <c r="V182" s="58"/>
      <c r="W182" s="58"/>
      <c r="X182" s="58"/>
      <c r="Y182" s="58"/>
      <c r="Z182" s="58"/>
    </row>
    <row r="183" spans="1:26">
      <c r="A183" s="210">
        <v>182</v>
      </c>
      <c r="B183" s="65" t="s">
        <v>1478</v>
      </c>
      <c r="C183" s="309" t="s">
        <v>1476</v>
      </c>
      <c r="D183" s="211" t="s">
        <v>1479</v>
      </c>
      <c r="E183" s="211"/>
      <c r="F183" s="213"/>
      <c r="G183" s="58"/>
      <c r="H183" s="58"/>
      <c r="I183" s="58"/>
      <c r="J183" s="58"/>
      <c r="K183" s="58"/>
      <c r="L183" s="58"/>
      <c r="M183" s="58"/>
      <c r="N183" s="58"/>
      <c r="O183" s="58"/>
      <c r="P183" s="58"/>
      <c r="Q183" s="58"/>
      <c r="R183" s="58"/>
      <c r="S183" s="58"/>
      <c r="T183" s="58"/>
      <c r="U183" s="58"/>
      <c r="V183" s="58"/>
      <c r="W183" s="58"/>
      <c r="X183" s="58"/>
      <c r="Y183" s="58"/>
      <c r="Z183" s="58"/>
    </row>
    <row r="184" spans="1:26">
      <c r="A184" s="210">
        <v>183</v>
      </c>
      <c r="B184" s="65" t="s">
        <v>1480</v>
      </c>
      <c r="C184" s="309">
        <v>42744</v>
      </c>
      <c r="D184" s="211" t="s">
        <v>1481</v>
      </c>
      <c r="E184" s="211"/>
      <c r="F184" s="213"/>
      <c r="G184" s="58"/>
      <c r="H184" s="58"/>
      <c r="I184" s="58"/>
      <c r="J184" s="58"/>
      <c r="K184" s="58"/>
      <c r="L184" s="58"/>
      <c r="M184" s="58"/>
      <c r="N184" s="58"/>
      <c r="O184" s="58"/>
      <c r="P184" s="58"/>
      <c r="Q184" s="58"/>
      <c r="R184" s="58"/>
      <c r="S184" s="58"/>
      <c r="T184" s="58"/>
      <c r="U184" s="58"/>
      <c r="V184" s="58"/>
      <c r="W184" s="58"/>
      <c r="X184" s="58"/>
      <c r="Y184" s="58"/>
      <c r="Z184" s="58"/>
    </row>
    <row r="185" spans="1:26">
      <c r="A185" s="210">
        <v>184</v>
      </c>
      <c r="B185" s="65" t="s">
        <v>1482</v>
      </c>
      <c r="C185" s="309">
        <v>42744</v>
      </c>
      <c r="D185" s="211" t="s">
        <v>1483</v>
      </c>
      <c r="E185" s="211"/>
      <c r="F185" s="213"/>
      <c r="G185" s="58"/>
      <c r="H185" s="58"/>
      <c r="I185" s="58"/>
      <c r="J185" s="58"/>
      <c r="K185" s="58"/>
      <c r="L185" s="58"/>
      <c r="M185" s="58"/>
      <c r="N185" s="58"/>
      <c r="O185" s="58"/>
      <c r="P185" s="58"/>
      <c r="Q185" s="58"/>
      <c r="R185" s="58"/>
      <c r="S185" s="58"/>
      <c r="T185" s="58"/>
      <c r="U185" s="58"/>
      <c r="V185" s="58"/>
      <c r="W185" s="58"/>
      <c r="X185" s="58"/>
      <c r="Y185" s="58"/>
      <c r="Z185" s="58"/>
    </row>
    <row r="186" spans="1:26">
      <c r="A186" s="210">
        <v>185</v>
      </c>
      <c r="B186" s="65" t="s">
        <v>1484</v>
      </c>
      <c r="C186" s="309">
        <v>42744</v>
      </c>
      <c r="D186" s="211" t="s">
        <v>1485</v>
      </c>
      <c r="E186" s="211"/>
      <c r="F186" s="213"/>
      <c r="G186" s="58"/>
      <c r="H186" s="58"/>
      <c r="I186" s="58"/>
      <c r="J186" s="58"/>
      <c r="K186" s="58"/>
      <c r="L186" s="58"/>
      <c r="M186" s="58"/>
      <c r="N186" s="58"/>
      <c r="O186" s="58"/>
      <c r="P186" s="58"/>
      <c r="Q186" s="58"/>
      <c r="R186" s="58"/>
      <c r="S186" s="58"/>
      <c r="T186" s="58"/>
      <c r="U186" s="58"/>
      <c r="V186" s="58"/>
      <c r="W186" s="58"/>
      <c r="X186" s="58"/>
      <c r="Y186" s="58"/>
      <c r="Z186" s="58"/>
    </row>
    <row r="187" spans="1:26">
      <c r="A187" s="210">
        <v>186</v>
      </c>
      <c r="B187" s="65" t="s">
        <v>1486</v>
      </c>
      <c r="C187" s="309">
        <v>42956</v>
      </c>
      <c r="D187" s="211" t="s">
        <v>1348</v>
      </c>
      <c r="E187" s="211"/>
      <c r="F187" s="213"/>
      <c r="G187" s="58"/>
      <c r="H187" s="58"/>
      <c r="I187" s="58"/>
      <c r="J187" s="58"/>
      <c r="K187" s="58"/>
      <c r="L187" s="58"/>
      <c r="M187" s="58"/>
      <c r="N187" s="58"/>
      <c r="O187" s="58"/>
      <c r="P187" s="58"/>
      <c r="Q187" s="58"/>
      <c r="R187" s="58"/>
      <c r="S187" s="58"/>
      <c r="T187" s="58"/>
      <c r="U187" s="58"/>
      <c r="V187" s="58"/>
      <c r="W187" s="58"/>
      <c r="X187" s="58"/>
      <c r="Y187" s="58"/>
      <c r="Z187" s="58"/>
    </row>
    <row r="188" spans="1:26">
      <c r="A188" s="210">
        <v>187</v>
      </c>
      <c r="B188" s="65" t="s">
        <v>1487</v>
      </c>
      <c r="C188" s="309">
        <v>42956</v>
      </c>
      <c r="D188" s="211" t="s">
        <v>1488</v>
      </c>
      <c r="E188" s="211"/>
      <c r="F188" s="213"/>
      <c r="G188" s="58"/>
      <c r="H188" s="58"/>
      <c r="I188" s="58"/>
      <c r="J188" s="58"/>
      <c r="K188" s="58"/>
      <c r="L188" s="58"/>
      <c r="M188" s="58"/>
      <c r="N188" s="58"/>
      <c r="O188" s="58"/>
      <c r="P188" s="58"/>
      <c r="Q188" s="58"/>
      <c r="R188" s="58"/>
      <c r="S188" s="58"/>
      <c r="T188" s="58"/>
      <c r="U188" s="58"/>
      <c r="V188" s="58"/>
      <c r="W188" s="58"/>
      <c r="X188" s="58"/>
      <c r="Y188" s="58"/>
      <c r="Z188" s="58"/>
    </row>
    <row r="189" spans="1:26">
      <c r="A189" s="210">
        <v>188</v>
      </c>
      <c r="B189" s="65" t="s">
        <v>1489</v>
      </c>
      <c r="C189" s="309" t="s">
        <v>1490</v>
      </c>
      <c r="D189" s="211" t="s">
        <v>1491</v>
      </c>
      <c r="E189" s="211"/>
      <c r="F189" s="213"/>
      <c r="G189" s="58"/>
      <c r="H189" s="58"/>
      <c r="I189" s="58"/>
      <c r="J189" s="58"/>
      <c r="K189" s="58"/>
      <c r="L189" s="58"/>
      <c r="M189" s="58"/>
      <c r="N189" s="58"/>
      <c r="O189" s="58"/>
      <c r="P189" s="58"/>
      <c r="Q189" s="58"/>
      <c r="R189" s="58"/>
      <c r="S189" s="58"/>
      <c r="T189" s="58"/>
      <c r="U189" s="58"/>
      <c r="V189" s="58"/>
      <c r="W189" s="58"/>
      <c r="X189" s="58"/>
      <c r="Y189" s="58"/>
      <c r="Z189" s="58"/>
    </row>
    <row r="190" spans="1:26" ht="27">
      <c r="A190" s="210">
        <v>189</v>
      </c>
      <c r="B190" s="65" t="s">
        <v>1492</v>
      </c>
      <c r="C190" s="309">
        <v>43003</v>
      </c>
      <c r="D190" s="211" t="s">
        <v>1432</v>
      </c>
      <c r="E190" s="211"/>
      <c r="F190" s="213"/>
      <c r="G190" s="58"/>
      <c r="H190" s="58"/>
      <c r="I190" s="58"/>
      <c r="J190" s="58"/>
      <c r="K190" s="58"/>
      <c r="L190" s="58"/>
      <c r="M190" s="58"/>
      <c r="N190" s="58"/>
      <c r="O190" s="58"/>
      <c r="P190" s="58"/>
      <c r="Q190" s="58"/>
      <c r="R190" s="58"/>
      <c r="S190" s="58"/>
      <c r="T190" s="58"/>
      <c r="U190" s="58"/>
      <c r="V190" s="58"/>
      <c r="W190" s="58"/>
      <c r="X190" s="58"/>
      <c r="Y190" s="58"/>
      <c r="Z190" s="58"/>
    </row>
    <row r="191" spans="1:26">
      <c r="A191" s="210">
        <v>190</v>
      </c>
      <c r="B191" s="65" t="s">
        <v>1493</v>
      </c>
      <c r="C191" s="309">
        <v>43047</v>
      </c>
      <c r="D191" s="211" t="s">
        <v>232</v>
      </c>
      <c r="E191" s="211"/>
      <c r="F191" s="213"/>
      <c r="G191" s="58"/>
      <c r="H191" s="58"/>
      <c r="I191" s="58"/>
      <c r="J191" s="58"/>
      <c r="K191" s="58"/>
      <c r="L191" s="58"/>
      <c r="M191" s="58"/>
      <c r="N191" s="58"/>
      <c r="O191" s="58"/>
      <c r="P191" s="58"/>
      <c r="Q191" s="58"/>
      <c r="R191" s="58"/>
      <c r="S191" s="58"/>
      <c r="T191" s="58"/>
      <c r="U191" s="58"/>
      <c r="V191" s="58"/>
      <c r="W191" s="58"/>
      <c r="X191" s="58"/>
      <c r="Y191" s="58"/>
      <c r="Z191" s="58"/>
    </row>
    <row r="192" spans="1:26">
      <c r="A192" s="210">
        <v>191</v>
      </c>
      <c r="B192" s="65" t="s">
        <v>1494</v>
      </c>
      <c r="C192" s="309">
        <v>43050</v>
      </c>
      <c r="D192" s="211" t="s">
        <v>1376</v>
      </c>
      <c r="E192" s="211"/>
      <c r="F192" s="213"/>
      <c r="G192" s="58"/>
      <c r="H192" s="58"/>
      <c r="I192" s="58"/>
      <c r="J192" s="58"/>
      <c r="K192" s="58"/>
      <c r="L192" s="58"/>
      <c r="M192" s="58"/>
      <c r="N192" s="58"/>
      <c r="O192" s="58"/>
      <c r="P192" s="58"/>
      <c r="Q192" s="58"/>
      <c r="R192" s="58"/>
      <c r="S192" s="58"/>
      <c r="T192" s="58"/>
      <c r="U192" s="58"/>
      <c r="V192" s="58"/>
      <c r="W192" s="58"/>
      <c r="X192" s="58"/>
      <c r="Y192" s="58"/>
      <c r="Z192" s="58"/>
    </row>
    <row r="193" spans="1:26" ht="27">
      <c r="A193" s="210">
        <v>192</v>
      </c>
      <c r="B193" s="56" t="s">
        <v>1495</v>
      </c>
      <c r="C193" s="309">
        <v>43052</v>
      </c>
      <c r="D193" s="211" t="s">
        <v>1496</v>
      </c>
      <c r="E193" s="211"/>
      <c r="F193" s="213"/>
      <c r="G193" s="58"/>
      <c r="H193" s="58"/>
      <c r="I193" s="58"/>
      <c r="J193" s="58"/>
      <c r="K193" s="58"/>
      <c r="L193" s="58"/>
      <c r="M193" s="58"/>
      <c r="N193" s="58"/>
      <c r="O193" s="58"/>
      <c r="P193" s="58"/>
      <c r="Q193" s="58"/>
      <c r="R193" s="58"/>
      <c r="S193" s="58"/>
      <c r="T193" s="58"/>
      <c r="U193" s="58"/>
      <c r="V193" s="58"/>
      <c r="W193" s="58"/>
      <c r="X193" s="58"/>
      <c r="Y193" s="58"/>
      <c r="Z193" s="58"/>
    </row>
    <row r="194" spans="1:26">
      <c r="A194" s="210">
        <v>193</v>
      </c>
      <c r="B194" s="65" t="s">
        <v>1497</v>
      </c>
      <c r="C194" s="310">
        <v>43077</v>
      </c>
      <c r="D194" s="211" t="s">
        <v>1498</v>
      </c>
      <c r="E194" s="211"/>
      <c r="F194" s="58"/>
      <c r="G194" s="58"/>
      <c r="H194" s="58"/>
      <c r="I194" s="58"/>
      <c r="J194" s="58"/>
      <c r="K194" s="58"/>
      <c r="L194" s="58"/>
      <c r="M194" s="58"/>
      <c r="N194" s="58"/>
      <c r="O194" s="58"/>
      <c r="P194" s="58"/>
      <c r="Q194" s="58"/>
      <c r="R194" s="58"/>
      <c r="S194" s="58"/>
      <c r="T194" s="58"/>
      <c r="U194" s="58"/>
      <c r="V194" s="58"/>
      <c r="W194" s="58"/>
      <c r="X194" s="58"/>
      <c r="Y194" s="58"/>
      <c r="Z194" s="58"/>
    </row>
    <row r="195" spans="1:26">
      <c r="A195" s="210">
        <v>194</v>
      </c>
      <c r="B195" s="65" t="s">
        <v>1499</v>
      </c>
      <c r="C195" s="309">
        <v>43082</v>
      </c>
      <c r="D195" s="211" t="s">
        <v>1376</v>
      </c>
      <c r="E195" s="211"/>
      <c r="F195" s="213"/>
      <c r="G195" s="58"/>
      <c r="H195" s="58"/>
      <c r="I195" s="58"/>
      <c r="J195" s="58"/>
      <c r="K195" s="58"/>
      <c r="L195" s="58"/>
      <c r="M195" s="58"/>
      <c r="N195" s="58"/>
      <c r="O195" s="58"/>
      <c r="P195" s="58"/>
      <c r="Q195" s="58"/>
      <c r="R195" s="58"/>
      <c r="S195" s="58"/>
      <c r="T195" s="58"/>
      <c r="U195" s="58"/>
      <c r="V195" s="58"/>
      <c r="W195" s="58"/>
      <c r="X195" s="58"/>
      <c r="Y195" s="58"/>
      <c r="Z195" s="58"/>
    </row>
    <row r="196" spans="1:26" ht="27">
      <c r="A196" s="210">
        <v>195</v>
      </c>
      <c r="B196" s="65" t="s">
        <v>1500</v>
      </c>
      <c r="C196" s="309">
        <v>43087</v>
      </c>
      <c r="D196" s="211" t="s">
        <v>1501</v>
      </c>
      <c r="E196" s="211"/>
      <c r="F196" s="213"/>
      <c r="G196" s="58"/>
      <c r="H196" s="58"/>
      <c r="I196" s="58"/>
      <c r="J196" s="58"/>
      <c r="K196" s="58"/>
      <c r="L196" s="58"/>
      <c r="M196" s="58"/>
      <c r="N196" s="58"/>
      <c r="O196" s="58"/>
      <c r="P196" s="58"/>
      <c r="Q196" s="58"/>
      <c r="R196" s="58"/>
      <c r="S196" s="58"/>
      <c r="T196" s="58"/>
      <c r="U196" s="58"/>
      <c r="V196" s="58"/>
      <c r="W196" s="58"/>
      <c r="X196" s="58"/>
      <c r="Y196" s="58"/>
      <c r="Z196" s="58"/>
    </row>
    <row r="197" spans="1:26">
      <c r="A197" s="210">
        <v>196</v>
      </c>
      <c r="B197" s="65" t="s">
        <v>1502</v>
      </c>
      <c r="C197" s="309">
        <v>43087</v>
      </c>
      <c r="D197" s="211" t="s">
        <v>1503</v>
      </c>
      <c r="E197" s="211"/>
      <c r="F197" s="213"/>
      <c r="G197" s="58"/>
      <c r="H197" s="58"/>
      <c r="I197" s="58"/>
      <c r="J197" s="58"/>
      <c r="K197" s="58"/>
      <c r="L197" s="58"/>
      <c r="M197" s="58"/>
      <c r="N197" s="58"/>
      <c r="O197" s="58"/>
      <c r="P197" s="58"/>
      <c r="Q197" s="58"/>
      <c r="R197" s="58"/>
      <c r="S197" s="58"/>
      <c r="T197" s="58"/>
      <c r="U197" s="58"/>
      <c r="V197" s="58"/>
      <c r="W197" s="58"/>
      <c r="X197" s="58"/>
      <c r="Y197" s="58"/>
      <c r="Z197" s="58"/>
    </row>
    <row r="198" spans="1:26">
      <c r="A198" s="210">
        <v>197</v>
      </c>
      <c r="B198" s="56" t="s">
        <v>1504</v>
      </c>
      <c r="C198" s="309">
        <v>43103</v>
      </c>
      <c r="D198" s="211" t="s">
        <v>1505</v>
      </c>
      <c r="E198" s="211"/>
      <c r="F198" s="213"/>
      <c r="G198" s="58"/>
      <c r="H198" s="58"/>
      <c r="I198" s="58"/>
      <c r="J198" s="58"/>
      <c r="K198" s="58"/>
      <c r="L198" s="58"/>
      <c r="M198" s="58"/>
      <c r="N198" s="58"/>
      <c r="O198" s="58"/>
      <c r="P198" s="58"/>
      <c r="Q198" s="58"/>
      <c r="R198" s="58"/>
      <c r="S198" s="58"/>
      <c r="T198" s="58"/>
      <c r="U198" s="58"/>
      <c r="V198" s="58"/>
      <c r="W198" s="58"/>
      <c r="X198" s="58"/>
      <c r="Y198" s="58"/>
      <c r="Z198" s="58"/>
    </row>
    <row r="199" spans="1:26">
      <c r="A199" s="210">
        <v>198</v>
      </c>
      <c r="B199" s="65" t="s">
        <v>1506</v>
      </c>
      <c r="C199" s="309">
        <v>43105</v>
      </c>
      <c r="D199" s="211" t="s">
        <v>1507</v>
      </c>
      <c r="E199" s="211"/>
      <c r="F199" s="213"/>
      <c r="G199" s="58"/>
      <c r="H199" s="58"/>
      <c r="I199" s="58"/>
      <c r="J199" s="58"/>
      <c r="K199" s="58"/>
      <c r="L199" s="58"/>
      <c r="M199" s="58"/>
      <c r="N199" s="58"/>
      <c r="O199" s="58"/>
      <c r="P199" s="58"/>
      <c r="Q199" s="58"/>
      <c r="R199" s="58"/>
      <c r="S199" s="58"/>
      <c r="T199" s="58"/>
      <c r="U199" s="58"/>
      <c r="V199" s="58"/>
      <c r="W199" s="58"/>
      <c r="X199" s="58"/>
      <c r="Y199" s="58"/>
      <c r="Z199" s="58"/>
    </row>
    <row r="200" spans="1:26">
      <c r="A200" s="210">
        <v>199</v>
      </c>
      <c r="B200" s="65" t="s">
        <v>1508</v>
      </c>
      <c r="C200" s="309">
        <v>43129</v>
      </c>
      <c r="D200" s="211" t="s">
        <v>1509</v>
      </c>
      <c r="E200" s="211"/>
      <c r="F200" s="213"/>
      <c r="G200" s="58"/>
      <c r="H200" s="58"/>
      <c r="I200" s="58"/>
      <c r="J200" s="58"/>
      <c r="K200" s="58"/>
      <c r="L200" s="58"/>
      <c r="M200" s="58"/>
      <c r="N200" s="58"/>
      <c r="O200" s="58"/>
      <c r="P200" s="58"/>
      <c r="Q200" s="58"/>
      <c r="R200" s="58"/>
      <c r="S200" s="58"/>
      <c r="T200" s="58"/>
      <c r="U200" s="58"/>
      <c r="V200" s="58"/>
      <c r="W200" s="58"/>
      <c r="X200" s="58"/>
      <c r="Y200" s="58"/>
      <c r="Z200" s="58"/>
    </row>
    <row r="201" spans="1:26">
      <c r="A201" s="210">
        <v>200</v>
      </c>
      <c r="B201" s="65" t="s">
        <v>1510</v>
      </c>
      <c r="C201" s="309">
        <v>43129</v>
      </c>
      <c r="D201" s="211" t="s">
        <v>1511</v>
      </c>
      <c r="E201" s="211"/>
      <c r="F201" s="213"/>
      <c r="G201" s="58"/>
      <c r="H201" s="58"/>
      <c r="I201" s="58"/>
      <c r="J201" s="58"/>
      <c r="K201" s="58"/>
      <c r="L201" s="58"/>
      <c r="M201" s="58"/>
      <c r="N201" s="58"/>
      <c r="O201" s="58"/>
      <c r="P201" s="58"/>
      <c r="Q201" s="58"/>
      <c r="R201" s="58"/>
      <c r="S201" s="58"/>
      <c r="T201" s="58"/>
      <c r="U201" s="58"/>
      <c r="V201" s="58"/>
      <c r="W201" s="58"/>
      <c r="X201" s="58"/>
      <c r="Y201" s="58"/>
      <c r="Z201" s="58"/>
    </row>
    <row r="202" spans="1:26" ht="27">
      <c r="A202" s="210">
        <v>201</v>
      </c>
      <c r="B202" s="65" t="s">
        <v>1512</v>
      </c>
      <c r="C202" s="309">
        <v>43140</v>
      </c>
      <c r="D202" s="211" t="s">
        <v>1513</v>
      </c>
      <c r="E202" s="211"/>
      <c r="F202" s="213"/>
      <c r="G202" s="58"/>
      <c r="H202" s="58"/>
      <c r="I202" s="58"/>
      <c r="J202" s="58"/>
      <c r="K202" s="58"/>
      <c r="L202" s="58"/>
      <c r="M202" s="58"/>
      <c r="N202" s="58"/>
      <c r="O202" s="58"/>
      <c r="P202" s="58"/>
      <c r="Q202" s="58"/>
      <c r="R202" s="58"/>
      <c r="S202" s="58"/>
      <c r="T202" s="58"/>
      <c r="U202" s="58"/>
      <c r="V202" s="58"/>
      <c r="W202" s="58"/>
      <c r="X202" s="58"/>
      <c r="Y202" s="58"/>
      <c r="Z202" s="58"/>
    </row>
    <row r="203" spans="1:26" ht="27">
      <c r="A203" s="210">
        <v>202</v>
      </c>
      <c r="B203" s="65" t="s">
        <v>1514</v>
      </c>
      <c r="C203" s="309">
        <v>43164</v>
      </c>
      <c r="D203" s="211" t="s">
        <v>1515</v>
      </c>
      <c r="E203" s="211"/>
      <c r="F203" s="213"/>
      <c r="G203" s="58"/>
      <c r="H203" s="58"/>
      <c r="I203" s="58"/>
      <c r="J203" s="58"/>
      <c r="K203" s="58"/>
      <c r="L203" s="58"/>
      <c r="M203" s="58"/>
      <c r="N203" s="58"/>
      <c r="O203" s="58"/>
      <c r="P203" s="58"/>
      <c r="Q203" s="58"/>
      <c r="R203" s="58"/>
      <c r="S203" s="58"/>
      <c r="T203" s="58"/>
      <c r="U203" s="58"/>
      <c r="V203" s="58"/>
      <c r="W203" s="58"/>
      <c r="X203" s="58"/>
      <c r="Y203" s="58"/>
      <c r="Z203" s="58"/>
    </row>
    <row r="204" spans="1:26">
      <c r="A204" s="210">
        <v>203</v>
      </c>
      <c r="B204" s="65" t="s">
        <v>1516</v>
      </c>
      <c r="C204" s="309">
        <v>43171</v>
      </c>
      <c r="D204" s="211" t="s">
        <v>1517</v>
      </c>
      <c r="E204" s="211"/>
      <c r="F204" s="213"/>
      <c r="G204" s="58"/>
      <c r="H204" s="58"/>
      <c r="I204" s="58"/>
      <c r="J204" s="58"/>
      <c r="K204" s="58"/>
      <c r="L204" s="58"/>
      <c r="M204" s="58"/>
      <c r="N204" s="58"/>
      <c r="O204" s="58"/>
      <c r="P204" s="58"/>
      <c r="Q204" s="58"/>
      <c r="R204" s="58"/>
      <c r="S204" s="58"/>
      <c r="T204" s="58"/>
      <c r="U204" s="58"/>
      <c r="V204" s="58"/>
      <c r="W204" s="58"/>
      <c r="X204" s="58"/>
      <c r="Y204" s="58"/>
      <c r="Z204" s="58"/>
    </row>
    <row r="205" spans="1:26">
      <c r="A205" s="210">
        <v>204</v>
      </c>
      <c r="B205" s="65" t="s">
        <v>1518</v>
      </c>
      <c r="C205" s="309">
        <v>43218</v>
      </c>
      <c r="D205" s="211" t="s">
        <v>1519</v>
      </c>
      <c r="E205" s="211"/>
      <c r="F205" s="213"/>
      <c r="G205" s="58"/>
      <c r="H205" s="58"/>
      <c r="I205" s="58"/>
      <c r="J205" s="58"/>
      <c r="K205" s="58"/>
      <c r="L205" s="58"/>
      <c r="M205" s="58"/>
      <c r="N205" s="58"/>
      <c r="O205" s="58"/>
      <c r="P205" s="58"/>
      <c r="Q205" s="58"/>
      <c r="R205" s="58"/>
      <c r="S205" s="58"/>
      <c r="T205" s="58"/>
      <c r="U205" s="58"/>
      <c r="V205" s="58"/>
      <c r="W205" s="58"/>
      <c r="X205" s="58"/>
      <c r="Y205" s="58"/>
      <c r="Z205" s="58"/>
    </row>
    <row r="206" spans="1:26" ht="27">
      <c r="A206" s="210">
        <v>205</v>
      </c>
      <c r="B206" s="65" t="s">
        <v>1520</v>
      </c>
      <c r="C206" s="309" t="s">
        <v>1521</v>
      </c>
      <c r="D206" s="211" t="s">
        <v>1522</v>
      </c>
      <c r="E206" s="211"/>
      <c r="F206" s="213"/>
      <c r="G206" s="58"/>
      <c r="H206" s="58"/>
      <c r="I206" s="58"/>
      <c r="J206" s="58"/>
      <c r="K206" s="58"/>
      <c r="L206" s="58"/>
      <c r="M206" s="58"/>
      <c r="N206" s="58"/>
      <c r="O206" s="58"/>
      <c r="P206" s="58"/>
      <c r="Q206" s="58"/>
      <c r="R206" s="58"/>
      <c r="S206" s="58"/>
      <c r="T206" s="58"/>
      <c r="U206" s="58"/>
      <c r="V206" s="58"/>
      <c r="W206" s="58"/>
      <c r="X206" s="58"/>
      <c r="Y206" s="58"/>
      <c r="Z206" s="58"/>
    </row>
    <row r="207" spans="1:26">
      <c r="A207" s="210">
        <v>206</v>
      </c>
      <c r="B207" s="65" t="s">
        <v>1523</v>
      </c>
      <c r="C207" s="309">
        <v>43221</v>
      </c>
      <c r="D207" s="211" t="s">
        <v>1524</v>
      </c>
      <c r="E207" s="211"/>
      <c r="F207" s="213"/>
      <c r="G207" s="58"/>
      <c r="H207" s="58"/>
      <c r="I207" s="58"/>
      <c r="J207" s="58"/>
      <c r="K207" s="58"/>
      <c r="L207" s="58"/>
      <c r="M207" s="58"/>
      <c r="N207" s="58"/>
      <c r="O207" s="58"/>
      <c r="P207" s="58"/>
      <c r="Q207" s="58"/>
      <c r="R207" s="58"/>
      <c r="S207" s="58"/>
      <c r="T207" s="58"/>
      <c r="U207" s="58"/>
      <c r="V207" s="58"/>
      <c r="W207" s="58"/>
      <c r="X207" s="58"/>
      <c r="Y207" s="58"/>
      <c r="Z207" s="58"/>
    </row>
    <row r="208" spans="1:26">
      <c r="A208" s="210">
        <v>207</v>
      </c>
      <c r="B208" s="65" t="s">
        <v>1525</v>
      </c>
      <c r="C208" s="309">
        <v>43223</v>
      </c>
      <c r="D208" s="211" t="s">
        <v>1526</v>
      </c>
      <c r="E208" s="211"/>
      <c r="F208" s="213"/>
      <c r="G208" s="58"/>
      <c r="H208" s="58"/>
      <c r="I208" s="58"/>
      <c r="J208" s="58"/>
      <c r="K208" s="58"/>
      <c r="L208" s="58"/>
      <c r="M208" s="58"/>
      <c r="N208" s="58"/>
      <c r="O208" s="58"/>
      <c r="P208" s="58"/>
      <c r="Q208" s="58"/>
      <c r="R208" s="58"/>
      <c r="S208" s="58"/>
      <c r="T208" s="58"/>
      <c r="U208" s="58"/>
      <c r="V208" s="58"/>
      <c r="W208" s="58"/>
      <c r="X208" s="58"/>
      <c r="Y208" s="58"/>
      <c r="Z208" s="58"/>
    </row>
    <row r="209" spans="1:26">
      <c r="A209" s="210">
        <v>208</v>
      </c>
      <c r="B209" s="65" t="s">
        <v>1527</v>
      </c>
      <c r="C209" s="309">
        <v>43245</v>
      </c>
      <c r="D209" s="211" t="s">
        <v>1528</v>
      </c>
      <c r="E209" s="211"/>
      <c r="F209" s="213"/>
      <c r="G209" s="58"/>
      <c r="H209" s="58"/>
      <c r="I209" s="58"/>
      <c r="J209" s="58"/>
      <c r="K209" s="58"/>
      <c r="L209" s="58"/>
      <c r="M209" s="58"/>
      <c r="N209" s="58"/>
      <c r="O209" s="58"/>
      <c r="P209" s="58"/>
      <c r="Q209" s="58"/>
      <c r="R209" s="58"/>
      <c r="S209" s="58"/>
      <c r="T209" s="58"/>
      <c r="U209" s="58"/>
      <c r="V209" s="58"/>
      <c r="W209" s="58"/>
      <c r="X209" s="58"/>
      <c r="Y209" s="58"/>
      <c r="Z209" s="58"/>
    </row>
    <row r="210" spans="1:26">
      <c r="A210" s="210">
        <v>209</v>
      </c>
      <c r="B210" s="65" t="s">
        <v>1529</v>
      </c>
      <c r="C210" s="309">
        <v>43257</v>
      </c>
      <c r="D210" s="211" t="s">
        <v>1530</v>
      </c>
      <c r="E210" s="211"/>
      <c r="F210" s="213"/>
      <c r="G210" s="58"/>
      <c r="H210" s="58"/>
      <c r="I210" s="58"/>
      <c r="J210" s="58"/>
      <c r="K210" s="58"/>
      <c r="L210" s="58"/>
      <c r="M210" s="58"/>
      <c r="N210" s="58"/>
      <c r="O210" s="58"/>
      <c r="P210" s="58"/>
      <c r="Q210" s="58"/>
      <c r="R210" s="58"/>
      <c r="S210" s="58"/>
      <c r="T210" s="58"/>
      <c r="U210" s="58"/>
      <c r="V210" s="58"/>
      <c r="W210" s="58"/>
      <c r="X210" s="58"/>
      <c r="Y210" s="58"/>
      <c r="Z210" s="58"/>
    </row>
    <row r="211" spans="1:26">
      <c r="A211" s="210">
        <v>210</v>
      </c>
      <c r="B211" s="65" t="s">
        <v>1531</v>
      </c>
      <c r="C211" s="309">
        <v>43265</v>
      </c>
      <c r="D211" s="211" t="s">
        <v>1532</v>
      </c>
      <c r="E211" s="211"/>
      <c r="F211" s="213"/>
      <c r="G211" s="58"/>
      <c r="H211" s="58"/>
      <c r="I211" s="58"/>
      <c r="J211" s="58"/>
      <c r="K211" s="58"/>
      <c r="L211" s="58"/>
      <c r="M211" s="58"/>
      <c r="N211" s="58"/>
      <c r="O211" s="58"/>
      <c r="P211" s="58"/>
      <c r="Q211" s="58"/>
      <c r="R211" s="58"/>
      <c r="S211" s="58"/>
      <c r="T211" s="58"/>
      <c r="U211" s="58"/>
      <c r="V211" s="58"/>
      <c r="W211" s="58"/>
      <c r="X211" s="58"/>
      <c r="Y211" s="58"/>
      <c r="Z211" s="58"/>
    </row>
    <row r="212" spans="1:26">
      <c r="A212" s="210">
        <v>211</v>
      </c>
      <c r="B212" s="65" t="s">
        <v>1533</v>
      </c>
      <c r="C212" s="309">
        <v>43311</v>
      </c>
      <c r="D212" s="211" t="s">
        <v>1534</v>
      </c>
      <c r="E212" s="211"/>
      <c r="F212" s="213"/>
      <c r="G212" s="58"/>
      <c r="H212" s="58"/>
      <c r="I212" s="58"/>
      <c r="J212" s="58"/>
      <c r="K212" s="58"/>
      <c r="L212" s="58"/>
      <c r="M212" s="58"/>
      <c r="N212" s="58"/>
      <c r="O212" s="58"/>
      <c r="P212" s="58"/>
      <c r="Q212" s="58"/>
      <c r="R212" s="58"/>
      <c r="S212" s="58"/>
      <c r="T212" s="58"/>
      <c r="U212" s="58"/>
      <c r="V212" s="58"/>
      <c r="W212" s="58"/>
      <c r="X212" s="58"/>
      <c r="Y212" s="58"/>
      <c r="Z212" s="58"/>
    </row>
    <row r="213" spans="1:26">
      <c r="A213" s="210">
        <v>212</v>
      </c>
      <c r="B213" s="65" t="s">
        <v>1535</v>
      </c>
      <c r="C213" s="309">
        <v>43311</v>
      </c>
      <c r="D213" s="211" t="s">
        <v>1536</v>
      </c>
      <c r="E213" s="211"/>
      <c r="F213" s="213"/>
      <c r="G213" s="58"/>
      <c r="H213" s="58"/>
      <c r="I213" s="58"/>
      <c r="J213" s="58"/>
      <c r="K213" s="58"/>
      <c r="L213" s="58"/>
      <c r="M213" s="58"/>
      <c r="N213" s="58"/>
      <c r="O213" s="58"/>
      <c r="P213" s="58"/>
      <c r="Q213" s="58"/>
      <c r="R213" s="58"/>
      <c r="S213" s="58"/>
      <c r="T213" s="58"/>
      <c r="U213" s="58"/>
      <c r="V213" s="58"/>
      <c r="W213" s="58"/>
      <c r="X213" s="58"/>
      <c r="Y213" s="58"/>
      <c r="Z213" s="58"/>
    </row>
    <row r="214" spans="1:26">
      <c r="A214" s="210">
        <v>213</v>
      </c>
      <c r="B214" s="65" t="s">
        <v>1537</v>
      </c>
      <c r="C214" s="309">
        <v>43328</v>
      </c>
      <c r="D214" s="211" t="s">
        <v>1538</v>
      </c>
      <c r="E214" s="211"/>
      <c r="F214" s="213"/>
      <c r="G214" s="58"/>
      <c r="H214" s="58"/>
      <c r="I214" s="58"/>
      <c r="J214" s="58"/>
      <c r="K214" s="58"/>
      <c r="L214" s="58"/>
      <c r="M214" s="58"/>
      <c r="N214" s="58"/>
      <c r="O214" s="58"/>
      <c r="P214" s="58"/>
      <c r="Q214" s="58"/>
      <c r="R214" s="58"/>
      <c r="S214" s="58"/>
      <c r="T214" s="58"/>
      <c r="U214" s="58"/>
      <c r="V214" s="58"/>
      <c r="W214" s="58"/>
      <c r="X214" s="58"/>
      <c r="Y214" s="58"/>
      <c r="Z214" s="58"/>
    </row>
    <row r="215" spans="1:26">
      <c r="A215" s="210">
        <v>214</v>
      </c>
      <c r="B215" s="65" t="s">
        <v>1539</v>
      </c>
      <c r="C215" s="309">
        <v>43321</v>
      </c>
      <c r="D215" s="211" t="s">
        <v>1540</v>
      </c>
      <c r="E215" s="211"/>
      <c r="F215" s="213"/>
      <c r="G215" s="58"/>
      <c r="H215" s="58"/>
      <c r="I215" s="58"/>
      <c r="J215" s="58"/>
      <c r="K215" s="58"/>
      <c r="L215" s="58"/>
      <c r="M215" s="58"/>
      <c r="N215" s="58"/>
      <c r="O215" s="58"/>
      <c r="P215" s="58"/>
      <c r="Q215" s="58"/>
      <c r="R215" s="58"/>
      <c r="S215" s="58"/>
      <c r="T215" s="58"/>
      <c r="U215" s="58"/>
      <c r="V215" s="58"/>
      <c r="W215" s="58"/>
      <c r="X215" s="58"/>
      <c r="Y215" s="58"/>
      <c r="Z215" s="58"/>
    </row>
    <row r="216" spans="1:26">
      <c r="A216" s="210">
        <v>215</v>
      </c>
      <c r="B216" s="65" t="s">
        <v>1541</v>
      </c>
      <c r="C216" s="309">
        <v>43330</v>
      </c>
      <c r="D216" s="211" t="s">
        <v>1542</v>
      </c>
      <c r="E216" s="211"/>
      <c r="F216" s="213"/>
      <c r="G216" s="58"/>
      <c r="H216" s="58"/>
      <c r="I216" s="58"/>
      <c r="J216" s="58"/>
      <c r="K216" s="58"/>
      <c r="L216" s="58"/>
      <c r="M216" s="58"/>
      <c r="N216" s="58"/>
      <c r="O216" s="58"/>
      <c r="P216" s="58"/>
      <c r="Q216" s="58"/>
      <c r="R216" s="58"/>
      <c r="S216" s="58"/>
      <c r="T216" s="58"/>
      <c r="U216" s="58"/>
      <c r="V216" s="58"/>
      <c r="W216" s="58"/>
      <c r="X216" s="58"/>
      <c r="Y216" s="58"/>
      <c r="Z216" s="58"/>
    </row>
    <row r="217" spans="1:26">
      <c r="A217" s="210">
        <v>216</v>
      </c>
      <c r="B217" s="65" t="s">
        <v>1543</v>
      </c>
      <c r="C217" s="309">
        <v>43330</v>
      </c>
      <c r="D217" s="211" t="s">
        <v>1538</v>
      </c>
      <c r="E217" s="211"/>
      <c r="F217" s="213"/>
      <c r="G217" s="58"/>
      <c r="H217" s="58"/>
      <c r="I217" s="58"/>
      <c r="J217" s="58"/>
      <c r="K217" s="58"/>
      <c r="L217" s="58"/>
      <c r="M217" s="58"/>
      <c r="N217" s="58"/>
      <c r="O217" s="58"/>
      <c r="P217" s="58"/>
      <c r="Q217" s="58"/>
      <c r="R217" s="58"/>
      <c r="S217" s="58"/>
      <c r="T217" s="58"/>
      <c r="U217" s="58"/>
      <c r="V217" s="58"/>
      <c r="W217" s="58"/>
      <c r="X217" s="58"/>
      <c r="Y217" s="58"/>
      <c r="Z217" s="58"/>
    </row>
    <row r="218" spans="1:26">
      <c r="A218" s="210">
        <v>217</v>
      </c>
      <c r="B218" s="65" t="s">
        <v>1544</v>
      </c>
      <c r="C218" s="309">
        <v>43322</v>
      </c>
      <c r="D218" s="211" t="s">
        <v>1545</v>
      </c>
      <c r="E218" s="211"/>
      <c r="F218" s="213"/>
      <c r="G218" s="58"/>
      <c r="H218" s="58"/>
      <c r="I218" s="58"/>
      <c r="J218" s="58"/>
      <c r="K218" s="58"/>
      <c r="L218" s="58"/>
      <c r="M218" s="58"/>
      <c r="N218" s="58"/>
      <c r="O218" s="58"/>
      <c r="P218" s="58"/>
      <c r="Q218" s="58"/>
      <c r="R218" s="58"/>
      <c r="S218" s="58"/>
      <c r="T218" s="58"/>
      <c r="U218" s="58"/>
      <c r="V218" s="58"/>
      <c r="W218" s="58"/>
      <c r="X218" s="58"/>
      <c r="Y218" s="58"/>
      <c r="Z218" s="58"/>
    </row>
    <row r="219" spans="1:26" ht="40.5">
      <c r="A219" s="210">
        <v>218</v>
      </c>
      <c r="B219" s="65" t="s">
        <v>1546</v>
      </c>
      <c r="C219" s="309">
        <v>43404</v>
      </c>
      <c r="D219" s="211" t="s">
        <v>1547</v>
      </c>
      <c r="E219" s="211"/>
      <c r="F219" s="213"/>
      <c r="G219" s="213"/>
      <c r="H219" s="213"/>
      <c r="I219" s="213"/>
      <c r="J219" s="213"/>
      <c r="K219" s="213"/>
      <c r="L219" s="213"/>
      <c r="M219" s="213"/>
      <c r="N219" s="213"/>
      <c r="O219" s="213"/>
      <c r="P219" s="213"/>
      <c r="Q219" s="213"/>
      <c r="R219" s="213"/>
      <c r="S219" s="213"/>
      <c r="T219" s="213"/>
      <c r="U219" s="213"/>
      <c r="V219" s="213"/>
      <c r="W219" s="213"/>
      <c r="X219" s="213"/>
      <c r="Y219" s="213"/>
      <c r="Z219" s="213"/>
    </row>
    <row r="220" spans="1:26">
      <c r="A220" s="210">
        <v>219</v>
      </c>
      <c r="B220" s="65" t="s">
        <v>1548</v>
      </c>
      <c r="C220" s="309">
        <v>43369</v>
      </c>
      <c r="D220" s="211" t="s">
        <v>1549</v>
      </c>
      <c r="E220" s="211"/>
      <c r="F220" s="213"/>
      <c r="G220" s="58"/>
      <c r="H220" s="58"/>
      <c r="I220" s="58"/>
      <c r="J220" s="58"/>
      <c r="K220" s="58"/>
      <c r="L220" s="58"/>
      <c r="M220" s="58"/>
      <c r="N220" s="58"/>
      <c r="O220" s="58"/>
      <c r="P220" s="58"/>
      <c r="Q220" s="58"/>
      <c r="R220" s="58"/>
      <c r="S220" s="58"/>
      <c r="T220" s="58"/>
      <c r="U220" s="58"/>
      <c r="V220" s="58"/>
      <c r="W220" s="58"/>
      <c r="X220" s="58"/>
      <c r="Y220" s="58"/>
      <c r="Z220" s="58"/>
    </row>
    <row r="221" spans="1:26">
      <c r="A221" s="210">
        <v>220</v>
      </c>
      <c r="B221" s="65" t="s">
        <v>1550</v>
      </c>
      <c r="C221" s="309">
        <v>43344</v>
      </c>
      <c r="D221" s="211" t="s">
        <v>1551</v>
      </c>
      <c r="E221" s="211"/>
      <c r="F221" s="213"/>
      <c r="G221" s="58"/>
      <c r="H221" s="58"/>
      <c r="I221" s="58"/>
      <c r="J221" s="58"/>
      <c r="K221" s="58"/>
      <c r="L221" s="58"/>
      <c r="M221" s="58"/>
      <c r="N221" s="58"/>
      <c r="O221" s="58"/>
      <c r="P221" s="58"/>
      <c r="Q221" s="58"/>
      <c r="R221" s="58"/>
      <c r="S221" s="58"/>
      <c r="T221" s="58"/>
      <c r="U221" s="58"/>
      <c r="V221" s="58"/>
      <c r="W221" s="58"/>
      <c r="X221" s="58"/>
      <c r="Y221" s="58"/>
      <c r="Z221" s="58"/>
    </row>
    <row r="222" spans="1:26">
      <c r="A222" s="210">
        <v>221</v>
      </c>
      <c r="B222" s="65" t="s">
        <v>1552</v>
      </c>
      <c r="C222" s="309">
        <v>43347</v>
      </c>
      <c r="D222" s="211" t="s">
        <v>1553</v>
      </c>
      <c r="E222" s="211"/>
      <c r="F222" s="213"/>
      <c r="G222" s="58"/>
      <c r="H222" s="58"/>
      <c r="I222" s="58"/>
      <c r="J222" s="58"/>
      <c r="K222" s="58"/>
      <c r="L222" s="58"/>
      <c r="M222" s="58"/>
      <c r="N222" s="58"/>
      <c r="O222" s="58"/>
      <c r="P222" s="58"/>
      <c r="Q222" s="58"/>
      <c r="R222" s="58"/>
      <c r="S222" s="58"/>
      <c r="T222" s="58"/>
      <c r="U222" s="58"/>
      <c r="V222" s="58"/>
      <c r="W222" s="58"/>
      <c r="X222" s="58"/>
      <c r="Y222" s="58"/>
      <c r="Z222" s="58"/>
    </row>
    <row r="223" spans="1:26">
      <c r="A223" s="210">
        <v>222</v>
      </c>
      <c r="B223" s="65" t="s">
        <v>1554</v>
      </c>
      <c r="C223" s="309">
        <v>43353</v>
      </c>
      <c r="D223" s="211" t="s">
        <v>1555</v>
      </c>
      <c r="E223" s="211"/>
      <c r="F223" s="213"/>
      <c r="G223" s="58"/>
      <c r="H223" s="58"/>
      <c r="I223" s="58"/>
      <c r="J223" s="58"/>
      <c r="K223" s="58"/>
      <c r="L223" s="58"/>
      <c r="M223" s="58"/>
      <c r="N223" s="58"/>
      <c r="O223" s="58"/>
      <c r="P223" s="58"/>
      <c r="Q223" s="58"/>
      <c r="R223" s="58"/>
      <c r="S223" s="58"/>
      <c r="T223" s="58"/>
      <c r="U223" s="58"/>
      <c r="V223" s="58"/>
      <c r="W223" s="58"/>
      <c r="X223" s="58"/>
      <c r="Y223" s="58"/>
      <c r="Z223" s="58"/>
    </row>
    <row r="224" spans="1:26">
      <c r="A224" s="210">
        <v>223</v>
      </c>
      <c r="B224" s="65" t="s">
        <v>1556</v>
      </c>
      <c r="C224" s="309">
        <v>43363</v>
      </c>
      <c r="D224" s="211" t="s">
        <v>1557</v>
      </c>
      <c r="E224" s="211"/>
      <c r="F224" s="213"/>
      <c r="G224" s="58"/>
      <c r="H224" s="58"/>
      <c r="I224" s="58"/>
      <c r="J224" s="58"/>
      <c r="K224" s="58"/>
      <c r="L224" s="58"/>
      <c r="M224" s="58"/>
      <c r="N224" s="58"/>
      <c r="O224" s="58"/>
      <c r="P224" s="58"/>
      <c r="Q224" s="58"/>
      <c r="R224" s="58"/>
      <c r="S224" s="58"/>
      <c r="T224" s="58"/>
      <c r="U224" s="58"/>
      <c r="V224" s="58"/>
      <c r="W224" s="58"/>
      <c r="X224" s="58"/>
      <c r="Y224" s="58"/>
      <c r="Z224" s="58"/>
    </row>
    <row r="225" spans="1:26">
      <c r="A225" s="210">
        <v>224</v>
      </c>
      <c r="B225" s="65" t="s">
        <v>1558</v>
      </c>
      <c r="C225" s="309">
        <v>43354</v>
      </c>
      <c r="D225" s="211" t="s">
        <v>1555</v>
      </c>
      <c r="E225" s="211"/>
      <c r="F225" s="213"/>
      <c r="G225" s="58"/>
      <c r="H225" s="58"/>
      <c r="I225" s="58"/>
      <c r="J225" s="58"/>
      <c r="K225" s="58"/>
      <c r="L225" s="58"/>
      <c r="M225" s="58"/>
      <c r="N225" s="58"/>
      <c r="O225" s="58"/>
      <c r="P225" s="58"/>
      <c r="Q225" s="58"/>
      <c r="R225" s="58"/>
      <c r="S225" s="58"/>
      <c r="T225" s="58"/>
      <c r="U225" s="58"/>
      <c r="V225" s="58"/>
      <c r="W225" s="58"/>
      <c r="X225" s="58"/>
      <c r="Y225" s="58"/>
      <c r="Z225" s="58"/>
    </row>
    <row r="226" spans="1:26">
      <c r="A226" s="210">
        <v>225</v>
      </c>
      <c r="B226" s="65" t="s">
        <v>1559</v>
      </c>
      <c r="C226" s="309">
        <v>43358</v>
      </c>
      <c r="D226" s="211" t="s">
        <v>437</v>
      </c>
      <c r="E226" s="211"/>
      <c r="F226" s="213"/>
      <c r="G226" s="58"/>
      <c r="H226" s="58"/>
      <c r="I226" s="58"/>
      <c r="J226" s="58"/>
      <c r="K226" s="58"/>
      <c r="L226" s="58"/>
      <c r="M226" s="58"/>
      <c r="N226" s="58"/>
      <c r="O226" s="58"/>
      <c r="P226" s="58"/>
      <c r="Q226" s="58"/>
      <c r="R226" s="58"/>
      <c r="S226" s="58"/>
      <c r="T226" s="58"/>
      <c r="U226" s="58"/>
      <c r="V226" s="58"/>
      <c r="W226" s="58"/>
      <c r="X226" s="58"/>
      <c r="Y226" s="58"/>
      <c r="Z226" s="58"/>
    </row>
    <row r="227" spans="1:26">
      <c r="A227" s="210">
        <v>226</v>
      </c>
      <c r="B227" s="65" t="s">
        <v>1560</v>
      </c>
      <c r="C227" s="309">
        <v>43363</v>
      </c>
      <c r="D227" s="211" t="s">
        <v>1561</v>
      </c>
      <c r="E227" s="211"/>
      <c r="F227" s="213"/>
      <c r="G227" s="58"/>
      <c r="H227" s="58"/>
      <c r="I227" s="58"/>
      <c r="J227" s="58"/>
      <c r="K227" s="58"/>
      <c r="L227" s="58"/>
      <c r="M227" s="58"/>
      <c r="N227" s="58"/>
      <c r="O227" s="58"/>
      <c r="P227" s="58"/>
      <c r="Q227" s="58"/>
      <c r="R227" s="58"/>
      <c r="S227" s="58"/>
      <c r="T227" s="58"/>
      <c r="U227" s="58"/>
      <c r="V227" s="58"/>
      <c r="W227" s="58"/>
      <c r="X227" s="58"/>
      <c r="Y227" s="58"/>
      <c r="Z227" s="58"/>
    </row>
    <row r="228" spans="1:26">
      <c r="A228" s="210">
        <v>227</v>
      </c>
      <c r="B228" s="65" t="s">
        <v>1562</v>
      </c>
      <c r="C228" s="309">
        <v>43374</v>
      </c>
      <c r="D228" s="211" t="s">
        <v>1563</v>
      </c>
      <c r="E228" s="211"/>
      <c r="F228" s="213"/>
      <c r="G228" s="58"/>
      <c r="H228" s="58"/>
      <c r="I228" s="58"/>
      <c r="J228" s="58"/>
      <c r="K228" s="58"/>
      <c r="L228" s="58"/>
      <c r="M228" s="58"/>
      <c r="N228" s="58"/>
      <c r="O228" s="58"/>
      <c r="P228" s="58"/>
      <c r="Q228" s="58"/>
      <c r="R228" s="58"/>
      <c r="S228" s="58"/>
      <c r="T228" s="58"/>
      <c r="U228" s="58"/>
      <c r="V228" s="58"/>
      <c r="W228" s="58"/>
      <c r="X228" s="58"/>
      <c r="Y228" s="58"/>
      <c r="Z228" s="58"/>
    </row>
    <row r="229" spans="1:26" ht="27">
      <c r="A229" s="210">
        <v>228</v>
      </c>
      <c r="B229" s="65" t="s">
        <v>1564</v>
      </c>
      <c r="C229" s="309">
        <v>43374</v>
      </c>
      <c r="D229" s="211" t="s">
        <v>1565</v>
      </c>
      <c r="E229" s="211"/>
      <c r="F229" s="213"/>
      <c r="G229" s="58"/>
      <c r="H229" s="58"/>
      <c r="I229" s="58"/>
      <c r="J229" s="58"/>
      <c r="K229" s="58"/>
      <c r="L229" s="58"/>
      <c r="M229" s="58"/>
      <c r="N229" s="58"/>
      <c r="O229" s="58"/>
      <c r="P229" s="58"/>
      <c r="Q229" s="58"/>
      <c r="R229" s="58"/>
      <c r="S229" s="58"/>
      <c r="T229" s="58"/>
      <c r="U229" s="58"/>
      <c r="V229" s="58"/>
      <c r="W229" s="58"/>
      <c r="X229" s="58"/>
      <c r="Y229" s="58"/>
      <c r="Z229" s="58"/>
    </row>
    <row r="230" spans="1:26" ht="27">
      <c r="A230" s="210">
        <v>229</v>
      </c>
      <c r="B230" s="65" t="s">
        <v>1566</v>
      </c>
      <c r="C230" s="309">
        <v>43405</v>
      </c>
      <c r="D230" s="211" t="s">
        <v>1376</v>
      </c>
      <c r="E230" s="211"/>
      <c r="F230" s="213"/>
      <c r="G230" s="58"/>
      <c r="H230" s="58"/>
      <c r="I230" s="58"/>
      <c r="J230" s="58"/>
      <c r="K230" s="58"/>
      <c r="L230" s="58"/>
      <c r="M230" s="58"/>
      <c r="N230" s="58"/>
      <c r="O230" s="58"/>
      <c r="P230" s="58"/>
      <c r="Q230" s="58"/>
      <c r="R230" s="58"/>
      <c r="S230" s="58"/>
      <c r="T230" s="58"/>
      <c r="U230" s="58"/>
      <c r="V230" s="58"/>
      <c r="W230" s="58"/>
      <c r="X230" s="58"/>
      <c r="Y230" s="58"/>
      <c r="Z230" s="58"/>
    </row>
    <row r="231" spans="1:26">
      <c r="A231" s="210">
        <v>230</v>
      </c>
      <c r="B231" s="220" t="s">
        <v>1567</v>
      </c>
      <c r="C231" s="309">
        <v>43482</v>
      </c>
      <c r="D231" s="221" t="s">
        <v>1568</v>
      </c>
      <c r="E231" s="221"/>
      <c r="F231" s="213"/>
      <c r="G231" s="58"/>
      <c r="H231" s="58"/>
      <c r="I231" s="58"/>
      <c r="J231" s="58"/>
      <c r="K231" s="58"/>
      <c r="L231" s="58"/>
      <c r="M231" s="58"/>
      <c r="N231" s="58"/>
      <c r="O231" s="58"/>
      <c r="P231" s="58"/>
      <c r="Q231" s="58"/>
      <c r="R231" s="58"/>
      <c r="S231" s="58"/>
      <c r="T231" s="58"/>
      <c r="U231" s="58"/>
      <c r="V231" s="58"/>
      <c r="W231" s="58"/>
      <c r="X231" s="58"/>
      <c r="Y231" s="58"/>
      <c r="Z231" s="58"/>
    </row>
    <row r="232" spans="1:26">
      <c r="A232" s="210">
        <v>231</v>
      </c>
      <c r="B232" s="220" t="s">
        <v>1569</v>
      </c>
      <c r="C232" s="309">
        <v>43542</v>
      </c>
      <c r="D232" s="221" t="s">
        <v>1570</v>
      </c>
      <c r="E232" s="221"/>
      <c r="F232" s="213"/>
      <c r="G232" s="58"/>
      <c r="H232" s="58"/>
      <c r="I232" s="58"/>
      <c r="J232" s="58"/>
      <c r="K232" s="58"/>
      <c r="L232" s="58"/>
      <c r="M232" s="58"/>
      <c r="N232" s="58"/>
      <c r="O232" s="58"/>
      <c r="P232" s="58"/>
      <c r="Q232" s="58"/>
      <c r="R232" s="58"/>
      <c r="S232" s="58"/>
      <c r="T232" s="58"/>
      <c r="U232" s="58"/>
      <c r="V232" s="58"/>
      <c r="W232" s="58"/>
      <c r="X232" s="58"/>
      <c r="Y232" s="58"/>
      <c r="Z232" s="58"/>
    </row>
    <row r="233" spans="1:26">
      <c r="A233" s="210">
        <v>232</v>
      </c>
      <c r="B233" s="220" t="s">
        <v>1571</v>
      </c>
      <c r="C233" s="309">
        <v>43542</v>
      </c>
      <c r="D233" s="221" t="s">
        <v>1570</v>
      </c>
      <c r="E233" s="221"/>
      <c r="F233" s="213"/>
      <c r="G233" s="58"/>
      <c r="H233" s="58"/>
      <c r="I233" s="58"/>
      <c r="J233" s="58"/>
      <c r="K233" s="58"/>
      <c r="L233" s="58"/>
      <c r="M233" s="58"/>
      <c r="N233" s="58"/>
      <c r="O233" s="58"/>
      <c r="P233" s="58"/>
      <c r="Q233" s="58"/>
      <c r="R233" s="58"/>
      <c r="S233" s="58"/>
      <c r="T233" s="58"/>
      <c r="U233" s="58"/>
      <c r="V233" s="58"/>
      <c r="W233" s="58"/>
      <c r="X233" s="58"/>
      <c r="Y233" s="58"/>
      <c r="Z233" s="58"/>
    </row>
    <row r="234" spans="1:26" ht="27">
      <c r="A234" s="210">
        <v>233</v>
      </c>
      <c r="B234" s="220" t="s">
        <v>1572</v>
      </c>
      <c r="C234" s="309">
        <v>43543</v>
      </c>
      <c r="D234" s="221" t="s">
        <v>1573</v>
      </c>
      <c r="E234" s="221"/>
      <c r="F234" s="213"/>
      <c r="G234" s="58"/>
      <c r="H234" s="58"/>
      <c r="I234" s="58"/>
      <c r="J234" s="58"/>
      <c r="K234" s="58"/>
      <c r="L234" s="58"/>
      <c r="M234" s="58"/>
      <c r="N234" s="58"/>
      <c r="O234" s="58"/>
      <c r="P234" s="58"/>
      <c r="Q234" s="58"/>
      <c r="R234" s="58"/>
      <c r="S234" s="58"/>
      <c r="T234" s="58"/>
      <c r="U234" s="58"/>
      <c r="V234" s="58"/>
      <c r="W234" s="58"/>
      <c r="X234" s="58"/>
      <c r="Y234" s="58"/>
      <c r="Z234" s="58"/>
    </row>
    <row r="235" spans="1:26">
      <c r="A235" s="210">
        <v>234</v>
      </c>
      <c r="B235" s="56" t="str">
        <f>HYPERLINK("https://www.microsave.net/2019/04/05/how-much-has-changed-in-just-20-years-1-2/","How much has changed in just 20 years – Part 1")</f>
        <v>How much has changed in just 20 years – Part 1</v>
      </c>
      <c r="C235" s="309">
        <v>43560</v>
      </c>
      <c r="D235" s="211" t="s">
        <v>1376</v>
      </c>
      <c r="E235" s="211"/>
      <c r="F235" s="213"/>
      <c r="G235" s="58"/>
      <c r="H235" s="58"/>
      <c r="I235" s="58"/>
      <c r="J235" s="58"/>
      <c r="K235" s="58"/>
      <c r="L235" s="58"/>
      <c r="M235" s="58"/>
      <c r="N235" s="58"/>
      <c r="O235" s="58"/>
      <c r="P235" s="58"/>
      <c r="Q235" s="58"/>
      <c r="R235" s="58"/>
      <c r="S235" s="58"/>
      <c r="T235" s="58"/>
      <c r="U235" s="58"/>
      <c r="V235" s="58"/>
      <c r="W235" s="58"/>
      <c r="X235" s="58"/>
      <c r="Y235" s="58"/>
      <c r="Z235" s="58"/>
    </row>
    <row r="236" spans="1:26">
      <c r="A236" s="210">
        <v>235</v>
      </c>
      <c r="B236" s="56" t="str">
        <f>HYPERLINK("https://www.microsave.net/2019/04/05/how-much-has-changed-in-just-20-years-2-2/","How much has changed in just 20 years – Part 2")</f>
        <v>How much has changed in just 20 years – Part 2</v>
      </c>
      <c r="C236" s="309">
        <v>43560</v>
      </c>
      <c r="D236" s="211" t="s">
        <v>1376</v>
      </c>
      <c r="E236" s="211"/>
      <c r="F236" s="58"/>
      <c r="G236" s="58"/>
      <c r="H236" s="58"/>
      <c r="I236" s="58"/>
      <c r="J236" s="58"/>
      <c r="K236" s="58"/>
      <c r="L236" s="58"/>
      <c r="M236" s="58"/>
      <c r="N236" s="58"/>
      <c r="O236" s="58"/>
      <c r="P236" s="58"/>
      <c r="Q236" s="58"/>
      <c r="R236" s="58"/>
      <c r="S236" s="58"/>
      <c r="T236" s="58"/>
      <c r="U236" s="58"/>
      <c r="V236" s="58"/>
      <c r="W236" s="58"/>
      <c r="X236" s="58"/>
      <c r="Y236" s="58"/>
      <c r="Z236" s="58"/>
    </row>
    <row r="237" spans="1:26" ht="27">
      <c r="A237" s="210">
        <v>236</v>
      </c>
      <c r="B237" s="56" t="str">
        <f>HYPERLINK("https://www.microsave.net/2019/04/29/speculating-on-the-future-of-financial-inclusion-predictions-solutions-and-warnings-for-the-next-20-years/","Speculating on the future of financial inclusion: predictions, solutions (and warnings) for the next 20 years")</f>
        <v>Speculating on the future of financial inclusion: predictions, solutions (and warnings) for the next 20 years</v>
      </c>
      <c r="C237" s="310">
        <v>43584</v>
      </c>
      <c r="D237" s="211" t="s">
        <v>1376</v>
      </c>
      <c r="E237" s="211"/>
      <c r="F237" s="58"/>
      <c r="G237" s="58"/>
      <c r="H237" s="58"/>
      <c r="I237" s="58"/>
      <c r="J237" s="58"/>
      <c r="K237" s="58"/>
      <c r="L237" s="58"/>
      <c r="M237" s="58"/>
      <c r="N237" s="58"/>
      <c r="O237" s="58"/>
      <c r="P237" s="58"/>
      <c r="Q237" s="58"/>
      <c r="R237" s="58"/>
      <c r="S237" s="58"/>
      <c r="T237" s="58"/>
      <c r="U237" s="58"/>
      <c r="V237" s="58"/>
      <c r="W237" s="58"/>
      <c r="X237" s="58"/>
      <c r="Y237" s="58"/>
      <c r="Z237" s="58"/>
    </row>
    <row r="238" spans="1:26" ht="27">
      <c r="A238" s="210">
        <v>237</v>
      </c>
      <c r="B238" s="56" t="s">
        <v>1574</v>
      </c>
      <c r="C238" s="310">
        <v>43565</v>
      </c>
      <c r="D238" s="211" t="s">
        <v>1575</v>
      </c>
      <c r="E238" s="211"/>
      <c r="F238" s="58"/>
      <c r="G238" s="58"/>
      <c r="H238" s="58"/>
      <c r="I238" s="58"/>
      <c r="J238" s="58"/>
      <c r="K238" s="58"/>
      <c r="L238" s="58"/>
      <c r="M238" s="58"/>
      <c r="N238" s="58"/>
      <c r="O238" s="58"/>
      <c r="P238" s="58"/>
      <c r="Q238" s="58"/>
      <c r="R238" s="58"/>
      <c r="S238" s="58"/>
      <c r="T238" s="58"/>
      <c r="U238" s="58"/>
      <c r="V238" s="58"/>
      <c r="W238" s="58"/>
      <c r="X238" s="58"/>
      <c r="Y238" s="58"/>
      <c r="Z238" s="58"/>
    </row>
    <row r="239" spans="1:26">
      <c r="A239" s="210">
        <v>238</v>
      </c>
      <c r="B239" s="56" t="s">
        <v>1576</v>
      </c>
      <c r="C239" s="310">
        <v>43609</v>
      </c>
      <c r="D239" s="211" t="s">
        <v>1577</v>
      </c>
      <c r="E239" s="211"/>
      <c r="F239" s="58"/>
      <c r="G239" s="58"/>
      <c r="H239" s="58"/>
      <c r="I239" s="58"/>
      <c r="J239" s="58"/>
      <c r="K239" s="58"/>
      <c r="L239" s="58"/>
      <c r="M239" s="58"/>
      <c r="N239" s="58"/>
      <c r="O239" s="58"/>
      <c r="P239" s="58"/>
      <c r="Q239" s="58"/>
      <c r="R239" s="58"/>
      <c r="S239" s="58"/>
      <c r="T239" s="58"/>
      <c r="U239" s="58"/>
      <c r="V239" s="58"/>
      <c r="W239" s="58"/>
      <c r="X239" s="58"/>
      <c r="Y239" s="58"/>
      <c r="Z239" s="58"/>
    </row>
    <row r="240" spans="1:26">
      <c r="A240" s="210">
        <v>239</v>
      </c>
      <c r="B240" s="56" t="s">
        <v>1578</v>
      </c>
      <c r="C240" s="310">
        <v>43684</v>
      </c>
      <c r="D240" s="211" t="s">
        <v>1579</v>
      </c>
      <c r="E240" s="211"/>
      <c r="F240" s="58"/>
      <c r="G240" s="58"/>
      <c r="H240" s="58"/>
      <c r="I240" s="58"/>
      <c r="J240" s="58"/>
      <c r="K240" s="58"/>
      <c r="L240" s="58"/>
      <c r="M240" s="58"/>
      <c r="N240" s="58"/>
      <c r="O240" s="58"/>
      <c r="P240" s="58"/>
      <c r="Q240" s="58"/>
      <c r="R240" s="58"/>
      <c r="S240" s="58"/>
      <c r="T240" s="58"/>
      <c r="U240" s="58"/>
      <c r="V240" s="58"/>
      <c r="W240" s="58"/>
      <c r="X240" s="58"/>
      <c r="Y240" s="58"/>
      <c r="Z240" s="58"/>
    </row>
    <row r="241" spans="1:26">
      <c r="A241" s="210">
        <v>240</v>
      </c>
      <c r="B241" s="56" t="s">
        <v>1580</v>
      </c>
      <c r="C241" s="310">
        <v>43684</v>
      </c>
      <c r="D241" s="211" t="s">
        <v>1581</v>
      </c>
      <c r="E241" s="211"/>
      <c r="F241" s="58"/>
      <c r="G241" s="58"/>
      <c r="H241" s="58"/>
      <c r="I241" s="58"/>
      <c r="J241" s="58"/>
      <c r="K241" s="58"/>
      <c r="L241" s="58"/>
      <c r="M241" s="58"/>
      <c r="N241" s="58"/>
      <c r="O241" s="58"/>
      <c r="P241" s="58"/>
      <c r="Q241" s="58"/>
      <c r="R241" s="58"/>
      <c r="S241" s="58"/>
      <c r="T241" s="58"/>
      <c r="U241" s="58"/>
      <c r="V241" s="58"/>
      <c r="W241" s="58"/>
      <c r="X241" s="58"/>
      <c r="Y241" s="58"/>
      <c r="Z241" s="58"/>
    </row>
    <row r="242" spans="1:26">
      <c r="A242" s="210">
        <v>241</v>
      </c>
      <c r="B242" s="56" t="s">
        <v>1582</v>
      </c>
      <c r="C242" s="310">
        <v>43745</v>
      </c>
      <c r="D242" s="211" t="s">
        <v>1583</v>
      </c>
      <c r="E242" s="211"/>
      <c r="F242" s="58"/>
      <c r="G242" s="58"/>
      <c r="H242" s="58"/>
      <c r="I242" s="58"/>
      <c r="J242" s="58"/>
      <c r="K242" s="58"/>
      <c r="L242" s="58"/>
      <c r="M242" s="58"/>
      <c r="N242" s="58"/>
      <c r="O242" s="58"/>
      <c r="P242" s="58"/>
      <c r="Q242" s="58"/>
      <c r="R242" s="58"/>
      <c r="S242" s="58"/>
      <c r="T242" s="58"/>
      <c r="U242" s="58"/>
      <c r="V242" s="58"/>
      <c r="W242" s="58"/>
      <c r="X242" s="58"/>
      <c r="Y242" s="58"/>
      <c r="Z242" s="58"/>
    </row>
    <row r="243" spans="1:26">
      <c r="A243" s="210">
        <v>242</v>
      </c>
      <c r="B243" s="56" t="s">
        <v>1584</v>
      </c>
      <c r="C243" s="310">
        <v>43776</v>
      </c>
      <c r="D243" s="211" t="s">
        <v>1585</v>
      </c>
      <c r="E243" s="211"/>
      <c r="F243" s="58"/>
      <c r="G243" s="58"/>
      <c r="H243" s="58"/>
      <c r="I243" s="58"/>
      <c r="J243" s="58"/>
      <c r="K243" s="58"/>
      <c r="L243" s="58"/>
      <c r="M243" s="58"/>
      <c r="N243" s="58"/>
      <c r="O243" s="58"/>
      <c r="P243" s="58"/>
      <c r="Q243" s="58"/>
      <c r="R243" s="58"/>
      <c r="S243" s="58"/>
      <c r="T243" s="58"/>
      <c r="U243" s="58"/>
      <c r="V243" s="58"/>
      <c r="W243" s="58"/>
      <c r="X243" s="58"/>
      <c r="Y243" s="58"/>
      <c r="Z243" s="58"/>
    </row>
    <row r="244" spans="1:26">
      <c r="A244" s="210">
        <v>243</v>
      </c>
      <c r="B244" s="56" t="s">
        <v>1586</v>
      </c>
      <c r="C244" s="310">
        <v>43806</v>
      </c>
      <c r="D244" s="211" t="s">
        <v>1587</v>
      </c>
      <c r="E244" s="211"/>
      <c r="F244" s="58"/>
      <c r="G244" s="58"/>
      <c r="H244" s="58"/>
      <c r="I244" s="58"/>
      <c r="J244" s="58"/>
      <c r="K244" s="58"/>
      <c r="L244" s="58"/>
      <c r="M244" s="58"/>
      <c r="N244" s="58"/>
      <c r="O244" s="58"/>
      <c r="P244" s="58"/>
      <c r="Q244" s="58"/>
      <c r="R244" s="58"/>
      <c r="S244" s="58"/>
      <c r="T244" s="58"/>
      <c r="U244" s="58"/>
      <c r="V244" s="58"/>
      <c r="W244" s="58"/>
      <c r="X244" s="58"/>
      <c r="Y244" s="58"/>
      <c r="Z244" s="58"/>
    </row>
    <row r="245" spans="1:26">
      <c r="A245" s="210">
        <v>244</v>
      </c>
      <c r="B245" s="56" t="s">
        <v>1588</v>
      </c>
      <c r="C245" s="310">
        <v>43806</v>
      </c>
      <c r="D245" s="211" t="s">
        <v>1589</v>
      </c>
      <c r="E245" s="211"/>
      <c r="F245" s="58"/>
      <c r="G245" s="58"/>
      <c r="H245" s="58"/>
      <c r="I245" s="58"/>
      <c r="J245" s="58"/>
      <c r="K245" s="58"/>
      <c r="L245" s="58"/>
      <c r="M245" s="58"/>
      <c r="N245" s="58"/>
      <c r="O245" s="58"/>
      <c r="P245" s="58"/>
      <c r="Q245" s="58"/>
      <c r="R245" s="58"/>
      <c r="S245" s="58"/>
      <c r="T245" s="58"/>
      <c r="U245" s="58"/>
      <c r="V245" s="58"/>
      <c r="W245" s="58"/>
      <c r="X245" s="58"/>
      <c r="Y245" s="58"/>
      <c r="Z245" s="58"/>
    </row>
    <row r="246" spans="1:26">
      <c r="A246" s="210">
        <v>245</v>
      </c>
      <c r="B246" s="56" t="s">
        <v>1590</v>
      </c>
      <c r="C246" s="310" t="s">
        <v>1591</v>
      </c>
      <c r="D246" s="211" t="s">
        <v>1592</v>
      </c>
      <c r="E246" s="211"/>
      <c r="F246" s="58"/>
      <c r="G246" s="58"/>
      <c r="H246" s="58"/>
      <c r="I246" s="58"/>
      <c r="J246" s="58"/>
      <c r="K246" s="58"/>
      <c r="L246" s="58"/>
      <c r="M246" s="58"/>
      <c r="N246" s="58"/>
      <c r="O246" s="58"/>
      <c r="P246" s="58"/>
      <c r="Q246" s="58"/>
      <c r="R246" s="58"/>
      <c r="S246" s="58"/>
      <c r="T246" s="58"/>
      <c r="U246" s="58"/>
      <c r="V246" s="58"/>
      <c r="W246" s="58"/>
      <c r="X246" s="58"/>
      <c r="Y246" s="58"/>
      <c r="Z246" s="58"/>
    </row>
    <row r="247" spans="1:26">
      <c r="A247" s="210">
        <v>246</v>
      </c>
      <c r="B247" s="56" t="s">
        <v>1593</v>
      </c>
      <c r="C247" s="310" t="s">
        <v>1594</v>
      </c>
      <c r="D247" s="211" t="s">
        <v>1595</v>
      </c>
      <c r="E247" s="211"/>
      <c r="F247" s="58"/>
      <c r="G247" s="58"/>
      <c r="H247" s="58"/>
      <c r="I247" s="58"/>
      <c r="J247" s="58"/>
      <c r="K247" s="58"/>
      <c r="L247" s="58"/>
      <c r="M247" s="58"/>
      <c r="N247" s="58"/>
      <c r="O247" s="58"/>
      <c r="P247" s="58"/>
      <c r="Q247" s="58"/>
      <c r="R247" s="58"/>
      <c r="S247" s="58"/>
      <c r="T247" s="58"/>
      <c r="U247" s="58"/>
      <c r="V247" s="58"/>
      <c r="W247" s="58"/>
      <c r="X247" s="58"/>
      <c r="Y247" s="58"/>
      <c r="Z247" s="58"/>
    </row>
    <row r="248" spans="1:26">
      <c r="A248" s="210">
        <v>247</v>
      </c>
      <c r="B248" s="56" t="s">
        <v>1596</v>
      </c>
      <c r="C248" s="310" t="s">
        <v>1597</v>
      </c>
      <c r="D248" s="211" t="s">
        <v>1598</v>
      </c>
      <c r="E248" s="211"/>
      <c r="F248" s="58"/>
      <c r="G248" s="58"/>
      <c r="H248" s="58"/>
      <c r="I248" s="58"/>
      <c r="J248" s="58"/>
      <c r="K248" s="58"/>
      <c r="L248" s="58"/>
      <c r="M248" s="58"/>
      <c r="N248" s="58"/>
      <c r="O248" s="58"/>
      <c r="P248" s="58"/>
      <c r="Q248" s="58"/>
      <c r="R248" s="58"/>
      <c r="S248" s="58"/>
      <c r="T248" s="58"/>
      <c r="U248" s="58"/>
      <c r="V248" s="58"/>
      <c r="W248" s="58"/>
      <c r="X248" s="58"/>
      <c r="Y248" s="58"/>
      <c r="Z248" s="58"/>
    </row>
    <row r="249" spans="1:26">
      <c r="A249" s="210">
        <v>248</v>
      </c>
      <c r="B249" s="56" t="s">
        <v>1599</v>
      </c>
      <c r="C249" s="310" t="s">
        <v>1600</v>
      </c>
      <c r="D249" s="211" t="s">
        <v>1601</v>
      </c>
      <c r="E249" s="211"/>
      <c r="F249" s="58"/>
      <c r="G249" s="58"/>
      <c r="H249" s="58"/>
      <c r="I249" s="58"/>
      <c r="J249" s="58"/>
      <c r="K249" s="58"/>
      <c r="L249" s="58"/>
      <c r="M249" s="58"/>
      <c r="N249" s="58"/>
      <c r="O249" s="58"/>
      <c r="P249" s="58"/>
      <c r="Q249" s="58"/>
      <c r="R249" s="58"/>
      <c r="S249" s="58"/>
      <c r="T249" s="58"/>
      <c r="U249" s="58"/>
      <c r="V249" s="58"/>
      <c r="W249" s="58"/>
      <c r="X249" s="58"/>
      <c r="Y249" s="58"/>
      <c r="Z249" s="58"/>
    </row>
    <row r="250" spans="1:26">
      <c r="A250" s="210">
        <v>249</v>
      </c>
      <c r="B250" s="56" t="s">
        <v>1602</v>
      </c>
      <c r="C250" s="310" t="s">
        <v>1603</v>
      </c>
      <c r="D250" s="211" t="s">
        <v>1604</v>
      </c>
      <c r="E250" s="211"/>
      <c r="F250" s="58"/>
      <c r="G250" s="58"/>
      <c r="H250" s="58"/>
      <c r="I250" s="58"/>
      <c r="J250" s="58"/>
      <c r="K250" s="58"/>
      <c r="L250" s="58"/>
      <c r="M250" s="58"/>
      <c r="N250" s="58"/>
      <c r="O250" s="58"/>
      <c r="P250" s="58"/>
      <c r="Q250" s="58"/>
      <c r="R250" s="58"/>
      <c r="S250" s="58"/>
      <c r="T250" s="58"/>
      <c r="U250" s="58"/>
      <c r="V250" s="58"/>
      <c r="W250" s="58"/>
      <c r="X250" s="58"/>
      <c r="Y250" s="58"/>
      <c r="Z250" s="58"/>
    </row>
    <row r="251" spans="1:26">
      <c r="A251" s="210">
        <v>250</v>
      </c>
      <c r="B251" s="56" t="s">
        <v>1605</v>
      </c>
      <c r="C251" s="310" t="s">
        <v>1606</v>
      </c>
      <c r="D251" s="211" t="s">
        <v>1607</v>
      </c>
      <c r="E251" s="211"/>
      <c r="F251" s="58"/>
      <c r="G251" s="58"/>
      <c r="H251" s="58"/>
      <c r="I251" s="58"/>
      <c r="J251" s="58"/>
      <c r="K251" s="58"/>
      <c r="L251" s="58"/>
      <c r="M251" s="58"/>
      <c r="N251" s="58"/>
      <c r="O251" s="58"/>
      <c r="P251" s="58"/>
      <c r="Q251" s="58"/>
      <c r="R251" s="58"/>
      <c r="S251" s="58"/>
      <c r="T251" s="58"/>
      <c r="U251" s="58"/>
      <c r="V251" s="58"/>
      <c r="W251" s="58"/>
      <c r="X251" s="58"/>
      <c r="Y251" s="58"/>
      <c r="Z251" s="58"/>
    </row>
    <row r="252" spans="1:26">
      <c r="A252" s="210">
        <v>251</v>
      </c>
      <c r="B252" s="56" t="s">
        <v>1608</v>
      </c>
      <c r="C252" s="310" t="s">
        <v>1609</v>
      </c>
      <c r="D252" s="211" t="s">
        <v>1610</v>
      </c>
      <c r="E252" s="211"/>
      <c r="F252" s="58"/>
      <c r="G252" s="58"/>
      <c r="H252" s="58"/>
      <c r="I252" s="58"/>
      <c r="J252" s="58"/>
      <c r="K252" s="58"/>
      <c r="L252" s="58"/>
      <c r="M252" s="58"/>
      <c r="N252" s="58"/>
      <c r="O252" s="58"/>
      <c r="P252" s="58"/>
      <c r="Q252" s="58"/>
      <c r="R252" s="58"/>
      <c r="S252" s="58"/>
      <c r="T252" s="58"/>
      <c r="U252" s="58"/>
      <c r="V252" s="58"/>
      <c r="W252" s="58"/>
      <c r="X252" s="58"/>
      <c r="Y252" s="58"/>
      <c r="Z252" s="58"/>
    </row>
    <row r="253" spans="1:26">
      <c r="A253" s="210">
        <v>252</v>
      </c>
      <c r="B253" s="56" t="s">
        <v>1611</v>
      </c>
      <c r="C253" s="310" t="s">
        <v>1612</v>
      </c>
      <c r="D253" s="211" t="s">
        <v>1613</v>
      </c>
      <c r="E253" s="211"/>
      <c r="F253" s="58"/>
      <c r="G253" s="58"/>
      <c r="H253" s="58"/>
      <c r="I253" s="58"/>
      <c r="J253" s="58"/>
      <c r="K253" s="58"/>
      <c r="L253" s="58"/>
      <c r="M253" s="58"/>
      <c r="N253" s="58"/>
      <c r="O253" s="58"/>
      <c r="P253" s="58"/>
      <c r="Q253" s="58"/>
      <c r="R253" s="58"/>
      <c r="S253" s="58"/>
      <c r="T253" s="58"/>
      <c r="U253" s="58"/>
      <c r="V253" s="58"/>
      <c r="W253" s="58"/>
      <c r="X253" s="58"/>
      <c r="Y253" s="58"/>
      <c r="Z253" s="58"/>
    </row>
    <row r="254" spans="1:26">
      <c r="A254" s="210">
        <v>253</v>
      </c>
      <c r="B254" s="56" t="s">
        <v>1614</v>
      </c>
      <c r="C254" s="310">
        <v>43739</v>
      </c>
      <c r="D254" s="211" t="s">
        <v>1615</v>
      </c>
      <c r="E254" s="211"/>
      <c r="F254" s="58"/>
      <c r="G254" s="58"/>
      <c r="H254" s="58"/>
      <c r="I254" s="58"/>
      <c r="J254" s="58"/>
      <c r="K254" s="58"/>
      <c r="L254" s="58"/>
      <c r="M254" s="58"/>
      <c r="N254" s="58"/>
      <c r="O254" s="58"/>
      <c r="P254" s="58"/>
      <c r="Q254" s="58"/>
      <c r="R254" s="58"/>
      <c r="S254" s="58"/>
      <c r="T254" s="58"/>
      <c r="U254" s="58"/>
      <c r="V254" s="58"/>
      <c r="W254" s="58"/>
      <c r="X254" s="58"/>
      <c r="Y254" s="58"/>
      <c r="Z254" s="58"/>
    </row>
    <row r="255" spans="1:26">
      <c r="A255" s="210">
        <v>254</v>
      </c>
      <c r="B255" s="56" t="s">
        <v>1616</v>
      </c>
      <c r="C255" s="310">
        <v>43781</v>
      </c>
      <c r="D255" s="211" t="s">
        <v>1617</v>
      </c>
      <c r="E255" s="211"/>
      <c r="F255" s="58"/>
      <c r="G255" s="58"/>
      <c r="H255" s="58"/>
      <c r="I255" s="58"/>
      <c r="J255" s="58"/>
      <c r="K255" s="58"/>
      <c r="L255" s="58"/>
      <c r="M255" s="58"/>
      <c r="N255" s="58"/>
      <c r="O255" s="58"/>
      <c r="P255" s="58"/>
      <c r="Q255" s="58"/>
      <c r="R255" s="58"/>
      <c r="S255" s="58"/>
      <c r="T255" s="58"/>
      <c r="U255" s="58"/>
      <c r="V255" s="58"/>
      <c r="W255" s="58"/>
      <c r="X255" s="58"/>
      <c r="Y255" s="58"/>
      <c r="Z255" s="58"/>
    </row>
    <row r="256" spans="1:26">
      <c r="A256" s="210">
        <v>255</v>
      </c>
      <c r="B256" s="56" t="s">
        <v>1618</v>
      </c>
      <c r="C256" s="310">
        <v>43803</v>
      </c>
      <c r="D256" s="222" t="s">
        <v>1619</v>
      </c>
      <c r="E256" s="222"/>
      <c r="F256" s="58"/>
      <c r="G256" s="58"/>
      <c r="H256" s="58"/>
      <c r="I256" s="58"/>
      <c r="J256" s="58"/>
      <c r="K256" s="58"/>
      <c r="L256" s="58"/>
      <c r="M256" s="58"/>
      <c r="N256" s="58"/>
      <c r="O256" s="58"/>
      <c r="P256" s="58"/>
      <c r="Q256" s="58"/>
      <c r="R256" s="58"/>
      <c r="S256" s="58"/>
      <c r="T256" s="58"/>
      <c r="U256" s="58"/>
      <c r="V256" s="58"/>
      <c r="W256" s="58"/>
      <c r="X256" s="58"/>
      <c r="Y256" s="58"/>
      <c r="Z256" s="58"/>
    </row>
    <row r="257" spans="1:26">
      <c r="A257" s="210">
        <v>256</v>
      </c>
      <c r="B257" s="56" t="s">
        <v>1620</v>
      </c>
      <c r="C257" s="310">
        <v>43844</v>
      </c>
      <c r="D257" s="211" t="s">
        <v>1621</v>
      </c>
      <c r="E257" s="211"/>
      <c r="F257" s="58"/>
      <c r="G257" s="58"/>
      <c r="H257" s="58"/>
      <c r="I257" s="58"/>
      <c r="J257" s="58"/>
      <c r="K257" s="58"/>
      <c r="L257" s="58"/>
      <c r="M257" s="58"/>
      <c r="N257" s="58"/>
      <c r="O257" s="58"/>
      <c r="P257" s="58"/>
      <c r="Q257" s="58"/>
      <c r="R257" s="58"/>
      <c r="S257" s="58"/>
      <c r="T257" s="58"/>
      <c r="U257" s="58"/>
      <c r="V257" s="58"/>
      <c r="W257" s="58"/>
      <c r="X257" s="58"/>
      <c r="Y257" s="58"/>
      <c r="Z257" s="58"/>
    </row>
    <row r="258" spans="1:26" ht="27">
      <c r="A258" s="210">
        <v>257</v>
      </c>
      <c r="B258" s="223" t="s">
        <v>1622</v>
      </c>
      <c r="C258" s="310">
        <v>43847</v>
      </c>
      <c r="D258" s="224" t="s">
        <v>1623</v>
      </c>
      <c r="E258" s="224"/>
      <c r="F258" s="225"/>
      <c r="G258" s="225"/>
      <c r="H258" s="225"/>
      <c r="I258" s="225"/>
      <c r="J258" s="225"/>
      <c r="K258" s="225"/>
      <c r="L258" s="225"/>
      <c r="M258" s="225"/>
      <c r="N258" s="225"/>
      <c r="O258" s="225"/>
      <c r="P258" s="225"/>
      <c r="Q258" s="225"/>
      <c r="R258" s="225"/>
      <c r="S258" s="225"/>
      <c r="T258" s="225"/>
      <c r="U258" s="225"/>
      <c r="V258" s="225"/>
      <c r="W258" s="225"/>
      <c r="X258" s="225"/>
      <c r="Y258" s="225"/>
      <c r="Z258" s="225"/>
    </row>
    <row r="259" spans="1:26">
      <c r="A259" s="210">
        <v>258</v>
      </c>
      <c r="B259" s="56" t="s">
        <v>1624</v>
      </c>
      <c r="C259" s="310">
        <v>43860</v>
      </c>
      <c r="D259" s="211" t="s">
        <v>1625</v>
      </c>
      <c r="E259" s="211"/>
      <c r="F259" s="226"/>
      <c r="G259" s="226"/>
      <c r="H259" s="226"/>
      <c r="I259" s="226"/>
      <c r="J259" s="226"/>
      <c r="K259" s="226"/>
      <c r="L259" s="226"/>
      <c r="M259" s="226"/>
      <c r="N259" s="226"/>
      <c r="O259" s="226"/>
      <c r="P259" s="226"/>
      <c r="Q259" s="226"/>
      <c r="R259" s="226"/>
      <c r="S259" s="226"/>
      <c r="T259" s="226"/>
      <c r="U259" s="226"/>
      <c r="V259" s="226"/>
      <c r="W259" s="226"/>
      <c r="X259" s="226"/>
      <c r="Y259" s="226"/>
      <c r="Z259" s="226"/>
    </row>
    <row r="260" spans="1:26">
      <c r="A260" s="210">
        <v>259</v>
      </c>
      <c r="B260" s="56" t="s">
        <v>1626</v>
      </c>
      <c r="C260" s="310">
        <v>43861</v>
      </c>
      <c r="D260" s="211" t="s">
        <v>1625</v>
      </c>
      <c r="E260" s="211"/>
      <c r="F260" s="226"/>
      <c r="G260" s="226"/>
      <c r="H260" s="226"/>
      <c r="I260" s="226"/>
      <c r="J260" s="226"/>
      <c r="K260" s="226"/>
      <c r="L260" s="226"/>
      <c r="M260" s="226"/>
      <c r="N260" s="226"/>
      <c r="O260" s="226"/>
      <c r="P260" s="226"/>
      <c r="Q260" s="226"/>
      <c r="R260" s="226"/>
      <c r="S260" s="226"/>
      <c r="T260" s="226"/>
      <c r="U260" s="226"/>
      <c r="V260" s="226"/>
      <c r="W260" s="226"/>
      <c r="X260" s="226"/>
      <c r="Y260" s="226"/>
      <c r="Z260" s="226"/>
    </row>
    <row r="261" spans="1:26">
      <c r="A261" s="210">
        <v>260</v>
      </c>
      <c r="B261" s="56" t="s">
        <v>1627</v>
      </c>
      <c r="C261" s="310">
        <v>43861</v>
      </c>
      <c r="D261" s="211" t="s">
        <v>1625</v>
      </c>
      <c r="E261" s="211"/>
      <c r="F261" s="226"/>
      <c r="G261" s="226"/>
      <c r="H261" s="226"/>
      <c r="I261" s="226"/>
      <c r="J261" s="226"/>
      <c r="K261" s="226"/>
      <c r="L261" s="226"/>
      <c r="M261" s="226"/>
      <c r="N261" s="226"/>
      <c r="O261" s="226"/>
      <c r="P261" s="226"/>
      <c r="Q261" s="226"/>
      <c r="R261" s="226"/>
      <c r="S261" s="226"/>
      <c r="T261" s="226"/>
      <c r="U261" s="226"/>
      <c r="V261" s="226"/>
      <c r="W261" s="226"/>
      <c r="X261" s="226"/>
      <c r="Y261" s="226"/>
      <c r="Z261" s="226"/>
    </row>
    <row r="262" spans="1:26" ht="27">
      <c r="A262" s="210">
        <v>261</v>
      </c>
      <c r="B262" s="56" t="s">
        <v>1628</v>
      </c>
      <c r="C262" s="310">
        <v>43879</v>
      </c>
      <c r="D262" s="211" t="s">
        <v>1629</v>
      </c>
      <c r="E262" s="211"/>
      <c r="F262" s="225"/>
      <c r="G262" s="225"/>
      <c r="H262" s="225"/>
      <c r="I262" s="225"/>
      <c r="J262" s="225"/>
      <c r="K262" s="225"/>
      <c r="L262" s="225"/>
      <c r="M262" s="225"/>
      <c r="N262" s="225"/>
      <c r="O262" s="225"/>
      <c r="P262" s="225"/>
      <c r="Q262" s="225"/>
      <c r="R262" s="225"/>
      <c r="S262" s="225"/>
      <c r="T262" s="225"/>
      <c r="U262" s="225"/>
      <c r="V262" s="225"/>
      <c r="W262" s="225"/>
      <c r="X262" s="225"/>
      <c r="Y262" s="225"/>
      <c r="Z262" s="225"/>
    </row>
    <row r="263" spans="1:26">
      <c r="A263" s="210">
        <v>262</v>
      </c>
      <c r="B263" s="56" t="str">
        <f>HYPERLINK("https://www.microsave.net/2020/04/13/digital-rosca-the-new-kid-on-the-block/","Digital ROSCA—the new kid on the block")</f>
        <v>Digital ROSCA—the new kid on the block</v>
      </c>
      <c r="C263" s="310">
        <v>43934</v>
      </c>
      <c r="D263" s="211" t="s">
        <v>1630</v>
      </c>
      <c r="E263" s="211"/>
      <c r="F263" s="58"/>
      <c r="G263" s="58"/>
      <c r="H263" s="58"/>
      <c r="I263" s="58"/>
      <c r="J263" s="58"/>
      <c r="K263" s="58"/>
      <c r="L263" s="58"/>
      <c r="M263" s="58"/>
      <c r="N263" s="58"/>
      <c r="O263" s="58"/>
      <c r="P263" s="58"/>
      <c r="Q263" s="58"/>
      <c r="R263" s="58"/>
      <c r="S263" s="58"/>
      <c r="T263" s="58"/>
      <c r="U263" s="58"/>
      <c r="V263" s="58"/>
      <c r="W263" s="58"/>
      <c r="X263" s="58"/>
      <c r="Y263" s="58"/>
      <c r="Z263" s="58"/>
    </row>
    <row r="264" spans="1:26">
      <c r="A264" s="210">
        <v>263</v>
      </c>
      <c r="B264" s="56" t="s">
        <v>1631</v>
      </c>
      <c r="C264" s="310">
        <v>43901</v>
      </c>
      <c r="D264" s="211" t="s">
        <v>1632</v>
      </c>
      <c r="E264" s="211"/>
      <c r="F264" s="58"/>
      <c r="G264" s="58"/>
      <c r="H264" s="58"/>
      <c r="I264" s="58"/>
      <c r="J264" s="58"/>
      <c r="K264" s="58"/>
      <c r="L264" s="58"/>
      <c r="M264" s="58"/>
      <c r="N264" s="58"/>
      <c r="O264" s="58"/>
      <c r="P264" s="58"/>
      <c r="Q264" s="58"/>
      <c r="R264" s="58"/>
      <c r="S264" s="58"/>
      <c r="T264" s="58"/>
      <c r="U264" s="58"/>
      <c r="V264" s="58"/>
      <c r="W264" s="58"/>
      <c r="X264" s="58"/>
      <c r="Y264" s="58"/>
      <c r="Z264" s="58"/>
    </row>
    <row r="265" spans="1:26">
      <c r="A265" s="210">
        <v>264</v>
      </c>
      <c r="B265" s="56" t="s">
        <v>1633</v>
      </c>
      <c r="C265" s="310">
        <v>43934</v>
      </c>
      <c r="D265" s="211" t="s">
        <v>1634</v>
      </c>
      <c r="E265" s="211"/>
      <c r="F265" s="58"/>
      <c r="G265" s="58"/>
      <c r="H265" s="58"/>
      <c r="I265" s="58"/>
      <c r="J265" s="58"/>
      <c r="K265" s="58"/>
      <c r="L265" s="58"/>
      <c r="M265" s="58"/>
      <c r="N265" s="58"/>
      <c r="O265" s="58"/>
      <c r="P265" s="58"/>
      <c r="Q265" s="58"/>
      <c r="R265" s="58"/>
      <c r="S265" s="58"/>
      <c r="T265" s="58"/>
      <c r="U265" s="58"/>
      <c r="V265" s="58"/>
      <c r="W265" s="58"/>
      <c r="X265" s="58"/>
      <c r="Y265" s="58"/>
      <c r="Z265" s="58"/>
    </row>
    <row r="266" spans="1:26" ht="27">
      <c r="A266" s="210">
        <v>265</v>
      </c>
      <c r="B266" s="56" t="s">
        <v>1635</v>
      </c>
      <c r="C266" s="311">
        <v>43935</v>
      </c>
      <c r="D266" s="211" t="s">
        <v>1636</v>
      </c>
      <c r="E266" s="211"/>
      <c r="F266" s="58"/>
      <c r="G266" s="58"/>
      <c r="H266" s="58"/>
      <c r="I266" s="58"/>
      <c r="J266" s="58"/>
      <c r="K266" s="58"/>
      <c r="L266" s="58"/>
      <c r="M266" s="58"/>
      <c r="N266" s="58"/>
      <c r="O266" s="58"/>
      <c r="P266" s="58"/>
      <c r="Q266" s="58"/>
      <c r="R266" s="58"/>
      <c r="S266" s="58"/>
      <c r="T266" s="58"/>
      <c r="U266" s="58"/>
      <c r="V266" s="58"/>
      <c r="W266" s="58"/>
      <c r="X266" s="58"/>
      <c r="Y266" s="58"/>
      <c r="Z266" s="58"/>
    </row>
    <row r="267" spans="1:26">
      <c r="A267" s="210">
        <v>266</v>
      </c>
      <c r="B267" s="56" t="s">
        <v>1637</v>
      </c>
      <c r="C267" s="311">
        <v>43936</v>
      </c>
      <c r="D267" s="211" t="s">
        <v>1638</v>
      </c>
      <c r="E267" s="211"/>
      <c r="F267" s="58"/>
      <c r="G267" s="58"/>
      <c r="H267" s="58"/>
      <c r="I267" s="58"/>
      <c r="J267" s="58"/>
      <c r="K267" s="58"/>
      <c r="L267" s="58"/>
      <c r="M267" s="58"/>
      <c r="N267" s="58"/>
      <c r="O267" s="58"/>
      <c r="P267" s="58"/>
      <c r="Q267" s="58"/>
      <c r="R267" s="58"/>
      <c r="S267" s="58"/>
      <c r="T267" s="58"/>
      <c r="U267" s="58"/>
      <c r="V267" s="58"/>
      <c r="W267" s="58"/>
      <c r="X267" s="58"/>
      <c r="Y267" s="58"/>
      <c r="Z267" s="58"/>
    </row>
    <row r="268" spans="1:26">
      <c r="A268" s="210">
        <v>267</v>
      </c>
      <c r="B268" s="56" t="s">
        <v>1639</v>
      </c>
      <c r="C268" s="311">
        <v>43936</v>
      </c>
      <c r="D268" s="211" t="s">
        <v>1640</v>
      </c>
      <c r="E268" s="211"/>
      <c r="F268" s="58"/>
      <c r="G268" s="58"/>
      <c r="H268" s="58"/>
      <c r="I268" s="58"/>
      <c r="J268" s="58"/>
      <c r="K268" s="58"/>
      <c r="L268" s="58"/>
      <c r="M268" s="58"/>
      <c r="N268" s="58"/>
      <c r="O268" s="58"/>
      <c r="P268" s="58"/>
      <c r="Q268" s="58"/>
      <c r="R268" s="58"/>
      <c r="S268" s="58"/>
      <c r="T268" s="58"/>
      <c r="U268" s="58"/>
      <c r="V268" s="58"/>
      <c r="W268" s="58"/>
      <c r="X268" s="58"/>
      <c r="Y268" s="58"/>
      <c r="Z268" s="58"/>
    </row>
    <row r="269" spans="1:26">
      <c r="A269" s="210">
        <v>268</v>
      </c>
      <c r="B269" s="56" t="s">
        <v>1641</v>
      </c>
      <c r="C269" s="311">
        <v>43937</v>
      </c>
      <c r="D269" s="211" t="s">
        <v>1642</v>
      </c>
      <c r="E269" s="211"/>
      <c r="F269" s="58"/>
      <c r="G269" s="58"/>
      <c r="H269" s="58"/>
      <c r="I269" s="58"/>
      <c r="J269" s="58"/>
      <c r="K269" s="58"/>
      <c r="L269" s="58"/>
      <c r="M269" s="58"/>
      <c r="N269" s="58"/>
      <c r="O269" s="58"/>
      <c r="P269" s="58"/>
      <c r="Q269" s="58"/>
      <c r="R269" s="58"/>
      <c r="S269" s="58"/>
      <c r="T269" s="58"/>
      <c r="U269" s="58"/>
      <c r="V269" s="58"/>
      <c r="W269" s="58"/>
      <c r="X269" s="58"/>
      <c r="Y269" s="58"/>
      <c r="Z269" s="58"/>
    </row>
    <row r="270" spans="1:26">
      <c r="A270" s="210">
        <v>269</v>
      </c>
      <c r="B270" s="56" t="s">
        <v>1643</v>
      </c>
      <c r="C270" s="311">
        <v>43937</v>
      </c>
      <c r="D270" s="211" t="s">
        <v>1644</v>
      </c>
      <c r="E270" s="211"/>
      <c r="F270" s="58"/>
      <c r="G270" s="58"/>
      <c r="H270" s="58"/>
      <c r="I270" s="58"/>
      <c r="J270" s="58"/>
      <c r="K270" s="58"/>
      <c r="L270" s="58"/>
      <c r="M270" s="58"/>
      <c r="N270" s="58"/>
      <c r="O270" s="58"/>
      <c r="P270" s="58"/>
      <c r="Q270" s="58"/>
      <c r="R270" s="58"/>
      <c r="S270" s="58"/>
      <c r="T270" s="58"/>
      <c r="U270" s="58"/>
      <c r="V270" s="58"/>
      <c r="W270" s="58"/>
      <c r="X270" s="58"/>
      <c r="Y270" s="58"/>
      <c r="Z270" s="58"/>
    </row>
    <row r="271" spans="1:26" ht="27">
      <c r="A271" s="210">
        <v>270</v>
      </c>
      <c r="B271" s="56" t="s">
        <v>1645</v>
      </c>
      <c r="C271" s="311">
        <v>43941</v>
      </c>
      <c r="D271" s="211" t="s">
        <v>1646</v>
      </c>
      <c r="E271" s="211"/>
      <c r="F271" s="58"/>
      <c r="G271" s="58"/>
      <c r="H271" s="58"/>
      <c r="I271" s="58"/>
      <c r="J271" s="58"/>
      <c r="K271" s="58"/>
      <c r="L271" s="58"/>
      <c r="M271" s="58"/>
      <c r="N271" s="58"/>
      <c r="O271" s="58"/>
      <c r="P271" s="58"/>
      <c r="Q271" s="58"/>
      <c r="R271" s="58"/>
      <c r="S271" s="58"/>
      <c r="T271" s="58"/>
      <c r="U271" s="58"/>
      <c r="V271" s="58"/>
      <c r="W271" s="58"/>
      <c r="X271" s="58"/>
      <c r="Y271" s="58"/>
      <c r="Z271" s="58"/>
    </row>
    <row r="272" spans="1:26">
      <c r="A272" s="210">
        <v>271</v>
      </c>
      <c r="B272" s="56" t="s">
        <v>1647</v>
      </c>
      <c r="C272" s="311">
        <v>43944</v>
      </c>
      <c r="D272" s="227" t="s">
        <v>1648</v>
      </c>
      <c r="E272" s="227"/>
      <c r="F272" s="58"/>
      <c r="G272" s="58"/>
      <c r="H272" s="58"/>
      <c r="I272" s="58"/>
      <c r="J272" s="58"/>
      <c r="K272" s="58"/>
      <c r="L272" s="58"/>
      <c r="M272" s="58"/>
      <c r="N272" s="58"/>
      <c r="O272" s="58"/>
      <c r="P272" s="58"/>
      <c r="Q272" s="58"/>
      <c r="R272" s="58"/>
      <c r="S272" s="58"/>
      <c r="T272" s="58"/>
      <c r="U272" s="58"/>
      <c r="V272" s="58"/>
      <c r="W272" s="58"/>
      <c r="X272" s="58"/>
      <c r="Y272" s="58"/>
      <c r="Z272" s="58"/>
    </row>
    <row r="273" spans="1:26">
      <c r="A273" s="210">
        <v>272</v>
      </c>
      <c r="B273" s="56" t="s">
        <v>1649</v>
      </c>
      <c r="C273" s="311">
        <v>43944</v>
      </c>
      <c r="D273" s="227" t="s">
        <v>1648</v>
      </c>
      <c r="E273" s="227"/>
      <c r="F273" s="58"/>
      <c r="G273" s="58"/>
      <c r="H273" s="58"/>
      <c r="I273" s="58"/>
      <c r="J273" s="58"/>
      <c r="K273" s="58"/>
      <c r="L273" s="58"/>
      <c r="M273" s="58"/>
      <c r="N273" s="58"/>
      <c r="O273" s="58"/>
      <c r="P273" s="58"/>
      <c r="Q273" s="58"/>
      <c r="R273" s="58"/>
      <c r="S273" s="58"/>
      <c r="T273" s="58"/>
      <c r="U273" s="58"/>
      <c r="V273" s="58"/>
      <c r="W273" s="58"/>
      <c r="X273" s="58"/>
      <c r="Y273" s="58"/>
      <c r="Z273" s="58"/>
    </row>
    <row r="274" spans="1:26">
      <c r="A274" s="210">
        <v>273</v>
      </c>
      <c r="B274" s="56" t="s">
        <v>1650</v>
      </c>
      <c r="C274" s="311">
        <v>43950</v>
      </c>
      <c r="D274" s="227" t="s">
        <v>1651</v>
      </c>
      <c r="E274" s="227"/>
      <c r="F274" s="58"/>
      <c r="G274" s="58"/>
      <c r="H274" s="58"/>
      <c r="I274" s="58"/>
      <c r="J274" s="58"/>
      <c r="K274" s="58"/>
      <c r="L274" s="58"/>
      <c r="M274" s="58"/>
      <c r="N274" s="58"/>
      <c r="O274" s="58"/>
      <c r="P274" s="58"/>
      <c r="Q274" s="58"/>
      <c r="R274" s="58"/>
      <c r="S274" s="58"/>
      <c r="T274" s="58"/>
      <c r="U274" s="58"/>
      <c r="V274" s="58"/>
      <c r="W274" s="58"/>
      <c r="X274" s="58"/>
      <c r="Y274" s="58"/>
      <c r="Z274" s="58"/>
    </row>
    <row r="275" spans="1:26">
      <c r="A275" s="210">
        <v>274</v>
      </c>
      <c r="B275" s="56" t="s">
        <v>1652</v>
      </c>
      <c r="C275" s="311">
        <v>43951</v>
      </c>
      <c r="D275" s="222" t="s">
        <v>1653</v>
      </c>
      <c r="E275" s="222"/>
      <c r="F275" s="58"/>
      <c r="G275" s="58"/>
      <c r="H275" s="58"/>
      <c r="I275" s="58"/>
      <c r="J275" s="58"/>
      <c r="K275" s="58"/>
      <c r="L275" s="58"/>
      <c r="M275" s="58"/>
      <c r="N275" s="58"/>
      <c r="O275" s="58"/>
      <c r="P275" s="58"/>
      <c r="Q275" s="58"/>
      <c r="R275" s="58"/>
      <c r="S275" s="58"/>
      <c r="T275" s="58"/>
      <c r="U275" s="58"/>
      <c r="V275" s="58"/>
      <c r="W275" s="58"/>
      <c r="X275" s="58"/>
      <c r="Y275" s="58"/>
      <c r="Z275" s="58"/>
    </row>
    <row r="276" spans="1:26">
      <c r="A276" s="210">
        <v>275</v>
      </c>
      <c r="B276" s="56" t="s">
        <v>1654</v>
      </c>
      <c r="C276" s="311">
        <v>43956</v>
      </c>
      <c r="D276" s="228" t="s">
        <v>1655</v>
      </c>
      <c r="E276" s="228"/>
      <c r="F276" s="58"/>
      <c r="G276" s="58"/>
      <c r="H276" s="58"/>
      <c r="I276" s="58"/>
      <c r="J276" s="58"/>
      <c r="K276" s="58"/>
      <c r="L276" s="58"/>
      <c r="M276" s="58"/>
      <c r="N276" s="58"/>
      <c r="O276" s="58"/>
      <c r="P276" s="58"/>
      <c r="Q276" s="58"/>
      <c r="R276" s="58"/>
      <c r="S276" s="58"/>
      <c r="T276" s="58"/>
      <c r="U276" s="58"/>
      <c r="V276" s="58"/>
      <c r="W276" s="58"/>
      <c r="X276" s="58"/>
      <c r="Y276" s="58"/>
      <c r="Z276" s="58"/>
    </row>
    <row r="277" spans="1:26" ht="27">
      <c r="A277" s="210">
        <v>276</v>
      </c>
      <c r="B277" s="56" t="s">
        <v>1656</v>
      </c>
      <c r="C277" s="311">
        <v>43957</v>
      </c>
      <c r="D277" s="222" t="s">
        <v>1657</v>
      </c>
      <c r="E277" s="222"/>
      <c r="F277" s="58"/>
      <c r="G277" s="58"/>
      <c r="H277" s="58"/>
      <c r="I277" s="58"/>
      <c r="J277" s="58"/>
      <c r="K277" s="58"/>
      <c r="L277" s="58"/>
      <c r="M277" s="58"/>
      <c r="N277" s="58"/>
      <c r="O277" s="58"/>
      <c r="P277" s="58"/>
      <c r="Q277" s="58"/>
      <c r="R277" s="58"/>
      <c r="S277" s="58"/>
      <c r="T277" s="58"/>
      <c r="U277" s="58"/>
      <c r="V277" s="58"/>
      <c r="W277" s="58"/>
      <c r="X277" s="58"/>
      <c r="Y277" s="58"/>
      <c r="Z277" s="58"/>
    </row>
    <row r="278" spans="1:26" ht="27">
      <c r="A278" s="210">
        <v>277</v>
      </c>
      <c r="B278" s="56" t="s">
        <v>1658</v>
      </c>
      <c r="C278" s="310">
        <v>43959</v>
      </c>
      <c r="D278" s="211" t="s">
        <v>1659</v>
      </c>
      <c r="E278" s="211"/>
      <c r="F278" s="58"/>
      <c r="G278" s="58"/>
      <c r="H278" s="58"/>
      <c r="I278" s="58"/>
      <c r="J278" s="58"/>
      <c r="K278" s="58"/>
      <c r="L278" s="58"/>
      <c r="M278" s="58"/>
      <c r="N278" s="58"/>
      <c r="O278" s="58"/>
      <c r="P278" s="58"/>
      <c r="Q278" s="58"/>
      <c r="R278" s="58"/>
      <c r="S278" s="58"/>
      <c r="T278" s="58"/>
      <c r="U278" s="58"/>
      <c r="V278" s="58"/>
      <c r="W278" s="58"/>
      <c r="X278" s="58"/>
      <c r="Y278" s="58"/>
      <c r="Z278" s="58"/>
    </row>
    <row r="279" spans="1:26" ht="27">
      <c r="A279" s="210">
        <v>278</v>
      </c>
      <c r="B279" s="56" t="s">
        <v>1660</v>
      </c>
      <c r="C279" s="310">
        <v>43959</v>
      </c>
      <c r="D279" s="211" t="s">
        <v>1345</v>
      </c>
      <c r="E279" s="211"/>
      <c r="F279" s="58"/>
      <c r="G279" s="58"/>
      <c r="H279" s="58"/>
      <c r="I279" s="58"/>
      <c r="J279" s="58"/>
      <c r="K279" s="58"/>
      <c r="L279" s="58"/>
      <c r="M279" s="58"/>
      <c r="N279" s="58"/>
      <c r="O279" s="58"/>
      <c r="P279" s="58"/>
      <c r="Q279" s="58"/>
      <c r="R279" s="58"/>
      <c r="S279" s="58"/>
      <c r="T279" s="58"/>
      <c r="U279" s="58"/>
      <c r="V279" s="58"/>
      <c r="W279" s="58"/>
      <c r="X279" s="58"/>
      <c r="Y279" s="58"/>
      <c r="Z279" s="58"/>
    </row>
    <row r="280" spans="1:26" ht="27">
      <c r="A280" s="210">
        <v>279</v>
      </c>
      <c r="B280" s="56" t="s">
        <v>1661</v>
      </c>
      <c r="C280" s="310">
        <v>43965</v>
      </c>
      <c r="D280" s="222" t="s">
        <v>1662</v>
      </c>
      <c r="E280" s="222"/>
      <c r="F280" s="58"/>
      <c r="G280" s="58"/>
      <c r="H280" s="58"/>
      <c r="I280" s="58"/>
      <c r="J280" s="58"/>
      <c r="K280" s="58"/>
      <c r="L280" s="58"/>
      <c r="M280" s="58"/>
      <c r="N280" s="58"/>
      <c r="O280" s="58"/>
      <c r="P280" s="58"/>
      <c r="Q280" s="58"/>
      <c r="R280" s="58"/>
      <c r="S280" s="58"/>
      <c r="T280" s="58"/>
      <c r="U280" s="58"/>
      <c r="V280" s="58"/>
      <c r="W280" s="58"/>
      <c r="X280" s="58"/>
      <c r="Y280" s="58"/>
      <c r="Z280" s="58"/>
    </row>
    <row r="281" spans="1:26" ht="27">
      <c r="A281" s="210">
        <v>280</v>
      </c>
      <c r="B281" s="56" t="s">
        <v>1663</v>
      </c>
      <c r="C281" s="310">
        <v>43973</v>
      </c>
      <c r="D281" s="222" t="s">
        <v>1664</v>
      </c>
      <c r="E281" s="222"/>
      <c r="F281" s="58"/>
      <c r="G281" s="58"/>
      <c r="H281" s="58"/>
      <c r="I281" s="58"/>
      <c r="J281" s="58"/>
      <c r="K281" s="58"/>
      <c r="L281" s="58"/>
      <c r="M281" s="58"/>
      <c r="N281" s="58"/>
      <c r="O281" s="58"/>
      <c r="P281" s="58"/>
      <c r="Q281" s="58"/>
      <c r="R281" s="58"/>
      <c r="S281" s="58"/>
      <c r="T281" s="58"/>
      <c r="U281" s="58"/>
      <c r="V281" s="58"/>
      <c r="W281" s="58"/>
      <c r="X281" s="58"/>
      <c r="Y281" s="58"/>
      <c r="Z281" s="58"/>
    </row>
    <row r="282" spans="1:26" ht="27">
      <c r="A282" s="210">
        <v>281</v>
      </c>
      <c r="B282" s="56" t="s">
        <v>1665</v>
      </c>
      <c r="C282" s="310">
        <v>43971</v>
      </c>
      <c r="D282" s="222" t="s">
        <v>1666</v>
      </c>
      <c r="E282" s="222"/>
      <c r="F282" s="58"/>
      <c r="G282" s="58"/>
      <c r="H282" s="58"/>
      <c r="I282" s="58"/>
      <c r="J282" s="58"/>
      <c r="K282" s="58"/>
      <c r="L282" s="58"/>
      <c r="M282" s="58"/>
      <c r="N282" s="58"/>
      <c r="O282" s="58"/>
      <c r="P282" s="58"/>
      <c r="Q282" s="58"/>
      <c r="R282" s="58"/>
      <c r="S282" s="58"/>
      <c r="T282" s="58"/>
      <c r="U282" s="58"/>
      <c r="V282" s="58"/>
      <c r="W282" s="58"/>
      <c r="X282" s="58"/>
      <c r="Y282" s="58"/>
      <c r="Z282" s="58"/>
    </row>
    <row r="283" spans="1:26">
      <c r="A283" s="210">
        <v>282</v>
      </c>
      <c r="B283" s="56" t="s">
        <v>1667</v>
      </c>
      <c r="C283" s="310">
        <v>43972</v>
      </c>
      <c r="D283" s="222" t="s">
        <v>1668</v>
      </c>
      <c r="E283" s="222"/>
      <c r="F283" s="58"/>
      <c r="G283" s="58"/>
      <c r="H283" s="58"/>
      <c r="I283" s="58"/>
      <c r="J283" s="58"/>
      <c r="K283" s="58"/>
      <c r="L283" s="58"/>
      <c r="M283" s="58"/>
      <c r="N283" s="58"/>
      <c r="O283" s="58"/>
      <c r="P283" s="58"/>
      <c r="Q283" s="58"/>
      <c r="R283" s="58"/>
      <c r="S283" s="58"/>
      <c r="T283" s="58"/>
      <c r="U283" s="58"/>
      <c r="V283" s="58"/>
      <c r="W283" s="58"/>
      <c r="X283" s="58"/>
      <c r="Y283" s="58"/>
      <c r="Z283" s="58"/>
    </row>
    <row r="284" spans="1:26">
      <c r="A284" s="210">
        <v>283</v>
      </c>
      <c r="B284" s="56" t="s">
        <v>1669</v>
      </c>
      <c r="C284" s="310">
        <v>43973</v>
      </c>
      <c r="D284" s="222" t="s">
        <v>1670</v>
      </c>
      <c r="E284" s="222"/>
      <c r="F284" s="58"/>
      <c r="G284" s="58"/>
      <c r="H284" s="58"/>
      <c r="I284" s="58"/>
      <c r="J284" s="58"/>
      <c r="K284" s="58"/>
      <c r="L284" s="58"/>
      <c r="M284" s="58"/>
      <c r="N284" s="58"/>
      <c r="O284" s="58"/>
      <c r="P284" s="58"/>
      <c r="Q284" s="58"/>
      <c r="R284" s="58"/>
      <c r="S284" s="58"/>
      <c r="T284" s="58"/>
      <c r="U284" s="58"/>
      <c r="V284" s="58"/>
      <c r="W284" s="58"/>
      <c r="X284" s="58"/>
      <c r="Y284" s="58"/>
      <c r="Z284" s="58"/>
    </row>
    <row r="285" spans="1:26">
      <c r="A285" s="210">
        <v>284</v>
      </c>
      <c r="B285" s="56" t="s">
        <v>1671</v>
      </c>
      <c r="C285" s="310">
        <v>43977</v>
      </c>
      <c r="D285" s="222" t="s">
        <v>1672</v>
      </c>
      <c r="E285" s="222"/>
      <c r="F285" s="58"/>
      <c r="G285" s="58"/>
      <c r="H285" s="58"/>
      <c r="I285" s="58"/>
      <c r="J285" s="58"/>
      <c r="K285" s="58"/>
      <c r="L285" s="58"/>
      <c r="M285" s="58"/>
      <c r="N285" s="58"/>
      <c r="O285" s="58"/>
      <c r="P285" s="58"/>
      <c r="Q285" s="58"/>
      <c r="R285" s="58"/>
      <c r="S285" s="58"/>
      <c r="T285" s="58"/>
      <c r="U285" s="58"/>
      <c r="V285" s="58"/>
      <c r="W285" s="58"/>
      <c r="X285" s="58"/>
      <c r="Y285" s="58"/>
      <c r="Z285" s="58"/>
    </row>
    <row r="286" spans="1:26">
      <c r="A286" s="210">
        <v>285</v>
      </c>
      <c r="B286" s="56" t="s">
        <v>1673</v>
      </c>
      <c r="C286" s="310">
        <v>43978</v>
      </c>
      <c r="D286" s="222" t="s">
        <v>1674</v>
      </c>
      <c r="E286" s="222"/>
      <c r="F286" s="58"/>
      <c r="G286" s="58"/>
      <c r="H286" s="58"/>
      <c r="I286" s="58"/>
      <c r="J286" s="58"/>
      <c r="K286" s="58"/>
      <c r="L286" s="58"/>
      <c r="M286" s="58"/>
      <c r="N286" s="58"/>
      <c r="O286" s="58"/>
      <c r="P286" s="58"/>
      <c r="Q286" s="58"/>
      <c r="R286" s="58"/>
      <c r="S286" s="58"/>
      <c r="T286" s="58"/>
      <c r="U286" s="58"/>
      <c r="V286" s="58"/>
      <c r="W286" s="58"/>
      <c r="X286" s="58"/>
      <c r="Y286" s="58"/>
      <c r="Z286" s="58"/>
    </row>
    <row r="287" spans="1:26">
      <c r="A287" s="210">
        <v>286</v>
      </c>
      <c r="B287" s="56" t="s">
        <v>1675</v>
      </c>
      <c r="C287" s="310">
        <v>43978</v>
      </c>
      <c r="D287" s="222" t="s">
        <v>1676</v>
      </c>
      <c r="E287" s="222"/>
      <c r="F287" s="58"/>
      <c r="G287" s="58"/>
      <c r="H287" s="58"/>
      <c r="I287" s="58"/>
      <c r="J287" s="58"/>
      <c r="K287" s="58"/>
      <c r="L287" s="58"/>
      <c r="M287" s="58"/>
      <c r="N287" s="58"/>
      <c r="O287" s="58"/>
      <c r="P287" s="58"/>
      <c r="Q287" s="58"/>
      <c r="R287" s="58"/>
      <c r="S287" s="58"/>
      <c r="T287" s="58"/>
      <c r="U287" s="58"/>
      <c r="V287" s="58"/>
      <c r="W287" s="58"/>
      <c r="X287" s="58"/>
      <c r="Y287" s="58"/>
      <c r="Z287" s="58"/>
    </row>
    <row r="288" spans="1:26">
      <c r="A288" s="210">
        <v>287</v>
      </c>
      <c r="B288" s="56" t="s">
        <v>1677</v>
      </c>
      <c r="C288" s="310">
        <v>43979</v>
      </c>
      <c r="D288" s="222" t="s">
        <v>1678</v>
      </c>
      <c r="E288" s="222"/>
      <c r="F288" s="58"/>
      <c r="G288" s="58"/>
      <c r="H288" s="58"/>
      <c r="I288" s="58"/>
      <c r="J288" s="58"/>
      <c r="K288" s="58"/>
      <c r="L288" s="58"/>
      <c r="M288" s="58"/>
      <c r="N288" s="58"/>
      <c r="O288" s="58"/>
      <c r="P288" s="58"/>
      <c r="Q288" s="58"/>
      <c r="R288" s="58"/>
      <c r="S288" s="58"/>
      <c r="T288" s="58"/>
      <c r="U288" s="58"/>
      <c r="V288" s="58"/>
      <c r="W288" s="58"/>
      <c r="X288" s="58"/>
      <c r="Y288" s="58"/>
      <c r="Z288" s="58"/>
    </row>
    <row r="289" spans="1:26" ht="27">
      <c r="A289" s="210">
        <v>288</v>
      </c>
      <c r="B289" s="56" t="s">
        <v>1679</v>
      </c>
      <c r="C289" s="310">
        <v>43984</v>
      </c>
      <c r="D289" s="222" t="s">
        <v>1680</v>
      </c>
      <c r="E289" s="222"/>
      <c r="F289" s="58"/>
      <c r="G289" s="58"/>
      <c r="H289" s="58"/>
      <c r="I289" s="58"/>
      <c r="J289" s="58"/>
      <c r="K289" s="58"/>
      <c r="L289" s="58"/>
      <c r="M289" s="58"/>
      <c r="N289" s="58"/>
      <c r="O289" s="58"/>
      <c r="P289" s="58"/>
      <c r="Q289" s="58"/>
      <c r="R289" s="58"/>
      <c r="S289" s="58"/>
      <c r="T289" s="58"/>
      <c r="U289" s="58"/>
      <c r="V289" s="58"/>
      <c r="W289" s="58"/>
      <c r="X289" s="58"/>
      <c r="Y289" s="58"/>
      <c r="Z289" s="58"/>
    </row>
    <row r="290" spans="1:26" ht="27">
      <c r="A290" s="210">
        <v>289</v>
      </c>
      <c r="B290" s="56" t="s">
        <v>1681</v>
      </c>
      <c r="C290" s="310">
        <v>43984</v>
      </c>
      <c r="D290" s="222" t="s">
        <v>1680</v>
      </c>
      <c r="E290" s="222"/>
      <c r="F290" s="58"/>
      <c r="G290" s="58"/>
      <c r="H290" s="58"/>
      <c r="I290" s="58"/>
      <c r="J290" s="58"/>
      <c r="K290" s="58"/>
      <c r="L290" s="58"/>
      <c r="M290" s="58"/>
      <c r="N290" s="58"/>
      <c r="O290" s="58"/>
      <c r="P290" s="58"/>
      <c r="Q290" s="58"/>
      <c r="R290" s="58"/>
      <c r="S290" s="58"/>
      <c r="T290" s="58"/>
      <c r="U290" s="58"/>
      <c r="V290" s="58"/>
      <c r="W290" s="58"/>
      <c r="X290" s="58"/>
      <c r="Y290" s="58"/>
      <c r="Z290" s="58"/>
    </row>
    <row r="291" spans="1:26" ht="27">
      <c r="A291" s="210">
        <v>290</v>
      </c>
      <c r="B291" s="56" t="s">
        <v>1682</v>
      </c>
      <c r="C291" s="310">
        <v>43984</v>
      </c>
      <c r="D291" s="222" t="s">
        <v>1683</v>
      </c>
      <c r="E291" s="222"/>
      <c r="F291" s="58"/>
      <c r="G291" s="58"/>
      <c r="H291" s="225"/>
      <c r="I291" s="58"/>
      <c r="J291" s="58"/>
      <c r="K291" s="58"/>
      <c r="L291" s="58"/>
      <c r="M291" s="58"/>
      <c r="N291" s="58"/>
      <c r="O291" s="58"/>
      <c r="P291" s="58"/>
      <c r="Q291" s="58"/>
      <c r="R291" s="58"/>
      <c r="S291" s="58"/>
      <c r="T291" s="58"/>
      <c r="U291" s="58"/>
      <c r="V291" s="58"/>
      <c r="W291" s="58"/>
      <c r="X291" s="58"/>
      <c r="Y291" s="58"/>
      <c r="Z291" s="58"/>
    </row>
    <row r="292" spans="1:26">
      <c r="A292" s="210">
        <v>291</v>
      </c>
      <c r="B292" s="56" t="s">
        <v>1684</v>
      </c>
      <c r="C292" s="312">
        <v>43987</v>
      </c>
      <c r="D292" s="222" t="s">
        <v>1685</v>
      </c>
      <c r="E292" s="222"/>
      <c r="F292" s="58"/>
      <c r="G292" s="58"/>
      <c r="H292" s="58"/>
      <c r="I292" s="58"/>
      <c r="J292" s="58"/>
      <c r="K292" s="58"/>
      <c r="L292" s="58"/>
      <c r="M292" s="58"/>
      <c r="N292" s="58"/>
      <c r="O292" s="58"/>
      <c r="P292" s="58"/>
      <c r="Q292" s="58"/>
      <c r="R292" s="58"/>
      <c r="S292" s="58"/>
      <c r="T292" s="58"/>
      <c r="U292" s="58"/>
      <c r="V292" s="58"/>
      <c r="W292" s="58"/>
      <c r="X292" s="58"/>
      <c r="Y292" s="58"/>
      <c r="Z292" s="58"/>
    </row>
    <row r="293" spans="1:26">
      <c r="A293" s="210">
        <v>292</v>
      </c>
      <c r="B293" s="56" t="s">
        <v>1686</v>
      </c>
      <c r="C293" s="313">
        <v>43991</v>
      </c>
      <c r="D293" s="222" t="s">
        <v>1687</v>
      </c>
      <c r="E293" s="222"/>
      <c r="F293" s="58"/>
      <c r="G293" s="58"/>
      <c r="H293" s="58"/>
      <c r="I293" s="58"/>
      <c r="J293" s="58"/>
      <c r="K293" s="58"/>
      <c r="L293" s="58"/>
      <c r="M293" s="58"/>
      <c r="N293" s="58"/>
      <c r="O293" s="58"/>
      <c r="P293" s="58"/>
      <c r="Q293" s="58"/>
      <c r="R293" s="58"/>
      <c r="S293" s="58"/>
      <c r="T293" s="58"/>
      <c r="U293" s="58"/>
      <c r="V293" s="58"/>
      <c r="W293" s="58"/>
      <c r="X293" s="58"/>
      <c r="Y293" s="58"/>
      <c r="Z293" s="58"/>
    </row>
    <row r="294" spans="1:26" ht="27">
      <c r="A294" s="210">
        <v>293</v>
      </c>
      <c r="B294" s="56" t="s">
        <v>1688</v>
      </c>
      <c r="C294" s="313">
        <v>43994</v>
      </c>
      <c r="D294" s="222" t="s">
        <v>1689</v>
      </c>
      <c r="E294" s="222"/>
      <c r="F294" s="58"/>
      <c r="G294" s="58"/>
      <c r="H294" s="58"/>
      <c r="I294" s="58"/>
      <c r="J294" s="58"/>
      <c r="K294" s="58"/>
      <c r="L294" s="58"/>
      <c r="M294" s="58"/>
      <c r="N294" s="58"/>
      <c r="O294" s="58"/>
      <c r="P294" s="58"/>
      <c r="Q294" s="58"/>
      <c r="R294" s="58"/>
      <c r="S294" s="58"/>
      <c r="T294" s="58"/>
      <c r="U294" s="58"/>
      <c r="V294" s="58"/>
      <c r="W294" s="58"/>
      <c r="X294" s="58"/>
      <c r="Y294" s="58"/>
      <c r="Z294" s="58"/>
    </row>
    <row r="295" spans="1:26">
      <c r="A295" s="210">
        <v>294</v>
      </c>
      <c r="B295" s="56" t="s">
        <v>1690</v>
      </c>
      <c r="C295" s="313">
        <v>43994</v>
      </c>
      <c r="D295" s="222" t="s">
        <v>1691</v>
      </c>
      <c r="E295" s="222"/>
      <c r="F295" s="58"/>
      <c r="G295" s="58"/>
      <c r="H295" s="58"/>
      <c r="I295" s="58"/>
      <c r="J295" s="58"/>
      <c r="K295" s="58"/>
      <c r="L295" s="58"/>
      <c r="M295" s="58"/>
      <c r="N295" s="58"/>
      <c r="O295" s="58"/>
      <c r="P295" s="58"/>
      <c r="Q295" s="58"/>
      <c r="R295" s="58"/>
      <c r="S295" s="58"/>
      <c r="T295" s="58"/>
      <c r="U295" s="58"/>
      <c r="V295" s="58"/>
      <c r="W295" s="58"/>
      <c r="X295" s="58"/>
      <c r="Y295" s="58"/>
      <c r="Z295" s="58"/>
    </row>
    <row r="296" spans="1:26">
      <c r="A296" s="210">
        <v>295</v>
      </c>
      <c r="B296" s="56" t="s">
        <v>1692</v>
      </c>
      <c r="C296" s="313">
        <v>43997</v>
      </c>
      <c r="D296" s="222" t="s">
        <v>1693</v>
      </c>
      <c r="E296" s="222"/>
      <c r="F296" s="58"/>
      <c r="G296" s="58"/>
      <c r="H296" s="58"/>
      <c r="I296" s="58"/>
      <c r="J296" s="58"/>
      <c r="K296" s="58"/>
      <c r="L296" s="58"/>
      <c r="M296" s="58"/>
      <c r="N296" s="58"/>
      <c r="O296" s="58"/>
      <c r="P296" s="58"/>
      <c r="Q296" s="58"/>
      <c r="R296" s="58"/>
      <c r="S296" s="58"/>
      <c r="T296" s="58"/>
      <c r="U296" s="58"/>
      <c r="V296" s="58"/>
      <c r="W296" s="58"/>
      <c r="X296" s="58"/>
      <c r="Y296" s="58"/>
      <c r="Z296" s="58"/>
    </row>
    <row r="297" spans="1:26">
      <c r="A297" s="210">
        <v>296</v>
      </c>
      <c r="B297" s="56" t="s">
        <v>1694</v>
      </c>
      <c r="C297" s="313">
        <v>43999</v>
      </c>
      <c r="D297" s="222" t="s">
        <v>1695</v>
      </c>
      <c r="E297" s="222"/>
      <c r="F297" s="58"/>
      <c r="G297" s="58"/>
      <c r="H297" s="58"/>
      <c r="I297" s="58"/>
      <c r="J297" s="58"/>
      <c r="K297" s="58"/>
      <c r="L297" s="58"/>
      <c r="M297" s="58"/>
      <c r="N297" s="58"/>
      <c r="O297" s="58"/>
      <c r="P297" s="58"/>
      <c r="Q297" s="58"/>
      <c r="R297" s="58"/>
      <c r="S297" s="58"/>
      <c r="T297" s="58"/>
      <c r="U297" s="58"/>
      <c r="V297" s="58"/>
      <c r="W297" s="58"/>
      <c r="X297" s="58"/>
      <c r="Y297" s="58"/>
      <c r="Z297" s="58"/>
    </row>
    <row r="298" spans="1:26">
      <c r="A298" s="210">
        <v>297</v>
      </c>
      <c r="B298" s="56" t="s">
        <v>1696</v>
      </c>
      <c r="C298" s="313">
        <v>43999</v>
      </c>
      <c r="D298" s="222" t="s">
        <v>1697</v>
      </c>
      <c r="E298" s="222"/>
      <c r="F298" s="58"/>
      <c r="G298" s="58"/>
      <c r="H298" s="58"/>
      <c r="I298" s="58"/>
      <c r="J298" s="58"/>
      <c r="K298" s="58"/>
      <c r="L298" s="58"/>
      <c r="M298" s="58"/>
      <c r="N298" s="58"/>
      <c r="O298" s="58"/>
      <c r="P298" s="58"/>
      <c r="Q298" s="58"/>
      <c r="R298" s="58"/>
      <c r="S298" s="58"/>
      <c r="T298" s="58"/>
      <c r="U298" s="58"/>
      <c r="V298" s="58"/>
      <c r="W298" s="58"/>
      <c r="X298" s="58"/>
      <c r="Y298" s="58"/>
      <c r="Z298" s="58"/>
    </row>
    <row r="299" spans="1:26">
      <c r="A299" s="210">
        <v>298</v>
      </c>
      <c r="B299" s="56" t="s">
        <v>1698</v>
      </c>
      <c r="C299" s="313">
        <v>44000</v>
      </c>
      <c r="D299" s="222" t="s">
        <v>1699</v>
      </c>
      <c r="E299" s="222"/>
      <c r="F299" s="58"/>
      <c r="G299" s="58"/>
      <c r="H299" s="58"/>
      <c r="I299" s="58"/>
      <c r="J299" s="58"/>
      <c r="K299" s="58"/>
      <c r="L299" s="58"/>
      <c r="M299" s="58"/>
      <c r="N299" s="58"/>
      <c r="O299" s="58"/>
      <c r="P299" s="58"/>
      <c r="Q299" s="58"/>
      <c r="R299" s="58"/>
      <c r="S299" s="58"/>
      <c r="T299" s="58"/>
      <c r="U299" s="58"/>
      <c r="V299" s="58"/>
      <c r="W299" s="58"/>
      <c r="X299" s="58"/>
      <c r="Y299" s="58"/>
      <c r="Z299" s="58"/>
    </row>
    <row r="300" spans="1:26">
      <c r="A300" s="210">
        <v>299</v>
      </c>
      <c r="B300" s="56" t="s">
        <v>1700</v>
      </c>
      <c r="C300" s="313">
        <v>44001</v>
      </c>
      <c r="D300" s="222" t="s">
        <v>1701</v>
      </c>
      <c r="E300" s="222"/>
      <c r="F300" s="58"/>
      <c r="G300" s="58"/>
      <c r="H300" s="58"/>
      <c r="I300" s="58"/>
      <c r="J300" s="58"/>
      <c r="K300" s="58"/>
      <c r="L300" s="58"/>
      <c r="M300" s="58"/>
      <c r="N300" s="58"/>
      <c r="O300" s="58"/>
      <c r="P300" s="58"/>
      <c r="Q300" s="58"/>
      <c r="R300" s="58"/>
      <c r="S300" s="58"/>
      <c r="T300" s="58"/>
      <c r="U300" s="58"/>
      <c r="V300" s="58"/>
      <c r="W300" s="58"/>
      <c r="X300" s="58"/>
      <c r="Y300" s="58"/>
      <c r="Z300" s="58"/>
    </row>
    <row r="301" spans="1:26">
      <c r="A301" s="210">
        <v>300</v>
      </c>
      <c r="B301" s="56" t="s">
        <v>1702</v>
      </c>
      <c r="C301" s="313">
        <v>44004</v>
      </c>
      <c r="D301" s="222" t="s">
        <v>1703</v>
      </c>
      <c r="E301" s="222"/>
      <c r="F301" s="58"/>
      <c r="G301" s="58"/>
      <c r="H301" s="58"/>
      <c r="I301" s="58"/>
      <c r="J301" s="58"/>
      <c r="K301" s="58"/>
      <c r="L301" s="58"/>
      <c r="M301" s="58"/>
      <c r="N301" s="58"/>
      <c r="O301" s="58"/>
      <c r="P301" s="58"/>
      <c r="Q301" s="58"/>
      <c r="R301" s="58"/>
      <c r="S301" s="58"/>
      <c r="T301" s="58"/>
      <c r="U301" s="58"/>
      <c r="V301" s="58"/>
      <c r="W301" s="58"/>
      <c r="X301" s="58"/>
      <c r="Y301" s="58"/>
      <c r="Z301" s="58"/>
    </row>
    <row r="302" spans="1:26">
      <c r="A302" s="210">
        <v>301</v>
      </c>
      <c r="B302" s="56" t="s">
        <v>1704</v>
      </c>
      <c r="C302" s="313">
        <v>44006</v>
      </c>
      <c r="D302" s="222" t="s">
        <v>1705</v>
      </c>
      <c r="E302" s="222"/>
      <c r="F302" s="58"/>
      <c r="G302" s="58"/>
      <c r="H302" s="58"/>
      <c r="I302" s="58"/>
      <c r="J302" s="58"/>
      <c r="K302" s="58"/>
      <c r="L302" s="58"/>
      <c r="M302" s="58"/>
      <c r="N302" s="58"/>
      <c r="O302" s="58"/>
      <c r="P302" s="58"/>
      <c r="Q302" s="58"/>
      <c r="R302" s="58"/>
      <c r="S302" s="58"/>
      <c r="T302" s="58"/>
      <c r="U302" s="58"/>
      <c r="V302" s="58"/>
      <c r="W302" s="58"/>
      <c r="X302" s="58"/>
      <c r="Y302" s="58"/>
      <c r="Z302" s="58"/>
    </row>
    <row r="303" spans="1:26" ht="27">
      <c r="A303" s="210">
        <v>302</v>
      </c>
      <c r="B303" s="56" t="s">
        <v>1706</v>
      </c>
      <c r="C303" s="313">
        <v>44007</v>
      </c>
      <c r="D303" s="222" t="s">
        <v>1707</v>
      </c>
      <c r="E303" s="222"/>
      <c r="F303" s="58"/>
      <c r="G303" s="58"/>
      <c r="H303" s="58"/>
      <c r="I303" s="58"/>
      <c r="J303" s="58"/>
      <c r="K303" s="58"/>
      <c r="L303" s="58"/>
      <c r="M303" s="58"/>
      <c r="N303" s="58"/>
      <c r="O303" s="58"/>
      <c r="P303" s="58"/>
      <c r="Q303" s="58"/>
      <c r="R303" s="58"/>
      <c r="S303" s="58"/>
      <c r="T303" s="58"/>
      <c r="U303" s="58"/>
      <c r="V303" s="58"/>
      <c r="W303" s="58"/>
      <c r="X303" s="58"/>
      <c r="Y303" s="58"/>
      <c r="Z303" s="58"/>
    </row>
    <row r="304" spans="1:26">
      <c r="A304" s="210">
        <v>303</v>
      </c>
      <c r="B304" s="56" t="s">
        <v>1708</v>
      </c>
      <c r="C304" s="313">
        <v>44011</v>
      </c>
      <c r="D304" s="222" t="s">
        <v>1709</v>
      </c>
      <c r="E304" s="222"/>
      <c r="F304" s="58"/>
      <c r="G304" s="58"/>
      <c r="H304" s="58"/>
      <c r="I304" s="58"/>
      <c r="J304" s="58"/>
      <c r="K304" s="58"/>
      <c r="L304" s="58"/>
      <c r="M304" s="58"/>
      <c r="N304" s="58"/>
      <c r="O304" s="58"/>
      <c r="P304" s="58"/>
      <c r="Q304" s="58"/>
      <c r="R304" s="58"/>
      <c r="S304" s="58"/>
      <c r="T304" s="58"/>
      <c r="U304" s="58"/>
      <c r="V304" s="58"/>
      <c r="W304" s="58"/>
      <c r="X304" s="58"/>
      <c r="Y304" s="58"/>
      <c r="Z304" s="58"/>
    </row>
    <row r="305" spans="1:26">
      <c r="A305" s="210">
        <v>304</v>
      </c>
      <c r="B305" s="56" t="s">
        <v>1710</v>
      </c>
      <c r="C305" s="313">
        <v>44012</v>
      </c>
      <c r="D305" s="222" t="s">
        <v>1711</v>
      </c>
      <c r="E305" s="222"/>
      <c r="F305" s="58"/>
      <c r="G305" s="58"/>
      <c r="H305" s="58"/>
      <c r="I305" s="58"/>
      <c r="J305" s="58"/>
      <c r="K305" s="58"/>
      <c r="L305" s="58"/>
      <c r="M305" s="58"/>
      <c r="N305" s="58"/>
      <c r="O305" s="58"/>
      <c r="P305" s="58"/>
      <c r="Q305" s="58"/>
      <c r="R305" s="58"/>
      <c r="S305" s="58"/>
      <c r="T305" s="58"/>
      <c r="U305" s="58"/>
      <c r="V305" s="58"/>
      <c r="W305" s="58"/>
      <c r="X305" s="58"/>
      <c r="Y305" s="58"/>
      <c r="Z305" s="58"/>
    </row>
    <row r="306" spans="1:26" ht="27">
      <c r="A306" s="210">
        <v>305</v>
      </c>
      <c r="B306" s="56" t="s">
        <v>1712</v>
      </c>
      <c r="C306" s="313">
        <v>44021</v>
      </c>
      <c r="D306" s="222" t="s">
        <v>1713</v>
      </c>
      <c r="E306" s="222"/>
      <c r="F306" s="58"/>
      <c r="G306" s="58"/>
      <c r="H306" s="58"/>
      <c r="I306" s="58"/>
      <c r="J306" s="58"/>
      <c r="K306" s="58"/>
      <c r="L306" s="58"/>
      <c r="M306" s="58"/>
      <c r="N306" s="58"/>
      <c r="O306" s="58"/>
      <c r="P306" s="58"/>
      <c r="Q306" s="58"/>
      <c r="R306" s="58"/>
      <c r="S306" s="58"/>
      <c r="T306" s="58"/>
      <c r="U306" s="58"/>
      <c r="V306" s="58"/>
      <c r="W306" s="58"/>
      <c r="X306" s="58"/>
      <c r="Y306" s="58"/>
      <c r="Z306" s="58"/>
    </row>
    <row r="307" spans="1:26">
      <c r="A307" s="210">
        <v>306</v>
      </c>
      <c r="B307" s="56" t="s">
        <v>1714</v>
      </c>
      <c r="C307" s="314">
        <v>44026</v>
      </c>
      <c r="D307" s="222" t="s">
        <v>1715</v>
      </c>
      <c r="E307" s="222"/>
      <c r="F307" s="58"/>
      <c r="G307" s="58"/>
      <c r="H307" s="58"/>
      <c r="I307" s="58"/>
      <c r="J307" s="58"/>
      <c r="K307" s="58"/>
      <c r="L307" s="58"/>
      <c r="M307" s="58"/>
      <c r="N307" s="58"/>
      <c r="O307" s="58"/>
      <c r="P307" s="58"/>
      <c r="Q307" s="58"/>
      <c r="R307" s="58"/>
      <c r="S307" s="58"/>
      <c r="T307" s="58"/>
      <c r="U307" s="58"/>
      <c r="V307" s="58"/>
      <c r="W307" s="58"/>
      <c r="X307" s="58"/>
      <c r="Y307" s="58"/>
      <c r="Z307" s="58"/>
    </row>
    <row r="308" spans="1:26">
      <c r="A308" s="210">
        <v>307</v>
      </c>
      <c r="B308" s="220" t="s">
        <v>1716</v>
      </c>
      <c r="C308" s="314">
        <v>44027</v>
      </c>
      <c r="D308" s="222" t="s">
        <v>1717</v>
      </c>
      <c r="E308" s="222"/>
      <c r="F308" s="58"/>
      <c r="G308" s="58"/>
      <c r="H308" s="58"/>
      <c r="I308" s="58"/>
      <c r="J308" s="58"/>
      <c r="K308" s="58"/>
      <c r="L308" s="58"/>
      <c r="M308" s="58"/>
      <c r="N308" s="58"/>
      <c r="O308" s="58"/>
      <c r="P308" s="58"/>
      <c r="Q308" s="58"/>
      <c r="R308" s="58"/>
      <c r="S308" s="58"/>
      <c r="T308" s="58"/>
      <c r="U308" s="58"/>
      <c r="V308" s="58"/>
      <c r="W308" s="58"/>
      <c r="X308" s="58"/>
      <c r="Y308" s="58"/>
      <c r="Z308" s="58"/>
    </row>
    <row r="309" spans="1:26">
      <c r="A309" s="210">
        <v>308</v>
      </c>
      <c r="B309" s="56" t="s">
        <v>1718</v>
      </c>
      <c r="C309" s="314">
        <v>44027</v>
      </c>
      <c r="D309" s="222" t="s">
        <v>1717</v>
      </c>
      <c r="E309" s="222"/>
      <c r="F309" s="58"/>
      <c r="G309" s="58"/>
      <c r="H309" s="58"/>
      <c r="I309" s="58"/>
      <c r="J309" s="58"/>
      <c r="K309" s="58"/>
      <c r="L309" s="58"/>
      <c r="M309" s="58"/>
      <c r="N309" s="58"/>
      <c r="O309" s="58"/>
      <c r="P309" s="58"/>
      <c r="Q309" s="58"/>
      <c r="R309" s="58"/>
      <c r="S309" s="58"/>
      <c r="T309" s="58"/>
      <c r="U309" s="58"/>
      <c r="V309" s="58"/>
      <c r="W309" s="58"/>
      <c r="X309" s="58"/>
      <c r="Y309" s="58"/>
      <c r="Z309" s="58"/>
    </row>
    <row r="310" spans="1:26">
      <c r="A310" s="210">
        <v>309</v>
      </c>
      <c r="B310" s="56" t="s">
        <v>1719</v>
      </c>
      <c r="C310" s="314">
        <v>44027</v>
      </c>
      <c r="D310" s="222" t="s">
        <v>1717</v>
      </c>
      <c r="E310" s="222"/>
      <c r="F310" s="58"/>
      <c r="G310" s="58"/>
      <c r="H310" s="58"/>
      <c r="I310" s="58"/>
      <c r="J310" s="58"/>
      <c r="K310" s="58"/>
      <c r="L310" s="58"/>
      <c r="M310" s="58"/>
      <c r="N310" s="58"/>
      <c r="O310" s="58"/>
      <c r="P310" s="58"/>
      <c r="Q310" s="58"/>
      <c r="R310" s="58"/>
      <c r="S310" s="58"/>
      <c r="T310" s="58"/>
      <c r="U310" s="58"/>
      <c r="V310" s="58"/>
      <c r="W310" s="58"/>
      <c r="X310" s="58"/>
      <c r="Y310" s="58"/>
      <c r="Z310" s="58"/>
    </row>
    <row r="311" spans="1:26">
      <c r="A311" s="210">
        <v>310</v>
      </c>
      <c r="B311" s="56" t="s">
        <v>1720</v>
      </c>
      <c r="C311" s="314">
        <v>44029</v>
      </c>
      <c r="D311" s="222" t="s">
        <v>1721</v>
      </c>
      <c r="E311" s="222"/>
      <c r="F311" s="58"/>
      <c r="G311" s="58"/>
      <c r="H311" s="58"/>
      <c r="I311" s="58"/>
      <c r="J311" s="58"/>
      <c r="K311" s="58"/>
      <c r="L311" s="58"/>
      <c r="M311" s="58"/>
      <c r="N311" s="58"/>
      <c r="O311" s="58"/>
      <c r="P311" s="58"/>
      <c r="Q311" s="58"/>
      <c r="R311" s="58"/>
      <c r="S311" s="58"/>
      <c r="T311" s="58"/>
      <c r="U311" s="58"/>
      <c r="V311" s="58"/>
      <c r="W311" s="58"/>
      <c r="X311" s="58"/>
      <c r="Y311" s="58"/>
      <c r="Z311" s="58"/>
    </row>
    <row r="312" spans="1:26">
      <c r="A312" s="210">
        <v>311</v>
      </c>
      <c r="B312" s="56" t="s">
        <v>1722</v>
      </c>
      <c r="C312" s="314">
        <v>44032</v>
      </c>
      <c r="D312" s="222" t="s">
        <v>1723</v>
      </c>
      <c r="E312" s="222"/>
      <c r="F312" s="58"/>
      <c r="G312" s="58"/>
      <c r="H312" s="58"/>
      <c r="I312" s="58"/>
      <c r="J312" s="58"/>
      <c r="K312" s="58"/>
      <c r="L312" s="58"/>
      <c r="M312" s="58"/>
      <c r="N312" s="58"/>
      <c r="O312" s="58"/>
      <c r="P312" s="58"/>
      <c r="Q312" s="58"/>
      <c r="R312" s="58"/>
      <c r="S312" s="58"/>
      <c r="T312" s="58"/>
      <c r="U312" s="58"/>
      <c r="V312" s="58"/>
      <c r="W312" s="58"/>
      <c r="X312" s="58"/>
      <c r="Y312" s="58"/>
      <c r="Z312" s="58"/>
    </row>
    <row r="313" spans="1:26">
      <c r="A313" s="210">
        <v>312</v>
      </c>
      <c r="B313" s="56" t="s">
        <v>1724</v>
      </c>
      <c r="C313" s="314">
        <v>44032</v>
      </c>
      <c r="D313" s="222" t="s">
        <v>1725</v>
      </c>
      <c r="E313" s="222"/>
      <c r="F313" s="58"/>
      <c r="G313" s="58"/>
      <c r="H313" s="58"/>
      <c r="I313" s="58"/>
      <c r="J313" s="58"/>
      <c r="K313" s="58"/>
      <c r="L313" s="58"/>
      <c r="M313" s="58"/>
      <c r="N313" s="58"/>
      <c r="O313" s="58"/>
      <c r="P313" s="58"/>
      <c r="Q313" s="58"/>
      <c r="R313" s="58"/>
      <c r="S313" s="58"/>
      <c r="T313" s="58"/>
      <c r="U313" s="58"/>
      <c r="V313" s="58"/>
      <c r="W313" s="58"/>
      <c r="X313" s="58"/>
      <c r="Y313" s="58"/>
      <c r="Z313" s="58"/>
    </row>
    <row r="314" spans="1:26">
      <c r="A314" s="210">
        <v>313</v>
      </c>
      <c r="B314" s="56" t="s">
        <v>1726</v>
      </c>
      <c r="C314" s="313">
        <v>44032</v>
      </c>
      <c r="D314" s="211" t="s">
        <v>1727</v>
      </c>
      <c r="E314" s="211"/>
      <c r="F314" s="58"/>
      <c r="G314" s="58"/>
      <c r="H314" s="58"/>
      <c r="I314" s="58"/>
      <c r="J314" s="58"/>
      <c r="K314" s="58"/>
      <c r="L314" s="58"/>
      <c r="M314" s="58"/>
      <c r="N314" s="58"/>
      <c r="O314" s="58"/>
      <c r="P314" s="58"/>
      <c r="Q314" s="58"/>
      <c r="R314" s="58"/>
      <c r="S314" s="58"/>
      <c r="T314" s="58"/>
      <c r="U314" s="58"/>
      <c r="V314" s="58"/>
      <c r="W314" s="58"/>
      <c r="X314" s="58"/>
      <c r="Y314" s="58"/>
      <c r="Z314" s="58"/>
    </row>
    <row r="315" spans="1:26">
      <c r="A315" s="210">
        <v>314</v>
      </c>
      <c r="B315" s="56" t="s">
        <v>1728</v>
      </c>
      <c r="C315" s="313">
        <v>44034</v>
      </c>
      <c r="D315" s="211" t="s">
        <v>1729</v>
      </c>
      <c r="E315" s="211"/>
      <c r="F315" s="58"/>
      <c r="G315" s="58"/>
      <c r="H315" s="58"/>
      <c r="I315" s="58"/>
      <c r="J315" s="58"/>
      <c r="K315" s="58"/>
      <c r="L315" s="58"/>
      <c r="M315" s="58"/>
      <c r="N315" s="58"/>
      <c r="O315" s="58"/>
      <c r="P315" s="58"/>
      <c r="Q315" s="58"/>
      <c r="R315" s="58"/>
      <c r="S315" s="58"/>
      <c r="T315" s="58"/>
      <c r="U315" s="58"/>
      <c r="V315" s="58"/>
      <c r="W315" s="58"/>
      <c r="X315" s="58"/>
      <c r="Y315" s="58"/>
      <c r="Z315" s="58"/>
    </row>
    <row r="316" spans="1:26">
      <c r="A316" s="210">
        <v>315</v>
      </c>
      <c r="B316" s="229" t="s">
        <v>1730</v>
      </c>
      <c r="C316" s="315">
        <v>44035</v>
      </c>
      <c r="D316" s="230" t="s">
        <v>1729</v>
      </c>
      <c r="E316" s="230"/>
      <c r="F316" s="58"/>
      <c r="G316" s="58"/>
      <c r="H316" s="58"/>
      <c r="I316" s="58"/>
      <c r="J316" s="58"/>
      <c r="K316" s="58"/>
      <c r="L316" s="58"/>
      <c r="M316" s="58"/>
      <c r="N316" s="58"/>
      <c r="O316" s="58"/>
      <c r="P316" s="58"/>
      <c r="Q316" s="58"/>
      <c r="R316" s="58"/>
      <c r="S316" s="58"/>
      <c r="T316" s="58"/>
      <c r="U316" s="58"/>
      <c r="V316" s="58"/>
      <c r="W316" s="58"/>
      <c r="X316" s="58"/>
      <c r="Y316" s="58"/>
      <c r="Z316" s="58"/>
    </row>
    <row r="317" spans="1:26" ht="27">
      <c r="A317" s="210">
        <v>316</v>
      </c>
      <c r="B317" s="56" t="s">
        <v>1731</v>
      </c>
      <c r="C317" s="310">
        <v>44056</v>
      </c>
      <c r="D317" s="231" t="s">
        <v>1732</v>
      </c>
      <c r="E317" s="231"/>
      <c r="F317" s="75"/>
      <c r="G317" s="58"/>
      <c r="H317" s="58"/>
      <c r="I317" s="58"/>
      <c r="J317" s="58"/>
      <c r="K317" s="58"/>
      <c r="L317" s="58"/>
      <c r="M317" s="58"/>
      <c r="N317" s="58"/>
      <c r="O317" s="58"/>
      <c r="P317" s="58"/>
      <c r="Q317" s="58"/>
      <c r="R317" s="58"/>
      <c r="S317" s="58"/>
      <c r="T317" s="58"/>
      <c r="U317" s="58"/>
      <c r="V317" s="58"/>
      <c r="W317" s="58"/>
      <c r="X317" s="58"/>
      <c r="Y317" s="58"/>
      <c r="Z317" s="58"/>
    </row>
    <row r="318" spans="1:26" ht="27">
      <c r="A318" s="210">
        <v>317</v>
      </c>
      <c r="B318" s="223" t="s">
        <v>1733</v>
      </c>
      <c r="C318" s="310">
        <v>44064</v>
      </c>
      <c r="D318" s="232" t="s">
        <v>1734</v>
      </c>
      <c r="E318" s="232"/>
      <c r="F318" s="75"/>
      <c r="G318" s="58"/>
      <c r="H318" s="58"/>
      <c r="I318" s="58"/>
      <c r="J318" s="58"/>
      <c r="K318" s="58"/>
      <c r="L318" s="58"/>
      <c r="M318" s="58"/>
      <c r="N318" s="58"/>
      <c r="O318" s="58"/>
      <c r="P318" s="58"/>
      <c r="Q318" s="58"/>
      <c r="R318" s="58"/>
      <c r="S318" s="58"/>
      <c r="T318" s="58"/>
      <c r="U318" s="58"/>
      <c r="V318" s="58"/>
      <c r="W318" s="58"/>
      <c r="X318" s="58"/>
      <c r="Y318" s="58"/>
      <c r="Z318" s="58"/>
    </row>
    <row r="319" spans="1:26" ht="27">
      <c r="A319" s="210">
        <v>318</v>
      </c>
      <c r="B319" s="56" t="s">
        <v>1735</v>
      </c>
      <c r="C319" s="310">
        <v>44070</v>
      </c>
      <c r="D319" s="231" t="s">
        <v>1736</v>
      </c>
      <c r="E319" s="231"/>
      <c r="F319" s="75"/>
      <c r="G319" s="58"/>
      <c r="H319" s="58"/>
      <c r="I319" s="58"/>
      <c r="J319" s="58"/>
      <c r="K319" s="58"/>
      <c r="L319" s="58"/>
      <c r="M319" s="58"/>
      <c r="N319" s="58"/>
      <c r="O319" s="58"/>
      <c r="P319" s="58"/>
      <c r="Q319" s="58"/>
      <c r="R319" s="58"/>
      <c r="S319" s="58"/>
      <c r="T319" s="58"/>
      <c r="U319" s="58"/>
      <c r="V319" s="58"/>
      <c r="W319" s="58"/>
      <c r="X319" s="58"/>
      <c r="Y319" s="58"/>
      <c r="Z319" s="58"/>
    </row>
    <row r="320" spans="1:26">
      <c r="A320" s="210">
        <v>319</v>
      </c>
      <c r="B320" s="56" t="s">
        <v>1737</v>
      </c>
      <c r="C320" s="310">
        <v>44078</v>
      </c>
      <c r="D320" s="231" t="s">
        <v>1738</v>
      </c>
      <c r="E320" s="231"/>
      <c r="F320" s="75"/>
      <c r="G320" s="58"/>
      <c r="H320" s="58"/>
      <c r="I320" s="58"/>
      <c r="J320" s="58"/>
      <c r="K320" s="58"/>
      <c r="L320" s="58"/>
      <c r="M320" s="58"/>
      <c r="N320" s="58"/>
      <c r="O320" s="58"/>
      <c r="P320" s="58"/>
      <c r="Q320" s="58"/>
      <c r="R320" s="58"/>
      <c r="S320" s="58"/>
      <c r="T320" s="58"/>
      <c r="U320" s="58"/>
      <c r="V320" s="58"/>
      <c r="W320" s="58"/>
      <c r="X320" s="58"/>
      <c r="Y320" s="58"/>
      <c r="Z320" s="58"/>
    </row>
    <row r="321" spans="1:26">
      <c r="A321" s="210">
        <v>320</v>
      </c>
      <c r="B321" s="56" t="s">
        <v>1739</v>
      </c>
      <c r="C321" s="310">
        <v>44078</v>
      </c>
      <c r="D321" s="233" t="s">
        <v>1740</v>
      </c>
      <c r="E321" s="233"/>
      <c r="F321" s="76"/>
      <c r="G321" s="62"/>
      <c r="H321" s="58"/>
      <c r="I321" s="58"/>
      <c r="J321" s="58"/>
      <c r="K321" s="58"/>
      <c r="L321" s="58"/>
      <c r="M321" s="58"/>
      <c r="N321" s="58"/>
      <c r="O321" s="58"/>
      <c r="P321" s="58"/>
      <c r="Q321" s="58"/>
      <c r="R321" s="58"/>
      <c r="S321" s="58"/>
      <c r="T321" s="58"/>
      <c r="U321" s="58"/>
      <c r="V321" s="58"/>
      <c r="W321" s="58"/>
      <c r="X321" s="58"/>
      <c r="Y321" s="58"/>
      <c r="Z321" s="58"/>
    </row>
    <row r="322" spans="1:26">
      <c r="A322" s="210">
        <v>321</v>
      </c>
      <c r="B322" s="223" t="s">
        <v>1741</v>
      </c>
      <c r="C322" s="316">
        <v>44081</v>
      </c>
      <c r="D322" s="234" t="s">
        <v>1742</v>
      </c>
      <c r="E322" s="234"/>
      <c r="F322" s="58"/>
      <c r="G322" s="58"/>
      <c r="H322" s="75"/>
      <c r="I322" s="58"/>
      <c r="J322" s="58"/>
      <c r="K322" s="58"/>
      <c r="L322" s="58"/>
      <c r="M322" s="58"/>
      <c r="N322" s="58"/>
      <c r="O322" s="58"/>
      <c r="P322" s="58"/>
      <c r="Q322" s="58"/>
      <c r="R322" s="58"/>
      <c r="S322" s="58"/>
      <c r="T322" s="58"/>
      <c r="U322" s="58"/>
      <c r="V322" s="58"/>
      <c r="W322" s="58"/>
      <c r="X322" s="58"/>
      <c r="Y322" s="58"/>
      <c r="Z322" s="58"/>
    </row>
    <row r="323" spans="1:26">
      <c r="A323" s="210">
        <v>322</v>
      </c>
      <c r="B323" s="223" t="s">
        <v>1743</v>
      </c>
      <c r="C323" s="316">
        <v>44105</v>
      </c>
      <c r="D323" s="234" t="s">
        <v>1744</v>
      </c>
      <c r="E323" s="234"/>
      <c r="F323" s="225"/>
      <c r="G323" s="225"/>
      <c r="H323" s="235"/>
      <c r="I323" s="225"/>
      <c r="J323" s="225"/>
      <c r="K323" s="225"/>
      <c r="L323" s="225"/>
      <c r="M323" s="225"/>
      <c r="N323" s="225"/>
      <c r="O323" s="225"/>
      <c r="P323" s="225"/>
      <c r="Q323" s="225"/>
      <c r="R323" s="225"/>
      <c r="S323" s="225"/>
      <c r="T323" s="225"/>
      <c r="U323" s="225"/>
      <c r="V323" s="225"/>
      <c r="W323" s="225"/>
      <c r="X323" s="225"/>
      <c r="Y323" s="225"/>
      <c r="Z323" s="225"/>
    </row>
    <row r="324" spans="1:26">
      <c r="A324" s="210">
        <v>323</v>
      </c>
      <c r="B324" s="223" t="s">
        <v>1745</v>
      </c>
      <c r="C324" s="316">
        <v>44109</v>
      </c>
      <c r="D324" s="234" t="s">
        <v>1746</v>
      </c>
      <c r="E324" s="234"/>
      <c r="F324" s="225"/>
      <c r="G324" s="225"/>
      <c r="H324" s="235"/>
      <c r="I324" s="225"/>
      <c r="J324" s="225"/>
      <c r="K324" s="225"/>
      <c r="L324" s="225"/>
      <c r="M324" s="225"/>
      <c r="N324" s="225"/>
      <c r="O324" s="225"/>
      <c r="P324" s="225"/>
      <c r="Q324" s="225"/>
      <c r="R324" s="225"/>
      <c r="S324" s="225"/>
      <c r="T324" s="225"/>
      <c r="U324" s="225"/>
      <c r="V324" s="225"/>
      <c r="W324" s="225"/>
      <c r="X324" s="225"/>
      <c r="Y324" s="225"/>
      <c r="Z324" s="225"/>
    </row>
    <row r="325" spans="1:26">
      <c r="A325" s="210">
        <v>324</v>
      </c>
      <c r="B325" s="223" t="s">
        <v>1747</v>
      </c>
      <c r="C325" s="317">
        <v>44111</v>
      </c>
      <c r="D325" s="234" t="s">
        <v>1748</v>
      </c>
      <c r="E325" s="234"/>
      <c r="F325" s="225"/>
      <c r="G325" s="225"/>
      <c r="H325" s="235"/>
      <c r="I325" s="225"/>
      <c r="J325" s="225"/>
      <c r="K325" s="225"/>
      <c r="L325" s="225"/>
      <c r="M325" s="225"/>
      <c r="N325" s="225"/>
      <c r="O325" s="225"/>
      <c r="P325" s="225"/>
      <c r="Q325" s="225"/>
      <c r="R325" s="225"/>
      <c r="S325" s="225"/>
      <c r="T325" s="225"/>
      <c r="U325" s="225"/>
      <c r="V325" s="225"/>
      <c r="W325" s="225"/>
      <c r="X325" s="225"/>
      <c r="Y325" s="225"/>
      <c r="Z325" s="225"/>
    </row>
    <row r="326" spans="1:26" ht="27">
      <c r="A326" s="210">
        <v>325</v>
      </c>
      <c r="B326" s="56" t="s">
        <v>1749</v>
      </c>
      <c r="C326" s="310">
        <v>44124</v>
      </c>
      <c r="D326" s="234" t="s">
        <v>1750</v>
      </c>
      <c r="E326" s="234"/>
      <c r="F326" s="70"/>
      <c r="G326" s="70"/>
      <c r="H326" s="58"/>
      <c r="I326" s="58"/>
      <c r="J326" s="58"/>
      <c r="K326" s="58"/>
      <c r="L326" s="58"/>
      <c r="M326" s="58"/>
      <c r="N326" s="58"/>
      <c r="O326" s="58"/>
      <c r="P326" s="58"/>
      <c r="Q326" s="58"/>
      <c r="R326" s="58"/>
      <c r="S326" s="58"/>
      <c r="T326" s="58"/>
      <c r="U326" s="58"/>
      <c r="V326" s="58"/>
      <c r="W326" s="58"/>
      <c r="X326" s="58"/>
      <c r="Y326" s="58"/>
      <c r="Z326" s="58"/>
    </row>
    <row r="327" spans="1:26">
      <c r="A327" s="210">
        <v>326</v>
      </c>
      <c r="B327" s="56" t="s">
        <v>1751</v>
      </c>
      <c r="C327" s="313">
        <v>44128</v>
      </c>
      <c r="D327" s="234" t="s">
        <v>1752</v>
      </c>
      <c r="E327" s="234"/>
      <c r="F327" s="58"/>
      <c r="G327" s="58"/>
      <c r="H327" s="58"/>
      <c r="I327" s="58"/>
      <c r="J327" s="58"/>
      <c r="K327" s="58"/>
      <c r="L327" s="58"/>
      <c r="M327" s="58"/>
      <c r="N327" s="58"/>
      <c r="O327" s="58"/>
      <c r="P327" s="58"/>
      <c r="Q327" s="58"/>
      <c r="R327" s="58"/>
      <c r="S327" s="58"/>
      <c r="T327" s="58"/>
      <c r="U327" s="58"/>
      <c r="V327" s="58"/>
      <c r="W327" s="58"/>
      <c r="X327" s="58"/>
      <c r="Y327" s="58"/>
      <c r="Z327" s="58"/>
    </row>
    <row r="328" spans="1:26">
      <c r="A328" s="210">
        <v>327</v>
      </c>
      <c r="B328" s="56" t="s">
        <v>1753</v>
      </c>
      <c r="C328" s="313">
        <v>44139</v>
      </c>
      <c r="D328" s="234" t="s">
        <v>1754</v>
      </c>
      <c r="E328" s="234"/>
      <c r="F328" s="58"/>
      <c r="G328" s="58"/>
      <c r="H328" s="58"/>
      <c r="I328" s="58"/>
      <c r="J328" s="58"/>
      <c r="K328" s="58"/>
      <c r="L328" s="58"/>
      <c r="M328" s="58"/>
      <c r="N328" s="58"/>
      <c r="O328" s="58"/>
      <c r="P328" s="58"/>
      <c r="Q328" s="58"/>
      <c r="R328" s="58"/>
      <c r="S328" s="58"/>
      <c r="T328" s="58"/>
      <c r="U328" s="58"/>
      <c r="V328" s="58"/>
      <c r="W328" s="58"/>
      <c r="X328" s="58"/>
      <c r="Y328" s="58"/>
      <c r="Z328" s="58"/>
    </row>
    <row r="329" spans="1:26" ht="27">
      <c r="A329" s="236">
        <v>328</v>
      </c>
      <c r="B329" s="56" t="s">
        <v>1755</v>
      </c>
      <c r="C329" s="313">
        <v>44141</v>
      </c>
      <c r="D329" s="234" t="s">
        <v>1756</v>
      </c>
      <c r="E329" s="234"/>
      <c r="F329" s="237"/>
      <c r="G329" s="237"/>
      <c r="H329" s="237"/>
      <c r="I329" s="237"/>
      <c r="J329" s="237"/>
      <c r="K329" s="237"/>
      <c r="L329" s="237"/>
      <c r="M329" s="237"/>
      <c r="N329" s="237"/>
      <c r="O329" s="237"/>
      <c r="P329" s="237"/>
      <c r="Q329" s="237"/>
      <c r="R329" s="237"/>
      <c r="S329" s="237"/>
      <c r="T329" s="237"/>
      <c r="U329" s="237"/>
      <c r="V329" s="237"/>
      <c r="W329" s="237"/>
      <c r="X329" s="237"/>
      <c r="Y329" s="237"/>
      <c r="Z329" s="237"/>
    </row>
    <row r="330" spans="1:26" ht="27">
      <c r="A330" s="236">
        <v>329</v>
      </c>
      <c r="B330" s="56" t="s">
        <v>1757</v>
      </c>
      <c r="C330" s="313">
        <v>44144</v>
      </c>
      <c r="D330" s="234" t="s">
        <v>1758</v>
      </c>
      <c r="E330" s="234"/>
      <c r="F330" s="237"/>
      <c r="G330" s="237"/>
      <c r="H330" s="237"/>
      <c r="I330" s="237"/>
      <c r="J330" s="237"/>
      <c r="K330" s="237"/>
      <c r="L330" s="237"/>
      <c r="M330" s="237"/>
      <c r="N330" s="237"/>
      <c r="O330" s="237"/>
      <c r="P330" s="237"/>
      <c r="Q330" s="237"/>
      <c r="R330" s="237"/>
      <c r="S330" s="237"/>
      <c r="T330" s="237"/>
      <c r="U330" s="237"/>
      <c r="V330" s="237"/>
      <c r="W330" s="237"/>
      <c r="X330" s="237"/>
      <c r="Y330" s="237"/>
      <c r="Z330" s="237"/>
    </row>
    <row r="331" spans="1:26" ht="27">
      <c r="A331" s="236">
        <v>330</v>
      </c>
      <c r="B331" s="56" t="s">
        <v>1759</v>
      </c>
      <c r="C331" s="313">
        <v>44148</v>
      </c>
      <c r="D331" s="234" t="s">
        <v>1760</v>
      </c>
      <c r="E331" s="234"/>
      <c r="F331" s="237"/>
      <c r="G331" s="237"/>
      <c r="H331" s="237"/>
      <c r="I331" s="237"/>
      <c r="J331" s="237"/>
      <c r="K331" s="237"/>
      <c r="L331" s="237"/>
      <c r="M331" s="237"/>
      <c r="N331" s="237"/>
      <c r="O331" s="237"/>
      <c r="P331" s="237"/>
      <c r="Q331" s="237"/>
      <c r="R331" s="237"/>
      <c r="S331" s="237"/>
      <c r="T331" s="237"/>
      <c r="U331" s="237"/>
      <c r="V331" s="237"/>
      <c r="W331" s="237"/>
      <c r="X331" s="237"/>
      <c r="Y331" s="237"/>
      <c r="Z331" s="237"/>
    </row>
    <row r="332" spans="1:26" ht="27">
      <c r="A332" s="238">
        <v>331</v>
      </c>
      <c r="B332" s="56" t="s">
        <v>1761</v>
      </c>
      <c r="C332" s="313">
        <v>44148</v>
      </c>
      <c r="D332" s="234" t="s">
        <v>1760</v>
      </c>
      <c r="E332" s="234"/>
      <c r="F332" s="239"/>
      <c r="G332" s="239"/>
      <c r="H332" s="239"/>
      <c r="I332" s="239"/>
      <c r="J332" s="239"/>
      <c r="K332" s="239"/>
      <c r="L332" s="239"/>
      <c r="M332" s="239"/>
      <c r="N332" s="239"/>
      <c r="O332" s="239"/>
      <c r="P332" s="239"/>
      <c r="Q332" s="239"/>
      <c r="R332" s="239"/>
      <c r="S332" s="239"/>
      <c r="T332" s="239"/>
      <c r="U332" s="239"/>
      <c r="V332" s="239"/>
      <c r="W332" s="239"/>
      <c r="X332" s="239"/>
      <c r="Y332" s="239"/>
      <c r="Z332" s="239"/>
    </row>
    <row r="333" spans="1:26">
      <c r="A333" s="210">
        <v>332</v>
      </c>
      <c r="B333" s="56" t="s">
        <v>1762</v>
      </c>
      <c r="C333" s="313">
        <v>44148</v>
      </c>
      <c r="D333" s="234" t="s">
        <v>1763</v>
      </c>
      <c r="E333" s="234"/>
      <c r="F333" s="58"/>
      <c r="G333" s="58"/>
      <c r="H333" s="58"/>
      <c r="I333" s="58"/>
      <c r="J333" s="58"/>
      <c r="K333" s="58"/>
      <c r="L333" s="58"/>
      <c r="M333" s="58"/>
      <c r="N333" s="58"/>
      <c r="O333" s="58"/>
      <c r="P333" s="58"/>
      <c r="Q333" s="58"/>
      <c r="R333" s="58"/>
      <c r="S333" s="58"/>
      <c r="T333" s="58"/>
      <c r="U333" s="58"/>
      <c r="V333" s="58"/>
      <c r="W333" s="58"/>
      <c r="X333" s="58"/>
      <c r="Y333" s="58"/>
      <c r="Z333" s="58"/>
    </row>
    <row r="334" spans="1:26">
      <c r="A334" s="210">
        <v>333</v>
      </c>
      <c r="B334" s="223" t="s">
        <v>1764</v>
      </c>
      <c r="C334" s="310">
        <v>44155</v>
      </c>
      <c r="D334" s="224" t="s">
        <v>1765</v>
      </c>
      <c r="E334" s="224"/>
      <c r="F334" s="58"/>
      <c r="G334" s="58"/>
      <c r="H334" s="58"/>
      <c r="I334" s="58"/>
      <c r="J334" s="58"/>
      <c r="K334" s="58"/>
      <c r="L334" s="58"/>
      <c r="M334" s="58"/>
      <c r="N334" s="58"/>
      <c r="O334" s="58"/>
      <c r="P334" s="58"/>
      <c r="Q334" s="58"/>
      <c r="R334" s="58"/>
      <c r="S334" s="58"/>
      <c r="T334" s="58"/>
      <c r="U334" s="58"/>
      <c r="V334" s="58"/>
      <c r="W334" s="58"/>
      <c r="X334" s="58"/>
      <c r="Y334" s="58"/>
      <c r="Z334" s="58"/>
    </row>
    <row r="335" spans="1:26">
      <c r="A335" s="240">
        <v>334</v>
      </c>
      <c r="B335" s="223" t="s">
        <v>1766</v>
      </c>
      <c r="C335" s="310">
        <v>44155</v>
      </c>
      <c r="D335" s="234" t="s">
        <v>1767</v>
      </c>
      <c r="E335" s="234"/>
      <c r="F335" s="58"/>
      <c r="G335" s="58"/>
      <c r="H335" s="58"/>
      <c r="I335" s="58"/>
      <c r="J335" s="58"/>
      <c r="K335" s="58"/>
      <c r="L335" s="58"/>
      <c r="M335" s="58"/>
      <c r="N335" s="58"/>
      <c r="O335" s="58"/>
      <c r="P335" s="58"/>
      <c r="Q335" s="58"/>
      <c r="R335" s="58"/>
      <c r="S335" s="58"/>
      <c r="T335" s="58"/>
      <c r="U335" s="58"/>
      <c r="V335" s="58"/>
      <c r="W335" s="58"/>
      <c r="X335" s="58"/>
      <c r="Y335" s="58"/>
      <c r="Z335" s="58"/>
    </row>
    <row r="336" spans="1:26">
      <c r="A336" s="240">
        <v>335</v>
      </c>
      <c r="B336" s="223" t="s">
        <v>1768</v>
      </c>
      <c r="C336" s="310">
        <v>44166</v>
      </c>
      <c r="D336" s="234" t="s">
        <v>1769</v>
      </c>
      <c r="E336" s="234"/>
      <c r="F336" s="58"/>
      <c r="G336" s="58"/>
      <c r="H336" s="58"/>
      <c r="I336" s="58"/>
      <c r="J336" s="58"/>
      <c r="K336" s="58"/>
      <c r="L336" s="58"/>
      <c r="M336" s="58"/>
      <c r="N336" s="58"/>
      <c r="O336" s="58"/>
      <c r="P336" s="58"/>
      <c r="Q336" s="58"/>
      <c r="R336" s="58"/>
      <c r="S336" s="58"/>
      <c r="T336" s="58"/>
      <c r="U336" s="58"/>
      <c r="V336" s="58"/>
      <c r="W336" s="58"/>
      <c r="X336" s="58"/>
      <c r="Y336" s="58"/>
      <c r="Z336" s="58"/>
    </row>
    <row r="337" spans="1:26" ht="27">
      <c r="A337" s="240">
        <v>336</v>
      </c>
      <c r="B337" s="223" t="s">
        <v>1770</v>
      </c>
      <c r="C337" s="310">
        <v>44167</v>
      </c>
      <c r="D337" s="234" t="s">
        <v>1771</v>
      </c>
      <c r="E337" s="234"/>
      <c r="F337" s="58"/>
      <c r="G337" s="58"/>
      <c r="H337" s="58"/>
      <c r="I337" s="58"/>
      <c r="J337" s="58"/>
      <c r="K337" s="58"/>
      <c r="L337" s="58"/>
      <c r="M337" s="58"/>
      <c r="N337" s="58"/>
      <c r="O337" s="58"/>
      <c r="P337" s="58"/>
      <c r="Q337" s="58"/>
      <c r="R337" s="58"/>
      <c r="S337" s="58"/>
      <c r="T337" s="58"/>
      <c r="U337" s="58"/>
      <c r="V337" s="58"/>
      <c r="W337" s="58"/>
      <c r="X337" s="58"/>
      <c r="Y337" s="58"/>
      <c r="Z337" s="58"/>
    </row>
    <row r="338" spans="1:26">
      <c r="A338" s="240">
        <v>337</v>
      </c>
      <c r="B338" s="223" t="s">
        <v>1772</v>
      </c>
      <c r="C338" s="310">
        <v>44168</v>
      </c>
      <c r="D338" s="234" t="s">
        <v>1771</v>
      </c>
      <c r="E338" s="234"/>
      <c r="F338" s="58"/>
      <c r="G338" s="58"/>
      <c r="H338" s="58"/>
      <c r="I338" s="58"/>
      <c r="J338" s="58"/>
      <c r="K338" s="58"/>
      <c r="L338" s="58"/>
      <c r="M338" s="58"/>
      <c r="N338" s="58"/>
      <c r="O338" s="58"/>
      <c r="P338" s="58"/>
      <c r="Q338" s="58"/>
      <c r="R338" s="58"/>
      <c r="S338" s="58"/>
      <c r="T338" s="58"/>
      <c r="U338" s="58"/>
      <c r="V338" s="58"/>
      <c r="W338" s="58"/>
      <c r="X338" s="58"/>
      <c r="Y338" s="58"/>
      <c r="Z338" s="58"/>
    </row>
    <row r="339" spans="1:26">
      <c r="A339" s="240">
        <v>338</v>
      </c>
      <c r="B339" s="223" t="s">
        <v>1773</v>
      </c>
      <c r="C339" s="310">
        <v>44173</v>
      </c>
      <c r="D339" s="234" t="s">
        <v>1774</v>
      </c>
      <c r="E339" s="234"/>
      <c r="F339" s="58"/>
      <c r="G339" s="58"/>
      <c r="H339" s="58"/>
      <c r="I339" s="58"/>
      <c r="J339" s="58"/>
      <c r="K339" s="58"/>
      <c r="L339" s="58"/>
      <c r="M339" s="58"/>
      <c r="N339" s="58"/>
      <c r="O339" s="58"/>
      <c r="P339" s="58"/>
      <c r="Q339" s="58"/>
      <c r="R339" s="58"/>
      <c r="S339" s="58"/>
      <c r="T339" s="58"/>
      <c r="U339" s="58"/>
      <c r="V339" s="58"/>
      <c r="W339" s="58"/>
      <c r="X339" s="58"/>
      <c r="Y339" s="58"/>
      <c r="Z339" s="58"/>
    </row>
    <row r="340" spans="1:26" ht="27">
      <c r="A340" s="240">
        <v>339</v>
      </c>
      <c r="B340" s="223" t="s">
        <v>1775</v>
      </c>
      <c r="C340" s="310">
        <v>44173</v>
      </c>
      <c r="D340" s="234" t="s">
        <v>1776</v>
      </c>
      <c r="E340" s="234"/>
      <c r="F340" s="58"/>
      <c r="G340" s="58"/>
      <c r="H340" s="58"/>
      <c r="I340" s="58"/>
      <c r="J340" s="58"/>
      <c r="K340" s="58"/>
      <c r="L340" s="58"/>
      <c r="M340" s="58"/>
      <c r="N340" s="58"/>
      <c r="O340" s="58"/>
      <c r="P340" s="58"/>
      <c r="Q340" s="58"/>
      <c r="R340" s="58"/>
      <c r="S340" s="58"/>
      <c r="T340" s="58"/>
      <c r="U340" s="58"/>
      <c r="V340" s="58"/>
      <c r="W340" s="58"/>
      <c r="X340" s="58"/>
      <c r="Y340" s="58"/>
      <c r="Z340" s="58"/>
    </row>
    <row r="341" spans="1:26">
      <c r="A341" s="240">
        <v>340</v>
      </c>
      <c r="B341" s="223" t="s">
        <v>1777</v>
      </c>
      <c r="C341" s="310">
        <v>44174</v>
      </c>
      <c r="D341" s="234" t="s">
        <v>1778</v>
      </c>
      <c r="E341" s="234"/>
      <c r="F341" s="58"/>
      <c r="G341" s="58"/>
      <c r="H341" s="58"/>
      <c r="I341" s="58"/>
      <c r="J341" s="58"/>
      <c r="K341" s="58"/>
      <c r="L341" s="58"/>
      <c r="M341" s="58"/>
      <c r="N341" s="58"/>
      <c r="O341" s="58"/>
      <c r="P341" s="58"/>
      <c r="Q341" s="58"/>
      <c r="R341" s="58"/>
      <c r="S341" s="58"/>
      <c r="T341" s="58"/>
      <c r="U341" s="58"/>
      <c r="V341" s="58"/>
      <c r="W341" s="58"/>
      <c r="X341" s="58"/>
      <c r="Y341" s="58"/>
      <c r="Z341" s="58"/>
    </row>
    <row r="342" spans="1:26" ht="27">
      <c r="A342" s="240">
        <v>341</v>
      </c>
      <c r="B342" s="223" t="s">
        <v>1779</v>
      </c>
      <c r="C342" s="318">
        <v>44182</v>
      </c>
      <c r="D342" s="241" t="s">
        <v>1780</v>
      </c>
      <c r="E342" s="241"/>
      <c r="F342" s="58"/>
      <c r="G342" s="58"/>
      <c r="H342" s="58"/>
      <c r="I342" s="58"/>
      <c r="J342" s="58"/>
      <c r="K342" s="58"/>
      <c r="L342" s="58"/>
      <c r="M342" s="58"/>
      <c r="N342" s="58"/>
      <c r="O342" s="58"/>
      <c r="P342" s="58"/>
      <c r="Q342" s="58"/>
      <c r="R342" s="58"/>
      <c r="S342" s="58"/>
      <c r="T342" s="58"/>
      <c r="U342" s="58"/>
      <c r="V342" s="58"/>
      <c r="W342" s="58"/>
      <c r="X342" s="58"/>
      <c r="Y342" s="58"/>
      <c r="Z342" s="58"/>
    </row>
    <row r="343" spans="1:26">
      <c r="A343" s="240">
        <v>342</v>
      </c>
      <c r="B343" s="56" t="s">
        <v>1781</v>
      </c>
      <c r="C343" s="312">
        <v>44186</v>
      </c>
      <c r="D343" s="241" t="s">
        <v>1782</v>
      </c>
      <c r="E343" s="241"/>
      <c r="F343" s="58"/>
      <c r="G343" s="58"/>
      <c r="H343" s="58"/>
      <c r="I343" s="58"/>
      <c r="J343" s="58"/>
      <c r="K343" s="58"/>
      <c r="L343" s="58"/>
      <c r="M343" s="58"/>
      <c r="N343" s="58"/>
      <c r="O343" s="58"/>
      <c r="P343" s="58"/>
      <c r="Q343" s="58"/>
      <c r="R343" s="58"/>
      <c r="S343" s="58"/>
      <c r="T343" s="58"/>
      <c r="U343" s="58"/>
      <c r="V343" s="58"/>
      <c r="W343" s="58"/>
      <c r="X343" s="58"/>
      <c r="Y343" s="58"/>
      <c r="Z343" s="58"/>
    </row>
    <row r="344" spans="1:26">
      <c r="A344" s="240">
        <v>343</v>
      </c>
      <c r="B344" s="56" t="s">
        <v>1783</v>
      </c>
      <c r="C344" s="312">
        <v>44186</v>
      </c>
      <c r="D344" s="231" t="s">
        <v>22</v>
      </c>
      <c r="E344" s="231"/>
      <c r="F344" s="58"/>
      <c r="G344" s="58"/>
      <c r="H344" s="58"/>
      <c r="I344" s="58"/>
      <c r="J344" s="58"/>
      <c r="K344" s="58"/>
      <c r="L344" s="58"/>
      <c r="M344" s="58"/>
      <c r="N344" s="58"/>
      <c r="O344" s="58"/>
      <c r="P344" s="58"/>
      <c r="Q344" s="58"/>
      <c r="R344" s="58"/>
      <c r="S344" s="58"/>
      <c r="T344" s="58"/>
      <c r="U344" s="58"/>
      <c r="V344" s="58"/>
      <c r="W344" s="58"/>
      <c r="X344" s="58"/>
      <c r="Y344" s="58"/>
      <c r="Z344" s="58"/>
    </row>
    <row r="345" spans="1:26">
      <c r="A345" s="210">
        <v>344</v>
      </c>
      <c r="B345" s="223" t="s">
        <v>1784</v>
      </c>
      <c r="C345" s="310">
        <v>44202</v>
      </c>
      <c r="D345" s="211" t="s">
        <v>22</v>
      </c>
      <c r="E345" s="211"/>
      <c r="F345" s="58"/>
      <c r="G345" s="242"/>
      <c r="H345" s="58"/>
      <c r="I345" s="58"/>
      <c r="J345" s="58"/>
      <c r="K345" s="58"/>
      <c r="L345" s="58"/>
      <c r="M345" s="58"/>
      <c r="N345" s="58"/>
      <c r="O345" s="58"/>
      <c r="P345" s="58"/>
      <c r="Q345" s="58"/>
      <c r="R345" s="58"/>
      <c r="S345" s="58"/>
      <c r="T345" s="58"/>
      <c r="U345" s="58"/>
      <c r="V345" s="58"/>
      <c r="W345" s="58"/>
      <c r="X345" s="58"/>
      <c r="Y345" s="58"/>
      <c r="Z345" s="58"/>
    </row>
    <row r="346" spans="1:26">
      <c r="A346" s="210">
        <v>345</v>
      </c>
      <c r="B346" s="56" t="s">
        <v>1785</v>
      </c>
      <c r="C346" s="313">
        <v>44215</v>
      </c>
      <c r="D346" s="234" t="s">
        <v>1786</v>
      </c>
      <c r="E346" s="234"/>
      <c r="F346" s="58"/>
      <c r="G346" s="58"/>
      <c r="H346" s="58"/>
      <c r="I346" s="58"/>
      <c r="J346" s="58"/>
      <c r="K346" s="58"/>
      <c r="L346" s="58"/>
      <c r="M346" s="58"/>
      <c r="N346" s="58"/>
      <c r="O346" s="58"/>
      <c r="P346" s="58"/>
      <c r="Q346" s="58"/>
      <c r="R346" s="58"/>
      <c r="S346" s="58"/>
      <c r="T346" s="58"/>
      <c r="U346" s="58"/>
      <c r="V346" s="58"/>
      <c r="W346" s="58"/>
      <c r="X346" s="58"/>
      <c r="Y346" s="58"/>
      <c r="Z346" s="58"/>
    </row>
    <row r="347" spans="1:26">
      <c r="A347" s="210">
        <v>346</v>
      </c>
      <c r="B347" s="56" t="s">
        <v>1787</v>
      </c>
      <c r="C347" s="313">
        <v>44215</v>
      </c>
      <c r="D347" s="234" t="s">
        <v>1788</v>
      </c>
      <c r="E347" s="234"/>
      <c r="F347" s="58"/>
      <c r="G347" s="58"/>
      <c r="H347" s="58"/>
      <c r="I347" s="58"/>
      <c r="J347" s="58"/>
      <c r="K347" s="58"/>
      <c r="L347" s="58"/>
      <c r="M347" s="58"/>
      <c r="N347" s="58"/>
      <c r="O347" s="58"/>
      <c r="P347" s="58"/>
      <c r="Q347" s="58"/>
      <c r="R347" s="58"/>
      <c r="S347" s="58"/>
      <c r="T347" s="58"/>
      <c r="U347" s="58"/>
      <c r="V347" s="58"/>
      <c r="W347" s="58"/>
      <c r="X347" s="58"/>
      <c r="Y347" s="58"/>
      <c r="Z347" s="58"/>
    </row>
    <row r="348" spans="1:26">
      <c r="A348" s="210">
        <v>347</v>
      </c>
      <c r="B348" s="56" t="s">
        <v>1789</v>
      </c>
      <c r="C348" s="313">
        <v>44215</v>
      </c>
      <c r="D348" s="234" t="s">
        <v>1786</v>
      </c>
      <c r="E348" s="234"/>
      <c r="F348" s="58"/>
      <c r="G348" s="58"/>
      <c r="H348" s="58"/>
      <c r="I348" s="58"/>
      <c r="J348" s="58"/>
      <c r="K348" s="58"/>
      <c r="L348" s="58"/>
      <c r="M348" s="58"/>
      <c r="N348" s="58"/>
      <c r="O348" s="58"/>
      <c r="P348" s="58"/>
      <c r="Q348" s="58"/>
      <c r="R348" s="58"/>
      <c r="S348" s="58"/>
      <c r="T348" s="58"/>
      <c r="U348" s="58"/>
      <c r="V348" s="58"/>
      <c r="W348" s="58"/>
      <c r="X348" s="58"/>
      <c r="Y348" s="58"/>
      <c r="Z348" s="58"/>
    </row>
    <row r="349" spans="1:26">
      <c r="A349" s="210">
        <v>348</v>
      </c>
      <c r="B349" s="56" t="s">
        <v>1790</v>
      </c>
      <c r="C349" s="313">
        <v>44216</v>
      </c>
      <c r="D349" s="234" t="s">
        <v>1788</v>
      </c>
      <c r="E349" s="234"/>
      <c r="F349" s="58"/>
      <c r="G349" s="58"/>
      <c r="H349" s="58"/>
      <c r="I349" s="58"/>
      <c r="J349" s="58"/>
      <c r="K349" s="58"/>
      <c r="L349" s="58"/>
      <c r="M349" s="58"/>
      <c r="N349" s="58"/>
      <c r="O349" s="58"/>
      <c r="P349" s="58"/>
      <c r="Q349" s="58"/>
      <c r="R349" s="58"/>
      <c r="S349" s="58"/>
      <c r="T349" s="58"/>
      <c r="U349" s="58"/>
      <c r="V349" s="58"/>
      <c r="W349" s="58"/>
      <c r="X349" s="58"/>
      <c r="Y349" s="58"/>
      <c r="Z349" s="58"/>
    </row>
    <row r="350" spans="1:26">
      <c r="A350" s="210">
        <v>349</v>
      </c>
      <c r="B350" s="56" t="s">
        <v>1791</v>
      </c>
      <c r="C350" s="313">
        <v>44224</v>
      </c>
      <c r="D350" s="234" t="s">
        <v>1792</v>
      </c>
      <c r="E350" s="234"/>
      <c r="F350" s="58"/>
      <c r="G350" s="58"/>
      <c r="H350" s="58"/>
      <c r="I350" s="58"/>
      <c r="J350" s="58"/>
      <c r="K350" s="58"/>
      <c r="L350" s="58"/>
      <c r="M350" s="58"/>
      <c r="N350" s="58"/>
      <c r="O350" s="58"/>
      <c r="P350" s="58"/>
      <c r="Q350" s="58"/>
      <c r="R350" s="58"/>
      <c r="S350" s="58"/>
      <c r="T350" s="58"/>
      <c r="U350" s="58"/>
      <c r="V350" s="58"/>
      <c r="W350" s="58"/>
      <c r="X350" s="58"/>
      <c r="Y350" s="58"/>
      <c r="Z350" s="58"/>
    </row>
    <row r="351" spans="1:26" ht="27">
      <c r="A351" s="210">
        <v>350</v>
      </c>
      <c r="B351" s="56" t="s">
        <v>1793</v>
      </c>
      <c r="C351" s="313">
        <v>44228</v>
      </c>
      <c r="D351" s="211" t="s">
        <v>22</v>
      </c>
      <c r="E351" s="211"/>
      <c r="F351" s="58"/>
      <c r="G351" s="58"/>
      <c r="H351" s="58"/>
      <c r="I351" s="58"/>
      <c r="J351" s="58"/>
      <c r="K351" s="58"/>
      <c r="L351" s="58"/>
      <c r="M351" s="58"/>
      <c r="N351" s="58"/>
      <c r="O351" s="58"/>
      <c r="P351" s="58"/>
      <c r="Q351" s="58"/>
      <c r="R351" s="58"/>
      <c r="S351" s="58"/>
      <c r="T351" s="58"/>
      <c r="U351" s="58"/>
      <c r="V351" s="58"/>
      <c r="W351" s="58"/>
      <c r="X351" s="58"/>
      <c r="Y351" s="58"/>
      <c r="Z351" s="58"/>
    </row>
    <row r="352" spans="1:26">
      <c r="A352" s="210">
        <v>351</v>
      </c>
      <c r="B352" s="56" t="s">
        <v>1794</v>
      </c>
      <c r="C352" s="313">
        <v>44229</v>
      </c>
      <c r="D352" s="234" t="s">
        <v>1795</v>
      </c>
      <c r="E352" s="234"/>
      <c r="F352" s="58"/>
      <c r="G352" s="58"/>
      <c r="H352" s="58"/>
      <c r="I352" s="58"/>
      <c r="J352" s="58"/>
      <c r="K352" s="58"/>
      <c r="L352" s="58"/>
      <c r="M352" s="58"/>
      <c r="N352" s="58"/>
      <c r="O352" s="58"/>
      <c r="P352" s="58"/>
      <c r="Q352" s="58"/>
      <c r="R352" s="58"/>
      <c r="S352" s="58"/>
      <c r="T352" s="58"/>
      <c r="U352" s="58"/>
      <c r="V352" s="58"/>
      <c r="W352" s="58"/>
      <c r="X352" s="58"/>
      <c r="Y352" s="58"/>
      <c r="Z352" s="58"/>
    </row>
    <row r="353" spans="1:26" ht="27">
      <c r="A353" s="210">
        <v>352</v>
      </c>
      <c r="B353" s="56" t="s">
        <v>1796</v>
      </c>
      <c r="C353" s="313">
        <v>44229</v>
      </c>
      <c r="D353" s="234" t="s">
        <v>1797</v>
      </c>
      <c r="E353" s="234"/>
      <c r="F353" s="58"/>
      <c r="G353" s="58"/>
      <c r="H353" s="58"/>
      <c r="I353" s="58"/>
      <c r="J353" s="58"/>
      <c r="K353" s="58"/>
      <c r="L353" s="58"/>
      <c r="M353" s="58"/>
      <c r="N353" s="58"/>
      <c r="O353" s="58"/>
      <c r="P353" s="58"/>
      <c r="Q353" s="58"/>
      <c r="R353" s="58"/>
      <c r="S353" s="58"/>
      <c r="T353" s="58"/>
      <c r="U353" s="58"/>
      <c r="V353" s="58"/>
      <c r="W353" s="58"/>
      <c r="X353" s="58"/>
      <c r="Y353" s="58"/>
      <c r="Z353" s="58"/>
    </row>
    <row r="354" spans="1:26" ht="27">
      <c r="A354" s="210">
        <v>353</v>
      </c>
      <c r="B354" s="56" t="s">
        <v>1798</v>
      </c>
      <c r="C354" s="313">
        <v>44229</v>
      </c>
      <c r="D354" s="234" t="s">
        <v>1646</v>
      </c>
      <c r="E354" s="234"/>
      <c r="F354" s="75"/>
      <c r="G354" s="58"/>
      <c r="H354" s="58"/>
      <c r="I354" s="58"/>
      <c r="J354" s="58"/>
      <c r="K354" s="58"/>
      <c r="L354" s="58"/>
      <c r="M354" s="58"/>
      <c r="N354" s="58"/>
      <c r="O354" s="58"/>
      <c r="P354" s="58"/>
      <c r="Q354" s="58"/>
      <c r="R354" s="58"/>
      <c r="S354" s="58"/>
      <c r="T354" s="58"/>
      <c r="U354" s="58"/>
      <c r="V354" s="58"/>
      <c r="W354" s="58"/>
      <c r="X354" s="58"/>
      <c r="Y354" s="58"/>
      <c r="Z354" s="58"/>
    </row>
    <row r="355" spans="1:26">
      <c r="A355" s="210">
        <v>354</v>
      </c>
      <c r="B355" s="56" t="s">
        <v>1799</v>
      </c>
      <c r="C355" s="314">
        <v>44234</v>
      </c>
      <c r="D355" s="234" t="s">
        <v>1800</v>
      </c>
      <c r="E355" s="234"/>
      <c r="F355" s="75"/>
      <c r="G355" s="58"/>
      <c r="H355" s="58"/>
      <c r="I355" s="58"/>
      <c r="J355" s="58"/>
      <c r="K355" s="58"/>
      <c r="L355" s="58"/>
      <c r="M355" s="58"/>
      <c r="N355" s="58"/>
      <c r="O355" s="58"/>
      <c r="P355" s="58"/>
      <c r="Q355" s="58"/>
      <c r="R355" s="58"/>
      <c r="S355" s="58"/>
      <c r="T355" s="58"/>
      <c r="U355" s="58"/>
      <c r="V355" s="58"/>
      <c r="W355" s="58"/>
      <c r="X355" s="58"/>
      <c r="Y355" s="58"/>
      <c r="Z355" s="58"/>
    </row>
    <row r="356" spans="1:26">
      <c r="A356" s="210">
        <v>355</v>
      </c>
      <c r="B356" s="56" t="s">
        <v>1801</v>
      </c>
      <c r="C356" s="310">
        <v>44237</v>
      </c>
      <c r="D356" s="234" t="s">
        <v>1802</v>
      </c>
      <c r="E356" s="234"/>
      <c r="F356" s="75"/>
      <c r="G356" s="58"/>
      <c r="H356" s="58"/>
      <c r="I356" s="58"/>
      <c r="J356" s="58"/>
      <c r="K356" s="58"/>
      <c r="L356" s="58"/>
      <c r="M356" s="58"/>
      <c r="N356" s="58"/>
      <c r="O356" s="58"/>
      <c r="P356" s="58"/>
      <c r="Q356" s="58"/>
      <c r="R356" s="58"/>
      <c r="S356" s="58"/>
      <c r="T356" s="58"/>
      <c r="U356" s="58"/>
      <c r="V356" s="58"/>
      <c r="W356" s="58"/>
      <c r="X356" s="58"/>
      <c r="Y356" s="58"/>
      <c r="Z356" s="58"/>
    </row>
    <row r="357" spans="1:26">
      <c r="A357" s="210">
        <v>356</v>
      </c>
      <c r="B357" s="56" t="s">
        <v>1803</v>
      </c>
      <c r="C357" s="310">
        <v>44238</v>
      </c>
      <c r="D357" s="234" t="s">
        <v>1804</v>
      </c>
      <c r="E357" s="234"/>
      <c r="F357" s="75"/>
      <c r="G357" s="58"/>
      <c r="H357" s="58"/>
      <c r="I357" s="58"/>
      <c r="J357" s="58"/>
      <c r="K357" s="58"/>
      <c r="L357" s="58"/>
      <c r="M357" s="58"/>
      <c r="N357" s="58"/>
      <c r="O357" s="58"/>
      <c r="P357" s="58"/>
      <c r="Q357" s="58"/>
      <c r="R357" s="58"/>
      <c r="S357" s="58"/>
      <c r="T357" s="58"/>
      <c r="U357" s="58"/>
      <c r="V357" s="58"/>
      <c r="W357" s="58"/>
      <c r="X357" s="58"/>
      <c r="Y357" s="58"/>
      <c r="Z357" s="58"/>
    </row>
    <row r="358" spans="1:26" ht="40.5">
      <c r="A358" s="210">
        <v>357</v>
      </c>
      <c r="B358" s="56" t="s">
        <v>1805</v>
      </c>
      <c r="C358" s="310">
        <v>44244</v>
      </c>
      <c r="D358" s="234" t="s">
        <v>1806</v>
      </c>
      <c r="E358" s="234"/>
      <c r="F358" s="75"/>
      <c r="G358" s="58"/>
      <c r="H358" s="58"/>
      <c r="I358" s="58"/>
      <c r="J358" s="58"/>
      <c r="K358" s="58"/>
      <c r="L358" s="58"/>
      <c r="M358" s="58"/>
      <c r="N358" s="58"/>
      <c r="O358" s="58"/>
      <c r="P358" s="58"/>
      <c r="Q358" s="58"/>
      <c r="R358" s="58"/>
      <c r="S358" s="58"/>
      <c r="T358" s="58"/>
      <c r="U358" s="58"/>
      <c r="V358" s="58"/>
      <c r="W358" s="58"/>
      <c r="X358" s="58"/>
      <c r="Y358" s="58"/>
      <c r="Z358" s="58"/>
    </row>
    <row r="359" spans="1:26" ht="27">
      <c r="A359" s="210">
        <v>358</v>
      </c>
      <c r="B359" s="56" t="s">
        <v>1807</v>
      </c>
      <c r="C359" s="310">
        <v>44250</v>
      </c>
      <c r="D359" s="234" t="s">
        <v>1808</v>
      </c>
      <c r="E359" s="234"/>
      <c r="F359" s="75"/>
      <c r="G359" s="58"/>
      <c r="H359" s="58"/>
      <c r="I359" s="58"/>
      <c r="J359" s="58"/>
      <c r="K359" s="58"/>
      <c r="L359" s="58"/>
      <c r="M359" s="58"/>
      <c r="N359" s="58"/>
      <c r="O359" s="58"/>
      <c r="P359" s="58"/>
      <c r="Q359" s="58"/>
      <c r="R359" s="58"/>
      <c r="S359" s="58"/>
      <c r="T359" s="58"/>
      <c r="U359" s="58"/>
      <c r="V359" s="58"/>
      <c r="W359" s="58"/>
      <c r="X359" s="58"/>
      <c r="Y359" s="58"/>
      <c r="Z359" s="58"/>
    </row>
    <row r="360" spans="1:26">
      <c r="A360" s="210">
        <v>359</v>
      </c>
      <c r="B360" s="56" t="s">
        <v>1809</v>
      </c>
      <c r="C360" s="310">
        <v>44250</v>
      </c>
      <c r="D360" s="234" t="s">
        <v>1810</v>
      </c>
      <c r="E360" s="234"/>
      <c r="F360" s="75"/>
      <c r="G360" s="58"/>
      <c r="H360" s="58"/>
      <c r="I360" s="58"/>
      <c r="J360" s="58"/>
      <c r="K360" s="58"/>
      <c r="L360" s="58"/>
      <c r="M360" s="58"/>
      <c r="N360" s="58"/>
      <c r="O360" s="58"/>
      <c r="P360" s="58"/>
      <c r="Q360" s="58"/>
      <c r="R360" s="58"/>
      <c r="S360" s="58"/>
      <c r="T360" s="58"/>
      <c r="U360" s="58"/>
      <c r="V360" s="58"/>
      <c r="W360" s="58"/>
      <c r="X360" s="58"/>
      <c r="Y360" s="58"/>
      <c r="Z360" s="58"/>
    </row>
    <row r="361" spans="1:26">
      <c r="A361" s="210">
        <v>360</v>
      </c>
      <c r="B361" s="56" t="s">
        <v>1811</v>
      </c>
      <c r="C361" s="310">
        <v>44253</v>
      </c>
      <c r="D361" s="234" t="s">
        <v>1812</v>
      </c>
      <c r="E361" s="234"/>
      <c r="F361" s="75"/>
      <c r="G361" s="58"/>
      <c r="H361" s="58"/>
      <c r="I361" s="58"/>
      <c r="J361" s="58"/>
      <c r="K361" s="58"/>
      <c r="L361" s="58"/>
      <c r="M361" s="58"/>
      <c r="N361" s="58"/>
      <c r="O361" s="58"/>
      <c r="P361" s="58"/>
      <c r="Q361" s="58"/>
      <c r="R361" s="58"/>
      <c r="S361" s="58"/>
      <c r="T361" s="58"/>
      <c r="U361" s="58"/>
      <c r="V361" s="58"/>
      <c r="W361" s="58"/>
      <c r="X361" s="58"/>
      <c r="Y361" s="58"/>
      <c r="Z361" s="58"/>
    </row>
    <row r="362" spans="1:26" ht="27">
      <c r="A362" s="210">
        <v>361</v>
      </c>
      <c r="B362" s="56" t="s">
        <v>1813</v>
      </c>
      <c r="C362" s="310">
        <v>44253</v>
      </c>
      <c r="D362" s="234" t="s">
        <v>1814</v>
      </c>
      <c r="E362" s="234"/>
      <c r="F362" s="75"/>
      <c r="G362" s="58"/>
      <c r="H362" s="58"/>
      <c r="I362" s="58"/>
      <c r="J362" s="58"/>
      <c r="K362" s="58"/>
      <c r="L362" s="58"/>
      <c r="M362" s="58"/>
      <c r="N362" s="58"/>
      <c r="O362" s="58"/>
      <c r="P362" s="58"/>
      <c r="Q362" s="58"/>
      <c r="R362" s="58"/>
      <c r="S362" s="58"/>
      <c r="T362" s="58"/>
      <c r="U362" s="58"/>
      <c r="V362" s="58"/>
      <c r="W362" s="58"/>
      <c r="X362" s="58"/>
      <c r="Y362" s="58"/>
      <c r="Z362" s="58"/>
    </row>
    <row r="363" spans="1:26">
      <c r="A363" s="210">
        <v>362</v>
      </c>
      <c r="B363" s="56" t="s">
        <v>1815</v>
      </c>
      <c r="C363" s="310">
        <v>44258</v>
      </c>
      <c r="D363" s="234" t="s">
        <v>1816</v>
      </c>
      <c r="E363" s="234"/>
      <c r="F363" s="75"/>
      <c r="G363" s="58"/>
      <c r="H363" s="58"/>
      <c r="I363" s="58"/>
      <c r="J363" s="58"/>
      <c r="K363" s="58"/>
      <c r="L363" s="58"/>
      <c r="M363" s="58"/>
      <c r="N363" s="58"/>
      <c r="O363" s="58"/>
      <c r="P363" s="58"/>
      <c r="Q363" s="58"/>
      <c r="R363" s="58"/>
      <c r="S363" s="58"/>
      <c r="T363" s="58"/>
      <c r="U363" s="58"/>
      <c r="V363" s="58"/>
      <c r="W363" s="58"/>
      <c r="X363" s="58"/>
      <c r="Y363" s="58"/>
      <c r="Z363" s="58"/>
    </row>
    <row r="364" spans="1:26">
      <c r="A364" s="213">
        <v>363</v>
      </c>
      <c r="B364" s="56" t="s">
        <v>1817</v>
      </c>
      <c r="C364" s="313">
        <v>44284</v>
      </c>
      <c r="D364" s="234" t="s">
        <v>1818</v>
      </c>
      <c r="E364" s="234"/>
      <c r="F364" s="75"/>
      <c r="G364" s="58"/>
      <c r="H364" s="58"/>
      <c r="I364" s="58"/>
      <c r="J364" s="58"/>
      <c r="K364" s="58"/>
      <c r="L364" s="58"/>
      <c r="M364" s="58"/>
      <c r="N364" s="58"/>
      <c r="O364" s="58"/>
      <c r="P364" s="58"/>
      <c r="Q364" s="58"/>
      <c r="R364" s="58"/>
      <c r="S364" s="58"/>
      <c r="T364" s="58"/>
      <c r="U364" s="58"/>
      <c r="V364" s="58"/>
      <c r="W364" s="58"/>
      <c r="X364" s="58"/>
      <c r="Y364" s="58"/>
      <c r="Z364" s="58"/>
    </row>
    <row r="365" spans="1:26">
      <c r="A365" s="210">
        <v>364</v>
      </c>
      <c r="B365" s="56" t="s">
        <v>1819</v>
      </c>
      <c r="C365" s="310">
        <v>44292</v>
      </c>
      <c r="D365" s="234" t="s">
        <v>1820</v>
      </c>
      <c r="E365" s="234"/>
      <c r="F365" s="243" t="s">
        <v>1820</v>
      </c>
      <c r="G365" s="58"/>
      <c r="H365" s="58"/>
      <c r="I365" s="58"/>
      <c r="J365" s="58"/>
      <c r="K365" s="58"/>
      <c r="L365" s="58"/>
      <c r="M365" s="58"/>
      <c r="N365" s="58"/>
      <c r="O365" s="58"/>
      <c r="P365" s="58"/>
      <c r="Q365" s="58"/>
      <c r="R365" s="58"/>
      <c r="S365" s="58"/>
      <c r="T365" s="58"/>
      <c r="U365" s="58"/>
      <c r="V365" s="58"/>
      <c r="W365" s="58"/>
      <c r="X365" s="58"/>
      <c r="Y365" s="58"/>
      <c r="Z365" s="58"/>
    </row>
    <row r="366" spans="1:26">
      <c r="A366" s="210">
        <v>365</v>
      </c>
      <c r="B366" s="56" t="s">
        <v>1821</v>
      </c>
      <c r="C366" s="310">
        <v>44292</v>
      </c>
      <c r="D366" s="234" t="s">
        <v>1820</v>
      </c>
      <c r="E366" s="234"/>
      <c r="F366" s="243" t="s">
        <v>1820</v>
      </c>
      <c r="G366" s="58"/>
      <c r="H366" s="58"/>
      <c r="I366" s="58"/>
      <c r="J366" s="58"/>
      <c r="K366" s="58"/>
      <c r="L366" s="58"/>
      <c r="M366" s="58"/>
      <c r="N366" s="58"/>
      <c r="O366" s="58"/>
      <c r="P366" s="58"/>
      <c r="Q366" s="58"/>
      <c r="R366" s="58"/>
      <c r="S366" s="58"/>
      <c r="T366" s="58"/>
      <c r="U366" s="58"/>
      <c r="V366" s="58"/>
      <c r="W366" s="58"/>
      <c r="X366" s="58"/>
      <c r="Y366" s="58"/>
      <c r="Z366" s="58"/>
    </row>
    <row r="367" spans="1:26">
      <c r="A367" s="210">
        <v>366</v>
      </c>
      <c r="B367" s="56" t="s">
        <v>1822</v>
      </c>
      <c r="C367" s="310">
        <v>44301</v>
      </c>
      <c r="D367" s="234" t="s">
        <v>1823</v>
      </c>
      <c r="E367" s="234"/>
      <c r="F367" s="75"/>
      <c r="G367" s="58"/>
      <c r="H367" s="58"/>
      <c r="I367" s="58"/>
      <c r="J367" s="58"/>
      <c r="K367" s="58"/>
      <c r="L367" s="58"/>
      <c r="M367" s="58"/>
      <c r="N367" s="58"/>
      <c r="O367" s="58"/>
      <c r="P367" s="58"/>
      <c r="Q367" s="58"/>
      <c r="R367" s="58"/>
      <c r="S367" s="58"/>
      <c r="T367" s="58"/>
      <c r="U367" s="58"/>
      <c r="V367" s="58"/>
      <c r="W367" s="58"/>
      <c r="X367" s="58"/>
      <c r="Y367" s="58"/>
      <c r="Z367" s="58"/>
    </row>
    <row r="368" spans="1:26">
      <c r="A368" s="210" t="s">
        <v>1824</v>
      </c>
      <c r="B368" s="56" t="s">
        <v>1825</v>
      </c>
      <c r="C368" s="310">
        <v>44301</v>
      </c>
      <c r="D368" s="234" t="s">
        <v>1823</v>
      </c>
      <c r="E368" s="234"/>
      <c r="F368" s="75"/>
      <c r="G368" s="58"/>
      <c r="H368" s="58"/>
      <c r="I368" s="58"/>
      <c r="J368" s="58"/>
      <c r="K368" s="58"/>
      <c r="L368" s="58"/>
      <c r="M368" s="58"/>
      <c r="N368" s="58"/>
      <c r="O368" s="58"/>
      <c r="P368" s="58"/>
      <c r="Q368" s="58"/>
      <c r="R368" s="58"/>
      <c r="S368" s="58"/>
      <c r="T368" s="58"/>
      <c r="U368" s="58"/>
      <c r="V368" s="58"/>
      <c r="W368" s="58"/>
      <c r="X368" s="58"/>
      <c r="Y368" s="58"/>
      <c r="Z368" s="58"/>
    </row>
    <row r="369" spans="1:26" ht="27">
      <c r="A369" s="210">
        <v>368</v>
      </c>
      <c r="B369" s="56" t="s">
        <v>1826</v>
      </c>
      <c r="C369" s="310">
        <v>44305</v>
      </c>
      <c r="D369" s="234" t="s">
        <v>1827</v>
      </c>
      <c r="E369" s="234"/>
      <c r="F369" s="75"/>
      <c r="G369" s="58"/>
      <c r="H369" s="58"/>
      <c r="I369" s="58"/>
      <c r="J369" s="58"/>
      <c r="K369" s="58"/>
      <c r="L369" s="58"/>
      <c r="M369" s="58"/>
      <c r="N369" s="58"/>
      <c r="O369" s="58"/>
      <c r="P369" s="58"/>
      <c r="Q369" s="58"/>
      <c r="R369" s="58"/>
      <c r="S369" s="58"/>
      <c r="T369" s="58"/>
      <c r="U369" s="58"/>
      <c r="V369" s="58"/>
      <c r="W369" s="58"/>
      <c r="X369" s="58"/>
      <c r="Y369" s="58"/>
      <c r="Z369" s="58"/>
    </row>
    <row r="370" spans="1:26">
      <c r="A370" s="210">
        <v>369</v>
      </c>
      <c r="B370" s="56" t="s">
        <v>1828</v>
      </c>
      <c r="C370" s="310">
        <v>44306</v>
      </c>
      <c r="D370" s="234" t="s">
        <v>1829</v>
      </c>
      <c r="E370" s="234"/>
      <c r="F370" s="75"/>
      <c r="G370" s="58"/>
      <c r="H370" s="58"/>
      <c r="I370" s="58"/>
      <c r="J370" s="58"/>
      <c r="K370" s="58"/>
      <c r="L370" s="58"/>
      <c r="M370" s="58"/>
      <c r="N370" s="58"/>
      <c r="O370" s="58"/>
      <c r="P370" s="58"/>
      <c r="Q370" s="58"/>
      <c r="R370" s="58"/>
      <c r="S370" s="58"/>
      <c r="T370" s="58"/>
      <c r="U370" s="58"/>
      <c r="V370" s="58"/>
      <c r="W370" s="58"/>
      <c r="X370" s="58"/>
      <c r="Y370" s="58"/>
      <c r="Z370" s="58"/>
    </row>
    <row r="371" spans="1:26" ht="27">
      <c r="A371" s="210">
        <v>370</v>
      </c>
      <c r="B371" s="56" t="s">
        <v>1830</v>
      </c>
      <c r="C371" s="310">
        <v>44307</v>
      </c>
      <c r="D371" s="234" t="s">
        <v>1831</v>
      </c>
      <c r="E371" s="234"/>
      <c r="F371" s="75"/>
      <c r="G371" s="58"/>
      <c r="H371" s="58"/>
      <c r="I371" s="58"/>
      <c r="J371" s="58"/>
      <c r="K371" s="58"/>
      <c r="L371" s="58"/>
      <c r="M371" s="58"/>
      <c r="N371" s="58"/>
      <c r="O371" s="58"/>
      <c r="P371" s="58"/>
      <c r="Q371" s="58"/>
      <c r="R371" s="58"/>
      <c r="S371" s="58"/>
      <c r="T371" s="58"/>
      <c r="U371" s="58"/>
      <c r="V371" s="58"/>
      <c r="W371" s="58"/>
      <c r="X371" s="58"/>
      <c r="Y371" s="58"/>
      <c r="Z371" s="58"/>
    </row>
    <row r="372" spans="1:26">
      <c r="A372" s="210">
        <v>371</v>
      </c>
      <c r="B372" s="56" t="s">
        <v>1832</v>
      </c>
      <c r="C372" s="310">
        <v>44308</v>
      </c>
      <c r="D372" s="234" t="s">
        <v>1833</v>
      </c>
      <c r="E372" s="234"/>
      <c r="F372" s="75"/>
      <c r="G372" s="58"/>
      <c r="H372" s="58"/>
      <c r="I372" s="58"/>
      <c r="J372" s="58"/>
      <c r="K372" s="58"/>
      <c r="L372" s="58"/>
      <c r="M372" s="58"/>
      <c r="N372" s="58"/>
      <c r="O372" s="58"/>
      <c r="P372" s="58"/>
      <c r="Q372" s="58"/>
      <c r="R372" s="58"/>
      <c r="S372" s="58"/>
      <c r="T372" s="58"/>
      <c r="U372" s="58"/>
      <c r="V372" s="58"/>
      <c r="W372" s="58"/>
      <c r="X372" s="58"/>
      <c r="Y372" s="58"/>
      <c r="Z372" s="58"/>
    </row>
    <row r="373" spans="1:26">
      <c r="A373" s="210">
        <v>372</v>
      </c>
      <c r="B373" s="56" t="s">
        <v>1834</v>
      </c>
      <c r="C373" s="310">
        <v>44326</v>
      </c>
      <c r="D373" s="234" t="s">
        <v>1727</v>
      </c>
      <c r="E373" s="234"/>
      <c r="F373" s="75"/>
      <c r="G373" s="58"/>
      <c r="H373" s="58"/>
      <c r="I373" s="58"/>
      <c r="J373" s="58"/>
      <c r="K373" s="58"/>
      <c r="L373" s="58"/>
      <c r="M373" s="58"/>
      <c r="N373" s="58"/>
      <c r="O373" s="58"/>
      <c r="P373" s="58"/>
      <c r="Q373" s="58"/>
      <c r="R373" s="58"/>
      <c r="S373" s="58"/>
      <c r="T373" s="58"/>
      <c r="U373" s="58"/>
      <c r="V373" s="58"/>
      <c r="W373" s="58"/>
      <c r="X373" s="58"/>
      <c r="Y373" s="58"/>
      <c r="Z373" s="58"/>
    </row>
    <row r="374" spans="1:26">
      <c r="A374" s="210">
        <v>373</v>
      </c>
      <c r="B374" s="56" t="s">
        <v>1835</v>
      </c>
      <c r="C374" s="310">
        <v>44333</v>
      </c>
      <c r="D374" s="234" t="s">
        <v>1836</v>
      </c>
      <c r="E374" s="234"/>
      <c r="F374" s="58"/>
      <c r="G374" s="58"/>
      <c r="H374" s="58"/>
      <c r="I374" s="58"/>
      <c r="J374" s="58"/>
      <c r="K374" s="58"/>
      <c r="L374" s="58"/>
      <c r="M374" s="58"/>
      <c r="N374" s="58"/>
      <c r="O374" s="58"/>
      <c r="P374" s="58"/>
      <c r="Q374" s="58"/>
      <c r="R374" s="58"/>
      <c r="S374" s="58"/>
      <c r="T374" s="58"/>
      <c r="U374" s="58"/>
      <c r="V374" s="58"/>
      <c r="W374" s="58"/>
      <c r="X374" s="58"/>
      <c r="Y374" s="58"/>
      <c r="Z374" s="58"/>
    </row>
    <row r="375" spans="1:26">
      <c r="A375" s="210">
        <v>374</v>
      </c>
      <c r="B375" s="56" t="s">
        <v>1837</v>
      </c>
      <c r="C375" s="310">
        <v>44334</v>
      </c>
      <c r="D375" s="234" t="s">
        <v>1836</v>
      </c>
      <c r="E375" s="234"/>
      <c r="F375" s="58"/>
      <c r="G375" s="58"/>
      <c r="H375" s="58"/>
      <c r="I375" s="58"/>
      <c r="J375" s="58"/>
      <c r="K375" s="58"/>
      <c r="L375" s="58"/>
      <c r="M375" s="58"/>
      <c r="N375" s="58"/>
      <c r="O375" s="58"/>
      <c r="P375" s="58"/>
      <c r="Q375" s="58"/>
      <c r="R375" s="58"/>
      <c r="S375" s="58"/>
      <c r="T375" s="58"/>
      <c r="U375" s="58"/>
      <c r="V375" s="58"/>
      <c r="W375" s="58"/>
      <c r="X375" s="58"/>
      <c r="Y375" s="58"/>
      <c r="Z375" s="58"/>
    </row>
    <row r="376" spans="1:26">
      <c r="A376" s="210">
        <v>375</v>
      </c>
      <c r="B376" s="56" t="s">
        <v>1838</v>
      </c>
      <c r="C376" s="310">
        <v>44336</v>
      </c>
      <c r="D376" s="234" t="s">
        <v>1839</v>
      </c>
      <c r="E376" s="234"/>
      <c r="F376" s="58"/>
      <c r="G376" s="58"/>
      <c r="H376" s="58"/>
      <c r="I376" s="58"/>
      <c r="J376" s="58"/>
      <c r="K376" s="58"/>
      <c r="L376" s="58"/>
      <c r="M376" s="58"/>
      <c r="N376" s="58"/>
      <c r="O376" s="58"/>
      <c r="P376" s="58"/>
      <c r="Q376" s="58"/>
      <c r="R376" s="58"/>
      <c r="S376" s="58"/>
      <c r="T376" s="58"/>
      <c r="U376" s="58"/>
      <c r="V376" s="58"/>
      <c r="W376" s="58"/>
      <c r="X376" s="58"/>
      <c r="Y376" s="58"/>
      <c r="Z376" s="58"/>
    </row>
    <row r="377" spans="1:26" ht="27">
      <c r="A377" s="210">
        <v>376</v>
      </c>
      <c r="B377" s="56" t="s">
        <v>1840</v>
      </c>
      <c r="C377" s="310">
        <v>44344</v>
      </c>
      <c r="D377" s="234" t="s">
        <v>1841</v>
      </c>
      <c r="E377" s="234"/>
      <c r="F377" s="58"/>
      <c r="G377" s="58"/>
      <c r="H377" s="58"/>
      <c r="I377" s="58"/>
      <c r="J377" s="58"/>
      <c r="K377" s="58"/>
      <c r="L377" s="58"/>
      <c r="M377" s="58"/>
      <c r="N377" s="58"/>
      <c r="O377" s="58"/>
      <c r="P377" s="58"/>
      <c r="Q377" s="58"/>
      <c r="R377" s="58"/>
      <c r="S377" s="58"/>
      <c r="T377" s="58"/>
      <c r="U377" s="58"/>
      <c r="V377" s="58"/>
      <c r="W377" s="58"/>
      <c r="X377" s="58"/>
      <c r="Y377" s="58"/>
      <c r="Z377" s="58"/>
    </row>
    <row r="378" spans="1:26">
      <c r="A378" s="210">
        <v>377</v>
      </c>
      <c r="B378" s="56" t="s">
        <v>1842</v>
      </c>
      <c r="C378" s="310">
        <v>44344</v>
      </c>
      <c r="D378" s="234" t="s">
        <v>1841</v>
      </c>
      <c r="E378" s="234"/>
      <c r="F378" s="58"/>
      <c r="G378" s="58"/>
      <c r="H378" s="58"/>
      <c r="I378" s="58"/>
      <c r="J378" s="58"/>
      <c r="K378" s="58"/>
      <c r="L378" s="58"/>
      <c r="M378" s="58"/>
      <c r="N378" s="58"/>
      <c r="O378" s="58"/>
      <c r="P378" s="58"/>
      <c r="Q378" s="58"/>
      <c r="R378" s="58"/>
      <c r="S378" s="58"/>
      <c r="T378" s="58"/>
      <c r="U378" s="58"/>
      <c r="V378" s="58"/>
      <c r="W378" s="58"/>
      <c r="X378" s="58"/>
      <c r="Y378" s="58"/>
      <c r="Z378" s="58"/>
    </row>
    <row r="379" spans="1:26">
      <c r="A379" s="210">
        <v>378</v>
      </c>
      <c r="B379" s="56" t="s">
        <v>1843</v>
      </c>
      <c r="C379" s="310">
        <v>44358</v>
      </c>
      <c r="D379" s="234" t="s">
        <v>1844</v>
      </c>
      <c r="E379" s="234"/>
      <c r="F379" s="58"/>
      <c r="G379" s="58"/>
      <c r="H379" s="58"/>
      <c r="I379" s="58"/>
      <c r="J379" s="58"/>
      <c r="K379" s="58"/>
      <c r="L379" s="58"/>
      <c r="M379" s="58"/>
      <c r="N379" s="58"/>
      <c r="O379" s="58"/>
      <c r="P379" s="58"/>
      <c r="Q379" s="58"/>
      <c r="R379" s="58"/>
      <c r="S379" s="58"/>
      <c r="T379" s="58"/>
      <c r="U379" s="58"/>
      <c r="V379" s="58"/>
      <c r="W379" s="58"/>
      <c r="X379" s="58"/>
      <c r="Y379" s="58"/>
      <c r="Z379" s="58"/>
    </row>
    <row r="380" spans="1:26" ht="27">
      <c r="A380" s="210">
        <v>379</v>
      </c>
      <c r="B380" s="56" t="s">
        <v>1845</v>
      </c>
      <c r="C380" s="310">
        <v>44364</v>
      </c>
      <c r="D380" s="234" t="s">
        <v>1846</v>
      </c>
      <c r="E380" s="234"/>
      <c r="F380" s="58"/>
      <c r="G380" s="58"/>
      <c r="H380" s="58"/>
      <c r="I380" s="58"/>
      <c r="J380" s="58"/>
      <c r="K380" s="58"/>
      <c r="L380" s="58"/>
      <c r="M380" s="58"/>
      <c r="N380" s="58"/>
      <c r="O380" s="58"/>
      <c r="P380" s="58"/>
      <c r="Q380" s="58"/>
      <c r="R380" s="58"/>
      <c r="S380" s="58"/>
      <c r="T380" s="58"/>
      <c r="U380" s="58"/>
      <c r="V380" s="58"/>
      <c r="W380" s="58"/>
      <c r="X380" s="58"/>
      <c r="Y380" s="58"/>
      <c r="Z380" s="58"/>
    </row>
    <row r="381" spans="1:26">
      <c r="A381" s="210">
        <v>380</v>
      </c>
      <c r="B381" s="56" t="s">
        <v>1847</v>
      </c>
      <c r="C381" s="310">
        <v>44371</v>
      </c>
      <c r="D381" s="234" t="s">
        <v>1848</v>
      </c>
      <c r="E381" s="234"/>
      <c r="F381" s="58"/>
      <c r="G381" s="58"/>
      <c r="H381" s="58"/>
      <c r="I381" s="58"/>
      <c r="J381" s="58"/>
      <c r="K381" s="58"/>
      <c r="L381" s="58"/>
      <c r="M381" s="58"/>
      <c r="N381" s="58"/>
      <c r="O381" s="58"/>
      <c r="P381" s="58"/>
      <c r="Q381" s="58"/>
      <c r="R381" s="58"/>
      <c r="S381" s="58"/>
      <c r="T381" s="58"/>
      <c r="U381" s="58"/>
      <c r="V381" s="58"/>
      <c r="W381" s="58"/>
      <c r="X381" s="58"/>
      <c r="Y381" s="58"/>
      <c r="Z381" s="58"/>
    </row>
    <row r="382" spans="1:26" ht="27">
      <c r="A382" s="210">
        <v>381</v>
      </c>
      <c r="B382" s="56" t="s">
        <v>1849</v>
      </c>
      <c r="C382" s="310">
        <v>44382</v>
      </c>
      <c r="D382" s="234" t="s">
        <v>1850</v>
      </c>
      <c r="E382" s="234"/>
      <c r="F382" s="58"/>
      <c r="G382" s="58"/>
      <c r="H382" s="58"/>
      <c r="I382" s="58"/>
      <c r="J382" s="58"/>
      <c r="K382" s="58"/>
      <c r="L382" s="58"/>
      <c r="M382" s="58"/>
      <c r="N382" s="58"/>
      <c r="O382" s="58"/>
      <c r="P382" s="58"/>
      <c r="Q382" s="58"/>
      <c r="R382" s="58"/>
      <c r="S382" s="58"/>
      <c r="T382" s="58"/>
      <c r="U382" s="58"/>
      <c r="V382" s="58"/>
      <c r="W382" s="58"/>
      <c r="X382" s="58"/>
      <c r="Y382" s="58"/>
      <c r="Z382" s="58"/>
    </row>
    <row r="383" spans="1:26">
      <c r="A383" s="210">
        <v>382</v>
      </c>
      <c r="B383" s="56" t="s">
        <v>1851</v>
      </c>
      <c r="C383" s="310">
        <v>44413</v>
      </c>
      <c r="D383" s="234" t="s">
        <v>1852</v>
      </c>
      <c r="E383" s="234"/>
      <c r="F383" s="58"/>
      <c r="G383" s="58"/>
      <c r="H383" s="58"/>
      <c r="I383" s="58"/>
      <c r="J383" s="58"/>
      <c r="K383" s="58"/>
      <c r="L383" s="58"/>
      <c r="M383" s="58"/>
      <c r="N383" s="58"/>
      <c r="O383" s="58"/>
      <c r="P383" s="58"/>
      <c r="Q383" s="58"/>
      <c r="R383" s="58"/>
      <c r="S383" s="58"/>
      <c r="T383" s="58"/>
      <c r="U383" s="58"/>
      <c r="V383" s="58"/>
      <c r="W383" s="58"/>
      <c r="X383" s="58"/>
      <c r="Y383" s="58"/>
      <c r="Z383" s="58"/>
    </row>
    <row r="384" spans="1:26">
      <c r="A384" s="210">
        <v>383</v>
      </c>
      <c r="B384" s="56" t="s">
        <v>1853</v>
      </c>
      <c r="C384" s="310">
        <v>44417</v>
      </c>
      <c r="D384" s="234" t="s">
        <v>1854</v>
      </c>
      <c r="E384" s="234"/>
      <c r="F384" s="58"/>
      <c r="G384" s="58"/>
      <c r="H384" s="58"/>
      <c r="I384" s="58"/>
      <c r="J384" s="58"/>
      <c r="K384" s="58"/>
      <c r="L384" s="58"/>
      <c r="M384" s="58"/>
      <c r="N384" s="58"/>
      <c r="O384" s="58"/>
      <c r="P384" s="58"/>
      <c r="Q384" s="58"/>
      <c r="R384" s="58"/>
      <c r="S384" s="58"/>
      <c r="T384" s="58"/>
      <c r="U384" s="58"/>
      <c r="V384" s="58"/>
      <c r="W384" s="58"/>
      <c r="X384" s="58"/>
      <c r="Y384" s="58"/>
      <c r="Z384" s="58"/>
    </row>
    <row r="385" spans="1:26">
      <c r="A385" s="210">
        <v>384</v>
      </c>
      <c r="B385" s="56" t="s">
        <v>1855</v>
      </c>
      <c r="C385" s="310">
        <v>44417</v>
      </c>
      <c r="D385" s="234" t="s">
        <v>1856</v>
      </c>
      <c r="E385" s="234"/>
      <c r="F385" s="58"/>
      <c r="G385" s="58"/>
      <c r="H385" s="58"/>
      <c r="I385" s="58"/>
      <c r="J385" s="58"/>
      <c r="K385" s="58"/>
      <c r="L385" s="58"/>
      <c r="M385" s="58"/>
      <c r="N385" s="58"/>
      <c r="O385" s="58"/>
      <c r="P385" s="58"/>
      <c r="Q385" s="58"/>
      <c r="R385" s="58"/>
      <c r="S385" s="58"/>
      <c r="T385" s="58"/>
      <c r="U385" s="58"/>
      <c r="V385" s="58"/>
      <c r="W385" s="58"/>
      <c r="X385" s="58"/>
      <c r="Y385" s="58"/>
      <c r="Z385" s="58"/>
    </row>
    <row r="386" spans="1:26">
      <c r="A386" s="210">
        <v>385</v>
      </c>
      <c r="B386" s="56" t="s">
        <v>1857</v>
      </c>
      <c r="C386" s="310">
        <v>44417</v>
      </c>
      <c r="D386" s="234" t="s">
        <v>1858</v>
      </c>
      <c r="E386" s="234"/>
      <c r="F386" s="58"/>
      <c r="G386" s="58"/>
      <c r="H386" s="58"/>
      <c r="I386" s="58"/>
      <c r="J386" s="58"/>
      <c r="K386" s="58"/>
      <c r="L386" s="58"/>
      <c r="M386" s="58"/>
      <c r="N386" s="58"/>
      <c r="O386" s="58"/>
      <c r="P386" s="58"/>
      <c r="Q386" s="58"/>
      <c r="R386" s="58"/>
      <c r="S386" s="58"/>
      <c r="T386" s="58"/>
      <c r="U386" s="58"/>
      <c r="V386" s="58"/>
      <c r="W386" s="58"/>
      <c r="X386" s="58"/>
      <c r="Y386" s="58"/>
      <c r="Z386" s="58"/>
    </row>
    <row r="387" spans="1:26">
      <c r="A387" s="210">
        <v>386</v>
      </c>
      <c r="B387" s="223" t="s">
        <v>1859</v>
      </c>
      <c r="C387" s="310">
        <v>44417</v>
      </c>
      <c r="D387" s="224" t="s">
        <v>1860</v>
      </c>
      <c r="E387" s="224"/>
      <c r="F387" s="58"/>
      <c r="G387" s="58"/>
      <c r="H387" s="58"/>
      <c r="I387" s="58"/>
      <c r="J387" s="58"/>
      <c r="K387" s="58"/>
      <c r="L387" s="58"/>
      <c r="M387" s="58"/>
      <c r="N387" s="58"/>
      <c r="O387" s="58"/>
      <c r="P387" s="58"/>
      <c r="Q387" s="58"/>
      <c r="R387" s="58"/>
      <c r="S387" s="58"/>
      <c r="T387" s="58"/>
      <c r="U387" s="58"/>
      <c r="V387" s="58"/>
      <c r="W387" s="58"/>
      <c r="X387" s="58"/>
      <c r="Y387" s="58"/>
      <c r="Z387" s="58"/>
    </row>
    <row r="388" spans="1:26" ht="27">
      <c r="A388" s="210">
        <v>387</v>
      </c>
      <c r="B388" s="56" t="s">
        <v>1861</v>
      </c>
      <c r="C388" s="310">
        <v>44419</v>
      </c>
      <c r="D388" s="234" t="s">
        <v>1862</v>
      </c>
      <c r="E388" s="234"/>
      <c r="F388" s="58"/>
      <c r="G388" s="58"/>
      <c r="H388" s="58"/>
      <c r="I388" s="58"/>
      <c r="J388" s="58"/>
      <c r="K388" s="58"/>
      <c r="L388" s="58"/>
      <c r="M388" s="58"/>
      <c r="N388" s="58"/>
      <c r="O388" s="58"/>
      <c r="P388" s="58"/>
      <c r="Q388" s="58"/>
      <c r="R388" s="58"/>
      <c r="S388" s="58"/>
      <c r="T388" s="58"/>
      <c r="U388" s="58"/>
      <c r="V388" s="58"/>
      <c r="W388" s="58"/>
      <c r="X388" s="58"/>
      <c r="Y388" s="58"/>
      <c r="Z388" s="58"/>
    </row>
    <row r="389" spans="1:26" ht="27">
      <c r="A389" s="210">
        <v>388</v>
      </c>
      <c r="B389" s="56" t="s">
        <v>1863</v>
      </c>
      <c r="C389" s="310">
        <v>44419</v>
      </c>
      <c r="D389" s="234" t="s">
        <v>1864</v>
      </c>
      <c r="E389" s="234"/>
      <c r="F389" s="58"/>
      <c r="G389" s="58"/>
      <c r="H389" s="58"/>
      <c r="I389" s="58"/>
      <c r="J389" s="58"/>
      <c r="K389" s="58"/>
      <c r="L389" s="58"/>
      <c r="M389" s="58"/>
      <c r="N389" s="58"/>
      <c r="O389" s="58"/>
      <c r="P389" s="58"/>
      <c r="Q389" s="58"/>
      <c r="R389" s="58"/>
      <c r="S389" s="58"/>
      <c r="T389" s="58"/>
      <c r="U389" s="58"/>
      <c r="V389" s="58"/>
      <c r="W389" s="58"/>
      <c r="X389" s="58"/>
      <c r="Y389" s="58"/>
      <c r="Z389" s="58"/>
    </row>
    <row r="390" spans="1:26">
      <c r="A390" s="210">
        <v>389</v>
      </c>
      <c r="B390" s="56" t="s">
        <v>1865</v>
      </c>
      <c r="C390" s="310">
        <v>44419</v>
      </c>
      <c r="D390" s="234" t="s">
        <v>1866</v>
      </c>
      <c r="E390" s="234"/>
      <c r="F390" s="58"/>
      <c r="G390" s="58"/>
      <c r="H390" s="58"/>
      <c r="I390" s="58"/>
      <c r="J390" s="58"/>
      <c r="K390" s="58"/>
      <c r="L390" s="58"/>
      <c r="M390" s="58"/>
      <c r="N390" s="58"/>
      <c r="O390" s="58"/>
      <c r="P390" s="58"/>
      <c r="Q390" s="58"/>
      <c r="R390" s="58"/>
      <c r="S390" s="58"/>
      <c r="T390" s="58"/>
      <c r="U390" s="58"/>
      <c r="V390" s="58"/>
      <c r="W390" s="58"/>
      <c r="X390" s="58"/>
      <c r="Y390" s="58"/>
      <c r="Z390" s="58"/>
    </row>
    <row r="391" spans="1:26">
      <c r="A391" s="210">
        <v>390</v>
      </c>
      <c r="B391" s="56" t="s">
        <v>1867</v>
      </c>
      <c r="C391" s="310">
        <v>44424</v>
      </c>
      <c r="D391" s="234" t="s">
        <v>1868</v>
      </c>
      <c r="E391" s="234"/>
      <c r="F391" s="58"/>
      <c r="G391" s="58"/>
      <c r="H391" s="58"/>
      <c r="I391" s="58"/>
      <c r="J391" s="58"/>
      <c r="K391" s="58"/>
      <c r="L391" s="58"/>
      <c r="M391" s="58"/>
      <c r="N391" s="58"/>
      <c r="O391" s="58"/>
      <c r="P391" s="58"/>
      <c r="Q391" s="58"/>
      <c r="R391" s="58"/>
      <c r="S391" s="58"/>
      <c r="T391" s="58"/>
      <c r="U391" s="58"/>
      <c r="V391" s="58"/>
      <c r="W391" s="58"/>
      <c r="X391" s="58"/>
      <c r="Y391" s="58"/>
      <c r="Z391" s="58"/>
    </row>
    <row r="392" spans="1:26">
      <c r="A392" s="210">
        <v>391</v>
      </c>
      <c r="B392" s="56" t="s">
        <v>1869</v>
      </c>
      <c r="C392" s="310">
        <v>44424</v>
      </c>
      <c r="D392" s="234" t="s">
        <v>1870</v>
      </c>
      <c r="E392" s="234"/>
      <c r="F392" s="58"/>
      <c r="G392" s="58"/>
      <c r="H392" s="58"/>
      <c r="I392" s="58"/>
      <c r="J392" s="58"/>
      <c r="K392" s="58"/>
      <c r="L392" s="58"/>
      <c r="M392" s="58"/>
      <c r="N392" s="58"/>
      <c r="O392" s="58"/>
      <c r="P392" s="58"/>
      <c r="Q392" s="58"/>
      <c r="R392" s="58"/>
      <c r="S392" s="58"/>
      <c r="T392" s="58"/>
      <c r="U392" s="58"/>
      <c r="V392" s="58"/>
      <c r="W392" s="58"/>
      <c r="X392" s="58"/>
      <c r="Y392" s="58"/>
      <c r="Z392" s="58"/>
    </row>
    <row r="393" spans="1:26">
      <c r="A393" s="210">
        <v>392</v>
      </c>
      <c r="B393" s="56" t="s">
        <v>1871</v>
      </c>
      <c r="C393" s="310">
        <v>44424</v>
      </c>
      <c r="D393" s="234" t="s">
        <v>1872</v>
      </c>
      <c r="E393" s="234"/>
      <c r="F393" s="58"/>
      <c r="G393" s="58"/>
      <c r="H393" s="58"/>
      <c r="I393" s="58"/>
      <c r="J393" s="58"/>
      <c r="K393" s="58"/>
      <c r="L393" s="58"/>
      <c r="M393" s="58"/>
      <c r="N393" s="58"/>
      <c r="O393" s="58"/>
      <c r="P393" s="58"/>
      <c r="Q393" s="58"/>
      <c r="R393" s="58"/>
      <c r="S393" s="58"/>
      <c r="T393" s="58"/>
      <c r="U393" s="58"/>
      <c r="V393" s="58"/>
      <c r="W393" s="58"/>
      <c r="X393" s="58"/>
      <c r="Y393" s="58"/>
      <c r="Z393" s="58"/>
    </row>
    <row r="394" spans="1:26">
      <c r="A394" s="210">
        <v>393</v>
      </c>
      <c r="B394" s="56" t="s">
        <v>1873</v>
      </c>
      <c r="C394" s="310">
        <v>44427</v>
      </c>
      <c r="D394" s="234" t="s">
        <v>1874</v>
      </c>
      <c r="E394" s="234"/>
      <c r="F394" s="58"/>
      <c r="G394" s="58"/>
      <c r="H394" s="58"/>
      <c r="I394" s="58"/>
      <c r="J394" s="58"/>
      <c r="K394" s="58"/>
      <c r="L394" s="58"/>
      <c r="M394" s="58"/>
      <c r="N394" s="58"/>
      <c r="O394" s="58"/>
      <c r="P394" s="58"/>
      <c r="Q394" s="58"/>
      <c r="R394" s="58"/>
      <c r="S394" s="58"/>
      <c r="T394" s="58"/>
      <c r="U394" s="58"/>
      <c r="V394" s="58"/>
      <c r="W394" s="58"/>
      <c r="X394" s="58"/>
      <c r="Y394" s="58"/>
      <c r="Z394" s="58"/>
    </row>
    <row r="395" spans="1:26">
      <c r="A395" s="210">
        <v>394</v>
      </c>
      <c r="B395" s="56" t="s">
        <v>1875</v>
      </c>
      <c r="C395" s="310">
        <v>44427</v>
      </c>
      <c r="D395" s="234" t="s">
        <v>1876</v>
      </c>
      <c r="E395" s="234"/>
      <c r="F395" s="58"/>
      <c r="G395" s="58"/>
      <c r="H395" s="58"/>
      <c r="I395" s="58"/>
      <c r="J395" s="58"/>
      <c r="K395" s="58"/>
      <c r="L395" s="58"/>
      <c r="M395" s="58"/>
      <c r="N395" s="58"/>
      <c r="O395" s="58"/>
      <c r="P395" s="58"/>
      <c r="Q395" s="58"/>
      <c r="R395" s="58"/>
      <c r="S395" s="58"/>
      <c r="T395" s="58"/>
      <c r="U395" s="58"/>
      <c r="V395" s="58"/>
      <c r="W395" s="58"/>
      <c r="X395" s="58"/>
      <c r="Y395" s="58"/>
      <c r="Z395" s="58"/>
    </row>
    <row r="396" spans="1:26">
      <c r="A396" s="210">
        <v>395</v>
      </c>
      <c r="B396" s="56" t="s">
        <v>1877</v>
      </c>
      <c r="C396" s="310">
        <v>44427</v>
      </c>
      <c r="D396" s="234" t="s">
        <v>1878</v>
      </c>
      <c r="E396" s="234"/>
      <c r="F396" s="58"/>
      <c r="G396" s="58"/>
      <c r="H396" s="58"/>
      <c r="I396" s="58"/>
      <c r="J396" s="58"/>
      <c r="K396" s="58"/>
      <c r="L396" s="58"/>
      <c r="M396" s="58"/>
      <c r="N396" s="58"/>
      <c r="O396" s="58"/>
      <c r="P396" s="58"/>
      <c r="Q396" s="58"/>
      <c r="R396" s="58"/>
      <c r="S396" s="58"/>
      <c r="T396" s="58"/>
      <c r="U396" s="58"/>
      <c r="V396" s="58"/>
      <c r="W396" s="58"/>
      <c r="X396" s="58"/>
      <c r="Y396" s="58"/>
      <c r="Z396" s="58"/>
    </row>
    <row r="397" spans="1:26">
      <c r="A397" s="210">
        <v>396</v>
      </c>
      <c r="B397" s="56" t="s">
        <v>1879</v>
      </c>
      <c r="C397" s="310">
        <v>44428</v>
      </c>
      <c r="D397" s="234" t="s">
        <v>1870</v>
      </c>
      <c r="E397" s="234"/>
      <c r="F397" s="58"/>
      <c r="G397" s="58"/>
      <c r="H397" s="58"/>
      <c r="I397" s="58"/>
      <c r="J397" s="58"/>
      <c r="K397" s="58"/>
      <c r="L397" s="58"/>
      <c r="M397" s="58"/>
      <c r="N397" s="58"/>
      <c r="O397" s="58"/>
      <c r="P397" s="58"/>
      <c r="Q397" s="58"/>
      <c r="R397" s="58"/>
      <c r="S397" s="58"/>
      <c r="T397" s="58"/>
      <c r="U397" s="58"/>
      <c r="V397" s="58"/>
      <c r="W397" s="58"/>
      <c r="X397" s="58"/>
      <c r="Y397" s="58"/>
      <c r="Z397" s="58"/>
    </row>
    <row r="398" spans="1:26">
      <c r="A398" s="210">
        <v>397</v>
      </c>
      <c r="B398" s="56" t="s">
        <v>1880</v>
      </c>
      <c r="C398" s="310">
        <v>44431</v>
      </c>
      <c r="D398" s="234" t="s">
        <v>1872</v>
      </c>
      <c r="E398" s="234"/>
      <c r="F398" s="58"/>
      <c r="G398" s="58"/>
      <c r="H398" s="58"/>
      <c r="I398" s="58"/>
      <c r="J398" s="58"/>
      <c r="K398" s="58"/>
      <c r="L398" s="58"/>
      <c r="M398" s="58"/>
      <c r="N398" s="58"/>
      <c r="O398" s="58"/>
      <c r="P398" s="58"/>
      <c r="Q398" s="58"/>
      <c r="R398" s="58"/>
      <c r="S398" s="58"/>
      <c r="T398" s="58"/>
      <c r="U398" s="58"/>
      <c r="V398" s="58"/>
      <c r="W398" s="58"/>
      <c r="X398" s="58"/>
      <c r="Y398" s="58"/>
      <c r="Z398" s="58"/>
    </row>
    <row r="399" spans="1:26">
      <c r="A399" s="210">
        <v>398</v>
      </c>
      <c r="B399" s="56" t="s">
        <v>1881</v>
      </c>
      <c r="C399" s="310">
        <v>44431</v>
      </c>
      <c r="D399" s="234" t="s">
        <v>1882</v>
      </c>
      <c r="E399" s="234"/>
      <c r="F399" s="58"/>
      <c r="G399" s="58"/>
      <c r="H399" s="58"/>
      <c r="I399" s="58"/>
      <c r="J399" s="58"/>
      <c r="K399" s="58"/>
      <c r="L399" s="58"/>
      <c r="M399" s="58"/>
      <c r="N399" s="58"/>
      <c r="O399" s="58"/>
      <c r="P399" s="58"/>
      <c r="Q399" s="58"/>
      <c r="R399" s="58"/>
      <c r="S399" s="58"/>
      <c r="T399" s="58"/>
      <c r="U399" s="58"/>
      <c r="V399" s="58"/>
      <c r="W399" s="58"/>
      <c r="X399" s="58"/>
      <c r="Y399" s="58"/>
      <c r="Z399" s="58"/>
    </row>
    <row r="400" spans="1:26" ht="27">
      <c r="A400" s="213">
        <v>399</v>
      </c>
      <c r="B400" s="223" t="s">
        <v>1883</v>
      </c>
      <c r="C400" s="313">
        <v>44433</v>
      </c>
      <c r="D400" s="244" t="s">
        <v>1884</v>
      </c>
      <c r="E400" s="244"/>
      <c r="F400" s="58"/>
      <c r="G400" s="58"/>
      <c r="H400" s="58"/>
      <c r="I400" s="58"/>
      <c r="J400" s="58"/>
      <c r="K400" s="58"/>
      <c r="L400" s="58"/>
      <c r="M400" s="58"/>
      <c r="N400" s="58"/>
      <c r="O400" s="58"/>
      <c r="P400" s="58"/>
      <c r="Q400" s="58"/>
      <c r="R400" s="58"/>
      <c r="S400" s="58"/>
      <c r="T400" s="58"/>
      <c r="U400" s="58"/>
      <c r="V400" s="58"/>
      <c r="W400" s="58"/>
      <c r="X400" s="58"/>
      <c r="Y400" s="58"/>
      <c r="Z400" s="58"/>
    </row>
    <row r="401" spans="1:26">
      <c r="A401" s="213">
        <v>400</v>
      </c>
      <c r="B401" s="223" t="s">
        <v>1885</v>
      </c>
      <c r="C401" s="313">
        <v>44434</v>
      </c>
      <c r="D401" s="244" t="s">
        <v>1886</v>
      </c>
      <c r="E401" s="244"/>
      <c r="F401" s="58"/>
      <c r="G401" s="58"/>
      <c r="H401" s="58"/>
      <c r="I401" s="58"/>
      <c r="J401" s="58"/>
      <c r="K401" s="58"/>
      <c r="L401" s="58"/>
      <c r="M401" s="58"/>
      <c r="N401" s="58"/>
      <c r="O401" s="58"/>
      <c r="P401" s="58"/>
      <c r="Q401" s="58"/>
      <c r="R401" s="58"/>
      <c r="S401" s="58"/>
      <c r="T401" s="58"/>
      <c r="U401" s="58"/>
      <c r="V401" s="58"/>
      <c r="W401" s="58"/>
      <c r="X401" s="58"/>
      <c r="Y401" s="58"/>
      <c r="Z401" s="58"/>
    </row>
    <row r="402" spans="1:26">
      <c r="A402" s="213">
        <v>401</v>
      </c>
      <c r="B402" s="223" t="s">
        <v>1887</v>
      </c>
      <c r="C402" s="313">
        <v>44434</v>
      </c>
      <c r="D402" s="244" t="s">
        <v>1888</v>
      </c>
      <c r="E402" s="244"/>
      <c r="F402" s="58"/>
      <c r="G402" s="58"/>
      <c r="H402" s="58"/>
      <c r="I402" s="58"/>
      <c r="J402" s="58"/>
      <c r="K402" s="58"/>
      <c r="L402" s="58"/>
      <c r="M402" s="58"/>
      <c r="N402" s="58"/>
      <c r="O402" s="58"/>
      <c r="P402" s="58"/>
      <c r="Q402" s="58"/>
      <c r="R402" s="58"/>
      <c r="S402" s="58"/>
      <c r="T402" s="58"/>
      <c r="U402" s="58"/>
      <c r="V402" s="58"/>
      <c r="W402" s="58"/>
      <c r="X402" s="58"/>
      <c r="Y402" s="58"/>
      <c r="Z402" s="58"/>
    </row>
    <row r="403" spans="1:26">
      <c r="A403" s="213">
        <v>402</v>
      </c>
      <c r="B403" s="223" t="s">
        <v>1889</v>
      </c>
      <c r="C403" s="313">
        <v>44434</v>
      </c>
      <c r="D403" s="244" t="s">
        <v>1890</v>
      </c>
      <c r="E403" s="244"/>
      <c r="F403" s="58"/>
      <c r="G403" s="58"/>
      <c r="H403" s="58"/>
      <c r="I403" s="58"/>
      <c r="J403" s="58"/>
      <c r="K403" s="58"/>
      <c r="L403" s="58"/>
      <c r="M403" s="58"/>
      <c r="N403" s="58"/>
      <c r="O403" s="58"/>
      <c r="P403" s="58"/>
      <c r="Q403" s="58"/>
      <c r="R403" s="58"/>
      <c r="S403" s="58"/>
      <c r="T403" s="58"/>
      <c r="U403" s="58"/>
      <c r="V403" s="58"/>
      <c r="W403" s="58"/>
      <c r="X403" s="58"/>
      <c r="Y403" s="58"/>
      <c r="Z403" s="58"/>
    </row>
    <row r="404" spans="1:26">
      <c r="A404" s="210">
        <v>403</v>
      </c>
      <c r="B404" s="56" t="s">
        <v>1891</v>
      </c>
      <c r="C404" s="310">
        <v>44441</v>
      </c>
      <c r="D404" s="234" t="s">
        <v>1852</v>
      </c>
      <c r="E404" s="234"/>
      <c r="F404" s="58"/>
      <c r="G404" s="58"/>
      <c r="H404" s="58"/>
      <c r="I404" s="58"/>
      <c r="J404" s="58"/>
      <c r="K404" s="58"/>
      <c r="L404" s="58"/>
      <c r="M404" s="58"/>
      <c r="N404" s="58"/>
      <c r="O404" s="58"/>
      <c r="P404" s="58"/>
      <c r="Q404" s="58"/>
      <c r="R404" s="58"/>
      <c r="S404" s="58"/>
      <c r="T404" s="58"/>
      <c r="U404" s="58"/>
      <c r="V404" s="58"/>
      <c r="W404" s="58"/>
      <c r="X404" s="58"/>
      <c r="Y404" s="58"/>
      <c r="Z404" s="58"/>
    </row>
    <row r="405" spans="1:26" ht="27">
      <c r="A405" s="210">
        <v>404</v>
      </c>
      <c r="B405" s="56" t="s">
        <v>1892</v>
      </c>
      <c r="C405" s="310">
        <v>44442</v>
      </c>
      <c r="D405" s="234" t="s">
        <v>1893</v>
      </c>
      <c r="E405" s="234"/>
      <c r="F405" s="58"/>
      <c r="G405" s="58"/>
      <c r="H405" s="58"/>
      <c r="I405" s="58"/>
      <c r="J405" s="58"/>
      <c r="K405" s="58"/>
      <c r="L405" s="58"/>
      <c r="M405" s="58"/>
      <c r="N405" s="58"/>
      <c r="O405" s="58"/>
      <c r="P405" s="58"/>
      <c r="Q405" s="58"/>
      <c r="R405" s="58"/>
      <c r="S405" s="58"/>
      <c r="T405" s="58"/>
      <c r="U405" s="58"/>
      <c r="V405" s="58"/>
      <c r="W405" s="58"/>
      <c r="X405" s="58"/>
      <c r="Y405" s="58"/>
      <c r="Z405" s="58"/>
    </row>
    <row r="406" spans="1:26">
      <c r="A406" s="210">
        <v>405</v>
      </c>
      <c r="B406" s="56" t="s">
        <v>1894</v>
      </c>
      <c r="C406" s="310">
        <v>44442</v>
      </c>
      <c r="D406" s="234" t="s">
        <v>1895</v>
      </c>
      <c r="E406" s="234"/>
      <c r="F406" s="58"/>
      <c r="G406" s="58"/>
      <c r="H406" s="58"/>
      <c r="I406" s="58"/>
      <c r="J406" s="58"/>
      <c r="K406" s="58"/>
      <c r="L406" s="58"/>
      <c r="M406" s="58"/>
      <c r="N406" s="58"/>
      <c r="O406" s="58"/>
      <c r="P406" s="58"/>
      <c r="Q406" s="58"/>
      <c r="R406" s="58"/>
      <c r="S406" s="58"/>
      <c r="T406" s="58"/>
      <c r="U406" s="58"/>
      <c r="V406" s="58"/>
      <c r="W406" s="58"/>
      <c r="X406" s="58"/>
      <c r="Y406" s="58"/>
      <c r="Z406" s="58"/>
    </row>
    <row r="407" spans="1:26">
      <c r="A407" s="245">
        <v>406</v>
      </c>
      <c r="B407" s="246" t="s">
        <v>1896</v>
      </c>
      <c r="C407" s="319">
        <v>44494</v>
      </c>
      <c r="D407" s="247" t="s">
        <v>22</v>
      </c>
      <c r="E407" s="247"/>
      <c r="F407" s="58"/>
      <c r="G407" s="58"/>
      <c r="H407" s="58"/>
      <c r="I407" s="58"/>
      <c r="J407" s="58"/>
      <c r="K407" s="58"/>
      <c r="L407" s="58"/>
      <c r="M407" s="58"/>
      <c r="N407" s="58"/>
      <c r="O407" s="58"/>
      <c r="P407" s="58"/>
      <c r="Q407" s="58"/>
      <c r="R407" s="58"/>
      <c r="S407" s="58"/>
      <c r="T407" s="58"/>
      <c r="U407" s="58"/>
      <c r="V407" s="58"/>
      <c r="W407" s="58"/>
      <c r="X407" s="58"/>
      <c r="Y407" s="58"/>
      <c r="Z407" s="58"/>
    </row>
    <row r="408" spans="1:26">
      <c r="A408" s="210">
        <v>407</v>
      </c>
      <c r="B408" s="246" t="s">
        <v>1897</v>
      </c>
      <c r="C408" s="319">
        <v>44498</v>
      </c>
      <c r="D408" s="248" t="s">
        <v>1898</v>
      </c>
      <c r="E408" s="248"/>
      <c r="F408" s="58"/>
      <c r="G408" s="58"/>
      <c r="H408" s="58"/>
      <c r="I408" s="58"/>
      <c r="J408" s="58"/>
      <c r="K408" s="58"/>
      <c r="L408" s="58"/>
      <c r="M408" s="58"/>
      <c r="N408" s="58"/>
      <c r="O408" s="58"/>
      <c r="P408" s="58"/>
      <c r="Q408" s="58"/>
      <c r="R408" s="58"/>
      <c r="S408" s="58"/>
      <c r="T408" s="58"/>
      <c r="U408" s="58"/>
      <c r="V408" s="58"/>
      <c r="W408" s="58"/>
      <c r="X408" s="58"/>
      <c r="Y408" s="58"/>
      <c r="Z408" s="58"/>
    </row>
    <row r="409" spans="1:26" ht="27">
      <c r="A409" s="245">
        <v>408</v>
      </c>
      <c r="B409" s="246" t="s">
        <v>1899</v>
      </c>
      <c r="C409" s="319">
        <v>44511</v>
      </c>
      <c r="D409" s="247" t="s">
        <v>22</v>
      </c>
      <c r="E409" s="247"/>
      <c r="F409" s="58"/>
      <c r="G409" s="58"/>
      <c r="H409" s="58"/>
      <c r="I409" s="58"/>
      <c r="J409" s="58"/>
      <c r="K409" s="58"/>
      <c r="L409" s="58"/>
      <c r="M409" s="58"/>
      <c r="N409" s="58"/>
      <c r="O409" s="58"/>
      <c r="P409" s="58"/>
      <c r="Q409" s="58"/>
      <c r="R409" s="58"/>
      <c r="S409" s="58"/>
      <c r="T409" s="58"/>
      <c r="U409" s="58"/>
      <c r="V409" s="58"/>
      <c r="W409" s="58"/>
      <c r="X409" s="58"/>
      <c r="Y409" s="58"/>
      <c r="Z409" s="58"/>
    </row>
    <row r="410" spans="1:26">
      <c r="A410" s="210">
        <v>409</v>
      </c>
      <c r="B410" s="246" t="s">
        <v>1900</v>
      </c>
      <c r="C410" s="319">
        <v>44518</v>
      </c>
      <c r="D410" s="248" t="s">
        <v>1901</v>
      </c>
      <c r="E410" s="248"/>
      <c r="F410" s="58"/>
      <c r="G410" s="58"/>
      <c r="H410" s="58"/>
      <c r="I410" s="58"/>
      <c r="J410" s="58"/>
      <c r="K410" s="58"/>
      <c r="L410" s="58"/>
      <c r="M410" s="58"/>
      <c r="N410" s="58"/>
      <c r="O410" s="58"/>
      <c r="P410" s="58"/>
      <c r="Q410" s="58"/>
      <c r="R410" s="58"/>
      <c r="S410" s="58"/>
      <c r="T410" s="58"/>
      <c r="U410" s="58"/>
      <c r="V410" s="58"/>
      <c r="W410" s="58"/>
      <c r="X410" s="58"/>
      <c r="Y410" s="58"/>
      <c r="Z410" s="58"/>
    </row>
    <row r="411" spans="1:26" ht="27">
      <c r="A411" s="245">
        <v>410</v>
      </c>
      <c r="B411" s="65" t="s">
        <v>1902</v>
      </c>
      <c r="C411" s="319">
        <v>44537</v>
      </c>
      <c r="D411" s="249" t="s">
        <v>1903</v>
      </c>
      <c r="E411" s="249"/>
      <c r="F411" s="58"/>
      <c r="G411" s="58"/>
      <c r="H411" s="58"/>
      <c r="I411" s="58"/>
      <c r="J411" s="58"/>
      <c r="K411" s="58"/>
      <c r="L411" s="58"/>
      <c r="M411" s="58"/>
      <c r="N411" s="58"/>
      <c r="O411" s="58"/>
      <c r="P411" s="58"/>
      <c r="Q411" s="58"/>
      <c r="R411" s="58"/>
      <c r="S411" s="58"/>
      <c r="T411" s="58"/>
      <c r="U411" s="58"/>
      <c r="V411" s="58"/>
      <c r="W411" s="58"/>
      <c r="X411" s="58"/>
      <c r="Y411" s="58"/>
      <c r="Z411" s="58"/>
    </row>
    <row r="412" spans="1:26" ht="27">
      <c r="A412" s="210">
        <v>411</v>
      </c>
      <c r="B412" s="246" t="s">
        <v>1904</v>
      </c>
      <c r="C412" s="320">
        <v>44544</v>
      </c>
      <c r="D412" s="250" t="s">
        <v>1905</v>
      </c>
      <c r="E412" s="250"/>
      <c r="F412" s="58"/>
      <c r="G412" s="58"/>
      <c r="H412" s="58"/>
      <c r="I412" s="58"/>
      <c r="J412" s="58"/>
      <c r="K412" s="58"/>
      <c r="L412" s="58"/>
      <c r="M412" s="58"/>
      <c r="N412" s="58"/>
      <c r="O412" s="58"/>
      <c r="P412" s="58"/>
      <c r="Q412" s="58"/>
      <c r="R412" s="58"/>
      <c r="S412" s="58"/>
      <c r="T412" s="58"/>
      <c r="U412" s="58"/>
      <c r="V412" s="58"/>
      <c r="W412" s="58"/>
      <c r="X412" s="58"/>
      <c r="Y412" s="58"/>
      <c r="Z412" s="58"/>
    </row>
    <row r="413" spans="1:26">
      <c r="A413" s="210">
        <v>412</v>
      </c>
      <c r="B413" s="65" t="s">
        <v>1906</v>
      </c>
      <c r="C413" s="320">
        <v>44564</v>
      </c>
      <c r="D413" s="140" t="s">
        <v>22</v>
      </c>
      <c r="E413" s="140"/>
      <c r="F413" s="58"/>
      <c r="G413" s="58"/>
      <c r="H413" s="58"/>
      <c r="I413" s="58"/>
      <c r="J413" s="58"/>
      <c r="K413" s="58"/>
      <c r="L413" s="58"/>
      <c r="M413" s="58"/>
      <c r="N413" s="58"/>
      <c r="O413" s="58"/>
      <c r="P413" s="58"/>
      <c r="Q413" s="58"/>
      <c r="R413" s="58"/>
      <c r="S413" s="58"/>
      <c r="T413" s="58"/>
      <c r="U413" s="58"/>
      <c r="V413" s="58"/>
      <c r="W413" s="58"/>
      <c r="X413" s="58"/>
      <c r="Y413" s="58"/>
      <c r="Z413" s="58"/>
    </row>
    <row r="414" spans="1:26">
      <c r="A414" s="210">
        <v>413</v>
      </c>
      <c r="B414" s="65" t="s">
        <v>1907</v>
      </c>
      <c r="C414" s="320">
        <v>44581</v>
      </c>
      <c r="D414" s="140" t="s">
        <v>1908</v>
      </c>
      <c r="E414" s="140"/>
      <c r="F414" s="58"/>
      <c r="G414" s="58"/>
      <c r="H414" s="58"/>
      <c r="I414" s="58"/>
      <c r="J414" s="58"/>
      <c r="K414" s="58"/>
      <c r="L414" s="58"/>
      <c r="M414" s="58"/>
      <c r="N414" s="58"/>
      <c r="O414" s="58"/>
      <c r="P414" s="58"/>
      <c r="Q414" s="58"/>
      <c r="R414" s="58"/>
      <c r="S414" s="58"/>
      <c r="T414" s="58"/>
      <c r="U414" s="58"/>
      <c r="V414" s="58"/>
      <c r="W414" s="58"/>
      <c r="X414" s="58"/>
      <c r="Y414" s="58"/>
      <c r="Z414" s="58"/>
    </row>
    <row r="415" spans="1:26">
      <c r="A415" s="210">
        <v>414</v>
      </c>
      <c r="B415" s="65" t="s">
        <v>1909</v>
      </c>
      <c r="C415" s="320">
        <v>44582</v>
      </c>
      <c r="D415" s="140" t="s">
        <v>1910</v>
      </c>
      <c r="E415" s="140"/>
      <c r="F415" s="58"/>
      <c r="G415" s="58"/>
      <c r="H415" s="58"/>
      <c r="I415" s="58"/>
      <c r="J415" s="58"/>
      <c r="K415" s="58"/>
      <c r="L415" s="58"/>
      <c r="M415" s="58"/>
      <c r="N415" s="58"/>
      <c r="O415" s="58"/>
      <c r="P415" s="58"/>
      <c r="Q415" s="58"/>
      <c r="R415" s="58"/>
      <c r="S415" s="58"/>
      <c r="T415" s="58"/>
      <c r="U415" s="58"/>
      <c r="V415" s="58"/>
      <c r="W415" s="58"/>
      <c r="X415" s="58"/>
      <c r="Y415" s="58"/>
      <c r="Z415" s="58"/>
    </row>
    <row r="416" spans="1:26" ht="27">
      <c r="A416" s="210">
        <v>415</v>
      </c>
      <c r="B416" s="65" t="s">
        <v>1911</v>
      </c>
      <c r="C416" s="320">
        <v>44585</v>
      </c>
      <c r="D416" s="140" t="s">
        <v>1912</v>
      </c>
      <c r="E416" s="140"/>
      <c r="F416" s="58"/>
      <c r="G416" s="58"/>
      <c r="H416" s="58"/>
      <c r="I416" s="58"/>
      <c r="J416" s="58"/>
      <c r="K416" s="58"/>
      <c r="L416" s="58"/>
      <c r="M416" s="58"/>
      <c r="N416" s="58"/>
      <c r="O416" s="58"/>
      <c r="P416" s="58"/>
      <c r="Q416" s="58"/>
      <c r="R416" s="58"/>
      <c r="S416" s="58"/>
      <c r="T416" s="58"/>
      <c r="U416" s="58"/>
      <c r="V416" s="58"/>
      <c r="W416" s="58"/>
      <c r="X416" s="58"/>
      <c r="Y416" s="58"/>
      <c r="Z416" s="58"/>
    </row>
    <row r="417" spans="1:26" ht="27">
      <c r="A417" s="210">
        <v>416</v>
      </c>
      <c r="B417" s="65" t="s">
        <v>1913</v>
      </c>
      <c r="C417" s="320">
        <v>44586</v>
      </c>
      <c r="D417" s="140" t="s">
        <v>1914</v>
      </c>
      <c r="E417" s="140"/>
      <c r="F417" s="58"/>
      <c r="G417" s="58"/>
      <c r="H417" s="58"/>
      <c r="I417" s="58"/>
      <c r="J417" s="58"/>
      <c r="K417" s="58"/>
      <c r="L417" s="58"/>
      <c r="M417" s="58"/>
      <c r="N417" s="58"/>
      <c r="O417" s="58"/>
      <c r="P417" s="58"/>
      <c r="Q417" s="58"/>
      <c r="R417" s="58"/>
      <c r="S417" s="58"/>
      <c r="T417" s="58"/>
      <c r="U417" s="58"/>
      <c r="V417" s="58"/>
      <c r="W417" s="58"/>
      <c r="X417" s="58"/>
      <c r="Y417" s="58"/>
      <c r="Z417" s="58"/>
    </row>
    <row r="418" spans="1:26" ht="27">
      <c r="A418" s="210">
        <v>417</v>
      </c>
      <c r="B418" s="65" t="s">
        <v>1915</v>
      </c>
      <c r="C418" s="320">
        <v>44588</v>
      </c>
      <c r="D418" s="140" t="s">
        <v>1914</v>
      </c>
      <c r="E418" s="140"/>
      <c r="F418" s="58"/>
      <c r="G418" s="58"/>
      <c r="H418" s="58"/>
      <c r="I418" s="58"/>
      <c r="J418" s="58"/>
      <c r="K418" s="58"/>
      <c r="L418" s="58"/>
      <c r="M418" s="58"/>
      <c r="N418" s="58"/>
      <c r="O418" s="58"/>
      <c r="P418" s="58"/>
      <c r="Q418" s="58"/>
      <c r="R418" s="58"/>
      <c r="S418" s="58"/>
      <c r="T418" s="58"/>
      <c r="U418" s="58"/>
      <c r="V418" s="58"/>
      <c r="W418" s="58"/>
      <c r="X418" s="58"/>
      <c r="Y418" s="58"/>
      <c r="Z418" s="58"/>
    </row>
    <row r="419" spans="1:26">
      <c r="A419" s="210">
        <v>418</v>
      </c>
      <c r="B419" s="65" t="s">
        <v>1916</v>
      </c>
      <c r="C419" s="320">
        <v>44593</v>
      </c>
      <c r="D419" s="140" t="s">
        <v>1917</v>
      </c>
      <c r="E419" s="140"/>
      <c r="F419" s="58"/>
      <c r="G419" s="58"/>
      <c r="H419" s="58"/>
      <c r="I419" s="58"/>
      <c r="J419" s="58"/>
      <c r="K419" s="58"/>
      <c r="L419" s="58"/>
      <c r="M419" s="58"/>
      <c r="N419" s="58"/>
      <c r="O419" s="58"/>
      <c r="P419" s="58"/>
      <c r="Q419" s="58"/>
      <c r="R419" s="58"/>
      <c r="S419" s="58"/>
      <c r="T419" s="58"/>
      <c r="U419" s="58"/>
      <c r="V419" s="58"/>
      <c r="W419" s="58"/>
      <c r="X419" s="58"/>
      <c r="Y419" s="58"/>
      <c r="Z419" s="58"/>
    </row>
    <row r="420" spans="1:26">
      <c r="A420" s="210">
        <v>419</v>
      </c>
      <c r="B420" s="65" t="s">
        <v>1918</v>
      </c>
      <c r="C420" s="320">
        <v>44594</v>
      </c>
      <c r="D420" s="140" t="s">
        <v>1919</v>
      </c>
      <c r="E420" s="140"/>
      <c r="F420" s="58"/>
      <c r="G420" s="58"/>
      <c r="H420" s="58"/>
      <c r="I420" s="58"/>
      <c r="J420" s="58"/>
      <c r="K420" s="58"/>
      <c r="L420" s="58"/>
      <c r="M420" s="58"/>
      <c r="N420" s="58"/>
      <c r="O420" s="58"/>
      <c r="P420" s="58"/>
      <c r="Q420" s="58"/>
      <c r="R420" s="58"/>
      <c r="S420" s="58"/>
      <c r="T420" s="58"/>
      <c r="U420" s="58"/>
      <c r="V420" s="58"/>
      <c r="W420" s="58"/>
      <c r="X420" s="58"/>
      <c r="Y420" s="58"/>
      <c r="Z420" s="58"/>
    </row>
    <row r="421" spans="1:26">
      <c r="A421" s="210">
        <v>420</v>
      </c>
      <c r="B421" s="65" t="s">
        <v>1920</v>
      </c>
      <c r="C421" s="320">
        <v>44595</v>
      </c>
      <c r="D421" s="140" t="s">
        <v>1921</v>
      </c>
      <c r="E421" s="140"/>
      <c r="F421" s="58"/>
      <c r="G421" s="58"/>
      <c r="H421" s="58"/>
      <c r="I421" s="58"/>
      <c r="J421" s="58"/>
      <c r="K421" s="58"/>
      <c r="L421" s="58"/>
      <c r="M421" s="58"/>
      <c r="N421" s="58"/>
      <c r="O421" s="58"/>
      <c r="P421" s="58"/>
      <c r="Q421" s="58"/>
      <c r="R421" s="58"/>
      <c r="S421" s="58"/>
      <c r="T421" s="58"/>
      <c r="U421" s="58"/>
      <c r="V421" s="58"/>
      <c r="W421" s="58"/>
      <c r="X421" s="58"/>
      <c r="Y421" s="58"/>
      <c r="Z421" s="58"/>
    </row>
    <row r="422" spans="1:26" ht="27">
      <c r="A422" s="210">
        <v>421</v>
      </c>
      <c r="B422" s="65" t="s">
        <v>1922</v>
      </c>
      <c r="C422" s="320">
        <v>44595</v>
      </c>
      <c r="D422" s="140" t="s">
        <v>1923</v>
      </c>
      <c r="E422" s="140"/>
      <c r="F422" s="58"/>
      <c r="G422" s="58"/>
      <c r="H422" s="58"/>
      <c r="I422" s="58"/>
      <c r="J422" s="58"/>
      <c r="K422" s="58"/>
      <c r="L422" s="58"/>
      <c r="M422" s="58"/>
      <c r="N422" s="58"/>
      <c r="O422" s="58"/>
      <c r="P422" s="58"/>
      <c r="Q422" s="58"/>
      <c r="R422" s="58"/>
      <c r="S422" s="58"/>
      <c r="T422" s="58"/>
      <c r="U422" s="58"/>
      <c r="V422" s="58"/>
      <c r="W422" s="58"/>
      <c r="X422" s="58"/>
      <c r="Y422" s="58"/>
      <c r="Z422" s="58"/>
    </row>
    <row r="423" spans="1:26">
      <c r="A423" s="210">
        <v>422</v>
      </c>
      <c r="B423" s="65" t="s">
        <v>1924</v>
      </c>
      <c r="C423" s="320">
        <v>44606</v>
      </c>
      <c r="D423" s="140" t="s">
        <v>1925</v>
      </c>
      <c r="E423" s="140"/>
      <c r="F423" s="58"/>
      <c r="G423" s="58"/>
      <c r="H423" s="58"/>
      <c r="I423" s="58"/>
      <c r="J423" s="58"/>
      <c r="K423" s="58"/>
      <c r="L423" s="58"/>
      <c r="M423" s="58"/>
      <c r="N423" s="58"/>
      <c r="O423" s="58"/>
      <c r="P423" s="58"/>
      <c r="Q423" s="58"/>
      <c r="R423" s="58"/>
      <c r="S423" s="58"/>
      <c r="T423" s="58"/>
      <c r="U423" s="58"/>
      <c r="V423" s="58"/>
      <c r="W423" s="58"/>
      <c r="X423" s="58"/>
      <c r="Y423" s="58"/>
      <c r="Z423" s="58"/>
    </row>
    <row r="424" spans="1:26">
      <c r="A424" s="210">
        <v>423</v>
      </c>
      <c r="B424" s="65" t="s">
        <v>1926</v>
      </c>
      <c r="C424" s="320">
        <v>44607</v>
      </c>
      <c r="D424" s="140" t="s">
        <v>1925</v>
      </c>
      <c r="E424" s="140"/>
      <c r="F424" s="58"/>
      <c r="G424" s="58"/>
      <c r="H424" s="58"/>
      <c r="I424" s="58"/>
      <c r="J424" s="58"/>
      <c r="K424" s="58"/>
      <c r="L424" s="58"/>
      <c r="M424" s="58"/>
      <c r="N424" s="58"/>
      <c r="O424" s="58"/>
      <c r="P424" s="58"/>
      <c r="Q424" s="58"/>
      <c r="R424" s="58"/>
      <c r="S424" s="58"/>
      <c r="T424" s="58"/>
      <c r="U424" s="58"/>
      <c r="V424" s="58"/>
      <c r="W424" s="58"/>
      <c r="X424" s="58"/>
      <c r="Y424" s="58"/>
      <c r="Z424" s="58"/>
    </row>
    <row r="425" spans="1:26">
      <c r="A425" s="210">
        <v>424</v>
      </c>
      <c r="B425" s="65" t="s">
        <v>1927</v>
      </c>
      <c r="C425" s="320">
        <v>44608</v>
      </c>
      <c r="D425" s="140" t="s">
        <v>1928</v>
      </c>
      <c r="E425" s="140"/>
      <c r="F425" s="58"/>
      <c r="G425" s="58"/>
      <c r="H425" s="58"/>
      <c r="I425" s="58"/>
      <c r="J425" s="58"/>
      <c r="K425" s="58"/>
      <c r="L425" s="58"/>
      <c r="M425" s="58"/>
      <c r="N425" s="58"/>
      <c r="O425" s="58"/>
      <c r="P425" s="58"/>
      <c r="Q425" s="58"/>
      <c r="R425" s="58"/>
      <c r="S425" s="58"/>
      <c r="T425" s="58"/>
      <c r="U425" s="58"/>
      <c r="V425" s="58"/>
      <c r="W425" s="58"/>
      <c r="X425" s="58"/>
      <c r="Y425" s="58"/>
      <c r="Z425" s="58"/>
    </row>
    <row r="426" spans="1:26">
      <c r="A426" s="210">
        <v>425</v>
      </c>
      <c r="B426" s="65" t="s">
        <v>1929</v>
      </c>
      <c r="C426" s="320">
        <v>44609</v>
      </c>
      <c r="D426" s="140" t="s">
        <v>1930</v>
      </c>
      <c r="E426" s="140"/>
      <c r="F426" s="58"/>
      <c r="G426" s="58"/>
      <c r="H426" s="58"/>
      <c r="I426" s="58"/>
      <c r="J426" s="58"/>
      <c r="K426" s="58"/>
      <c r="L426" s="58"/>
      <c r="M426" s="58"/>
      <c r="N426" s="58"/>
      <c r="O426" s="58"/>
      <c r="P426" s="58"/>
      <c r="Q426" s="58"/>
      <c r="R426" s="58"/>
      <c r="S426" s="58"/>
      <c r="T426" s="58"/>
      <c r="U426" s="58"/>
      <c r="V426" s="58"/>
      <c r="W426" s="58"/>
      <c r="X426" s="58"/>
      <c r="Y426" s="58"/>
      <c r="Z426" s="58"/>
    </row>
    <row r="427" spans="1:26" ht="27">
      <c r="A427" s="210">
        <v>426</v>
      </c>
      <c r="B427" s="65" t="s">
        <v>1931</v>
      </c>
      <c r="C427" s="320">
        <v>44621</v>
      </c>
      <c r="D427" s="140" t="s">
        <v>1932</v>
      </c>
      <c r="E427" s="140"/>
      <c r="F427" s="58"/>
      <c r="G427" s="58"/>
      <c r="H427" s="58"/>
      <c r="I427" s="58"/>
      <c r="J427" s="58"/>
      <c r="K427" s="58"/>
      <c r="L427" s="58"/>
      <c r="M427" s="58"/>
      <c r="N427" s="58"/>
      <c r="O427" s="58"/>
      <c r="P427" s="58"/>
      <c r="Q427" s="58"/>
      <c r="R427" s="58"/>
      <c r="S427" s="58"/>
      <c r="T427" s="58"/>
      <c r="U427" s="58"/>
      <c r="V427" s="58"/>
      <c r="W427" s="58"/>
      <c r="X427" s="58"/>
      <c r="Y427" s="58"/>
      <c r="Z427" s="58"/>
    </row>
    <row r="428" spans="1:26">
      <c r="A428" s="210">
        <v>427</v>
      </c>
      <c r="B428" s="65" t="s">
        <v>1933</v>
      </c>
      <c r="C428" s="320">
        <v>44628</v>
      </c>
      <c r="D428" s="140" t="s">
        <v>22</v>
      </c>
      <c r="E428" s="140"/>
      <c r="F428" s="58"/>
      <c r="G428" s="58"/>
      <c r="H428" s="58"/>
      <c r="I428" s="58"/>
      <c r="J428" s="58"/>
      <c r="K428" s="58"/>
      <c r="L428" s="58"/>
      <c r="M428" s="58"/>
      <c r="N428" s="58"/>
      <c r="O428" s="58"/>
      <c r="P428" s="58"/>
      <c r="Q428" s="58"/>
      <c r="R428" s="58"/>
      <c r="S428" s="58"/>
      <c r="T428" s="58"/>
      <c r="U428" s="58"/>
      <c r="V428" s="58"/>
      <c r="W428" s="58"/>
      <c r="X428" s="58"/>
      <c r="Y428" s="58"/>
      <c r="Z428" s="58"/>
    </row>
    <row r="429" spans="1:26">
      <c r="A429" s="210">
        <v>428</v>
      </c>
      <c r="B429" s="65" t="s">
        <v>1934</v>
      </c>
      <c r="C429" s="320">
        <v>44629</v>
      </c>
      <c r="D429" s="140" t="s">
        <v>1935</v>
      </c>
      <c r="E429" s="140"/>
      <c r="F429" s="58"/>
      <c r="G429" s="58"/>
      <c r="H429" s="58"/>
      <c r="I429" s="58"/>
      <c r="J429" s="58"/>
      <c r="K429" s="58"/>
      <c r="L429" s="58"/>
      <c r="M429" s="58"/>
      <c r="N429" s="58"/>
      <c r="O429" s="58"/>
      <c r="P429" s="58"/>
      <c r="Q429" s="58"/>
      <c r="R429" s="58"/>
      <c r="S429" s="58"/>
      <c r="T429" s="58"/>
      <c r="U429" s="58"/>
      <c r="V429" s="58"/>
      <c r="W429" s="58"/>
      <c r="X429" s="58"/>
      <c r="Y429" s="58"/>
      <c r="Z429" s="58"/>
    </row>
    <row r="430" spans="1:26">
      <c r="A430" s="210">
        <v>429</v>
      </c>
      <c r="B430" s="65" t="s">
        <v>1936</v>
      </c>
      <c r="C430" s="320">
        <v>44629</v>
      </c>
      <c r="D430" s="140" t="s">
        <v>1937</v>
      </c>
      <c r="E430" s="140"/>
      <c r="F430" s="58"/>
      <c r="G430" s="58"/>
      <c r="H430" s="58"/>
      <c r="I430" s="58"/>
      <c r="J430" s="58"/>
      <c r="K430" s="58"/>
      <c r="L430" s="58"/>
      <c r="M430" s="58"/>
      <c r="N430" s="58"/>
      <c r="O430" s="58"/>
      <c r="P430" s="58"/>
      <c r="Q430" s="58"/>
      <c r="R430" s="58"/>
      <c r="S430" s="58"/>
      <c r="T430" s="58"/>
      <c r="U430" s="58"/>
      <c r="V430" s="58"/>
      <c r="W430" s="58"/>
      <c r="X430" s="58"/>
      <c r="Y430" s="58"/>
      <c r="Z430" s="58"/>
    </row>
    <row r="431" spans="1:26">
      <c r="A431" s="210">
        <v>430</v>
      </c>
      <c r="B431" s="65" t="s">
        <v>1938</v>
      </c>
      <c r="C431" s="320">
        <v>44631</v>
      </c>
      <c r="D431" s="140" t="s">
        <v>1939</v>
      </c>
      <c r="E431" s="140"/>
      <c r="F431" s="58"/>
      <c r="G431" s="58"/>
      <c r="H431" s="58"/>
      <c r="I431" s="58"/>
      <c r="J431" s="58"/>
      <c r="K431" s="58"/>
      <c r="L431" s="58"/>
      <c r="M431" s="58"/>
      <c r="N431" s="58"/>
      <c r="O431" s="58"/>
      <c r="P431" s="58"/>
      <c r="Q431" s="58"/>
      <c r="R431" s="58"/>
      <c r="S431" s="58"/>
      <c r="T431" s="58"/>
      <c r="U431" s="58"/>
      <c r="V431" s="58"/>
      <c r="W431" s="58"/>
      <c r="X431" s="58"/>
      <c r="Y431" s="58"/>
      <c r="Z431" s="58"/>
    </row>
    <row r="432" spans="1:26">
      <c r="A432" s="210">
        <v>431</v>
      </c>
      <c r="B432" s="65" t="s">
        <v>1940</v>
      </c>
      <c r="C432" s="320">
        <v>44641</v>
      </c>
      <c r="D432" s="140" t="s">
        <v>1941</v>
      </c>
      <c r="E432" s="140"/>
      <c r="F432" s="58"/>
      <c r="G432" s="58"/>
      <c r="H432" s="58"/>
      <c r="I432" s="58"/>
      <c r="J432" s="58"/>
      <c r="K432" s="58"/>
      <c r="L432" s="58"/>
      <c r="M432" s="58"/>
      <c r="N432" s="58"/>
      <c r="O432" s="58"/>
      <c r="P432" s="58"/>
      <c r="Q432" s="58"/>
      <c r="R432" s="58"/>
      <c r="S432" s="58"/>
      <c r="T432" s="58"/>
      <c r="U432" s="58"/>
      <c r="V432" s="58"/>
      <c r="W432" s="58"/>
      <c r="X432" s="58"/>
      <c r="Y432" s="58"/>
      <c r="Z432" s="58"/>
    </row>
    <row r="433" spans="1:26">
      <c r="A433" s="210">
        <v>432</v>
      </c>
      <c r="B433" s="65" t="s">
        <v>1942</v>
      </c>
      <c r="C433" s="320">
        <v>44651</v>
      </c>
      <c r="D433" s="140" t="s">
        <v>1943</v>
      </c>
      <c r="E433" s="140"/>
      <c r="F433" s="58"/>
      <c r="G433" s="58"/>
      <c r="H433" s="58"/>
      <c r="I433" s="58"/>
      <c r="J433" s="58"/>
      <c r="K433" s="58"/>
      <c r="L433" s="58"/>
      <c r="M433" s="58"/>
      <c r="N433" s="58"/>
      <c r="O433" s="58"/>
      <c r="P433" s="58"/>
      <c r="Q433" s="58"/>
      <c r="R433" s="58"/>
      <c r="S433" s="58"/>
      <c r="T433" s="58"/>
      <c r="U433" s="58"/>
      <c r="V433" s="58"/>
      <c r="W433" s="58"/>
      <c r="X433" s="58"/>
      <c r="Y433" s="58"/>
      <c r="Z433" s="58"/>
    </row>
    <row r="434" spans="1:26">
      <c r="A434" s="210">
        <v>433</v>
      </c>
      <c r="B434" s="65" t="s">
        <v>1944</v>
      </c>
      <c r="C434" s="320">
        <v>44677</v>
      </c>
      <c r="D434" s="140" t="s">
        <v>1945</v>
      </c>
      <c r="E434" s="140"/>
      <c r="F434" s="58"/>
      <c r="G434" s="58"/>
      <c r="H434" s="58"/>
      <c r="I434" s="58"/>
      <c r="J434" s="58"/>
      <c r="K434" s="58"/>
      <c r="L434" s="58"/>
      <c r="M434" s="58"/>
      <c r="N434" s="58"/>
      <c r="O434" s="58"/>
      <c r="P434" s="58"/>
      <c r="Q434" s="58"/>
      <c r="R434" s="58"/>
      <c r="S434" s="58"/>
      <c r="T434" s="58"/>
      <c r="U434" s="58"/>
      <c r="V434" s="58"/>
      <c r="W434" s="58"/>
      <c r="X434" s="58"/>
      <c r="Y434" s="58"/>
      <c r="Z434" s="58"/>
    </row>
    <row r="435" spans="1:26" ht="27">
      <c r="A435" s="210">
        <v>434</v>
      </c>
      <c r="B435" s="65" t="s">
        <v>1946</v>
      </c>
      <c r="C435" s="320">
        <v>44679</v>
      </c>
      <c r="D435" s="140" t="s">
        <v>1947</v>
      </c>
      <c r="E435" s="140"/>
      <c r="F435" s="58"/>
      <c r="G435" s="58"/>
      <c r="H435" s="58"/>
      <c r="I435" s="58"/>
      <c r="J435" s="58"/>
      <c r="K435" s="58"/>
      <c r="L435" s="58"/>
      <c r="M435" s="58"/>
      <c r="N435" s="58"/>
      <c r="O435" s="58"/>
      <c r="P435" s="58"/>
      <c r="Q435" s="58"/>
      <c r="R435" s="58"/>
      <c r="S435" s="58"/>
      <c r="T435" s="58"/>
      <c r="U435" s="58"/>
      <c r="V435" s="58"/>
      <c r="W435" s="58"/>
      <c r="X435" s="58"/>
      <c r="Y435" s="58"/>
      <c r="Z435" s="58"/>
    </row>
    <row r="436" spans="1:26">
      <c r="A436" s="210">
        <v>435</v>
      </c>
      <c r="B436" s="65" t="s">
        <v>1948</v>
      </c>
      <c r="C436" s="320">
        <v>44697</v>
      </c>
      <c r="D436" s="140" t="s">
        <v>1949</v>
      </c>
      <c r="E436" s="140"/>
      <c r="F436" s="58"/>
      <c r="G436" s="58"/>
      <c r="H436" s="58"/>
      <c r="I436" s="58"/>
      <c r="J436" s="58"/>
      <c r="K436" s="58"/>
      <c r="L436" s="58"/>
      <c r="M436" s="58"/>
      <c r="N436" s="58"/>
      <c r="O436" s="58"/>
      <c r="P436" s="58"/>
      <c r="Q436" s="58"/>
      <c r="R436" s="58"/>
      <c r="S436" s="58"/>
      <c r="T436" s="58"/>
      <c r="U436" s="58"/>
      <c r="V436" s="58"/>
      <c r="W436" s="58"/>
      <c r="X436" s="58"/>
      <c r="Y436" s="58"/>
      <c r="Z436" s="58"/>
    </row>
    <row r="437" spans="1:26" ht="27">
      <c r="A437" s="210">
        <v>436</v>
      </c>
      <c r="B437" s="65" t="s">
        <v>1950</v>
      </c>
      <c r="C437" s="320">
        <v>44698</v>
      </c>
      <c r="D437" s="140" t="s">
        <v>966</v>
      </c>
      <c r="E437" s="140"/>
      <c r="F437" s="58"/>
      <c r="G437" s="58"/>
      <c r="H437" s="58"/>
      <c r="I437" s="58"/>
      <c r="J437" s="58"/>
      <c r="K437" s="58"/>
      <c r="L437" s="58"/>
      <c r="M437" s="58"/>
      <c r="N437" s="58"/>
      <c r="O437" s="58"/>
      <c r="P437" s="58"/>
      <c r="Q437" s="58"/>
      <c r="R437" s="58"/>
      <c r="S437" s="58"/>
      <c r="T437" s="58"/>
      <c r="U437" s="58"/>
      <c r="V437" s="58"/>
      <c r="W437" s="58"/>
      <c r="X437" s="58"/>
      <c r="Y437" s="58"/>
      <c r="Z437" s="58"/>
    </row>
    <row r="438" spans="1:26">
      <c r="A438" s="210">
        <v>437</v>
      </c>
      <c r="B438" s="65" t="s">
        <v>1951</v>
      </c>
      <c r="C438" s="320">
        <v>44705</v>
      </c>
      <c r="D438" s="140" t="s">
        <v>1952</v>
      </c>
      <c r="E438" s="140"/>
      <c r="F438" s="58"/>
      <c r="G438" s="58"/>
      <c r="H438" s="58"/>
      <c r="I438" s="58"/>
      <c r="J438" s="58"/>
      <c r="K438" s="58"/>
      <c r="L438" s="58"/>
      <c r="M438" s="58"/>
      <c r="N438" s="58"/>
      <c r="O438" s="58"/>
      <c r="P438" s="58"/>
      <c r="Q438" s="58"/>
      <c r="R438" s="58"/>
      <c r="S438" s="58"/>
      <c r="T438" s="58"/>
      <c r="U438" s="58"/>
      <c r="V438" s="58"/>
      <c r="W438" s="58"/>
      <c r="X438" s="58"/>
      <c r="Y438" s="58"/>
      <c r="Z438" s="58"/>
    </row>
    <row r="439" spans="1:26">
      <c r="A439" s="210">
        <v>438</v>
      </c>
      <c r="B439" s="65" t="s">
        <v>1953</v>
      </c>
      <c r="C439" s="321">
        <v>44713</v>
      </c>
      <c r="D439" s="140" t="s">
        <v>1954</v>
      </c>
      <c r="E439" s="140"/>
      <c r="F439" s="58"/>
      <c r="G439" s="58"/>
      <c r="H439" s="58"/>
      <c r="I439" s="58"/>
      <c r="J439" s="58"/>
      <c r="K439" s="58"/>
      <c r="L439" s="58"/>
      <c r="M439" s="58"/>
      <c r="N439" s="58"/>
      <c r="O439" s="58"/>
      <c r="P439" s="58"/>
      <c r="Q439" s="58"/>
      <c r="R439" s="58"/>
      <c r="S439" s="58"/>
      <c r="T439" s="58"/>
      <c r="U439" s="58"/>
      <c r="V439" s="58"/>
      <c r="W439" s="58"/>
      <c r="X439" s="58"/>
      <c r="Y439" s="58"/>
      <c r="Z439" s="58"/>
    </row>
    <row r="440" spans="1:26">
      <c r="A440" s="210">
        <v>439</v>
      </c>
      <c r="B440" s="65" t="s">
        <v>1955</v>
      </c>
      <c r="C440" s="322">
        <v>44713</v>
      </c>
      <c r="D440" s="251" t="s">
        <v>1956</v>
      </c>
      <c r="E440" s="251"/>
      <c r="F440" s="58"/>
      <c r="G440" s="58"/>
      <c r="H440" s="58"/>
      <c r="I440" s="58"/>
      <c r="J440" s="58"/>
      <c r="K440" s="58"/>
      <c r="L440" s="58"/>
      <c r="M440" s="58"/>
      <c r="N440" s="58"/>
      <c r="O440" s="58"/>
      <c r="P440" s="58"/>
      <c r="Q440" s="58"/>
      <c r="R440" s="58"/>
      <c r="S440" s="58"/>
      <c r="T440" s="58"/>
      <c r="U440" s="58"/>
      <c r="V440" s="58"/>
      <c r="W440" s="58"/>
      <c r="X440" s="58"/>
      <c r="Y440" s="58"/>
      <c r="Z440" s="58"/>
    </row>
    <row r="441" spans="1:26" s="202" customFormat="1">
      <c r="A441" s="210">
        <v>440</v>
      </c>
      <c r="B441" s="246" t="s">
        <v>1957</v>
      </c>
      <c r="C441" s="322">
        <v>44715</v>
      </c>
      <c r="D441" s="140" t="s">
        <v>1958</v>
      </c>
      <c r="E441" s="140"/>
      <c r="F441" s="58"/>
      <c r="G441" s="58"/>
      <c r="H441" s="58"/>
      <c r="I441" s="58"/>
      <c r="J441" s="58"/>
      <c r="K441" s="58"/>
      <c r="L441" s="58"/>
      <c r="M441" s="58"/>
      <c r="N441" s="58"/>
      <c r="O441" s="58"/>
      <c r="P441" s="58"/>
      <c r="Q441" s="58"/>
      <c r="R441" s="58"/>
      <c r="S441" s="58"/>
      <c r="T441" s="58"/>
      <c r="U441" s="58"/>
      <c r="V441" s="58"/>
      <c r="W441" s="58"/>
      <c r="X441" s="58"/>
      <c r="Y441" s="58"/>
      <c r="Z441" s="58"/>
    </row>
    <row r="442" spans="1:26">
      <c r="A442" s="210">
        <v>441</v>
      </c>
      <c r="B442" s="65" t="s">
        <v>1959</v>
      </c>
      <c r="C442" s="322">
        <v>44719</v>
      </c>
      <c r="D442" s="140" t="s">
        <v>1960</v>
      </c>
      <c r="E442" s="140"/>
      <c r="F442" s="58"/>
      <c r="G442" s="58"/>
      <c r="H442" s="58"/>
      <c r="I442" s="58"/>
      <c r="J442" s="58"/>
      <c r="K442" s="58"/>
      <c r="L442" s="58"/>
      <c r="M442" s="58"/>
      <c r="N442" s="58"/>
      <c r="O442" s="58"/>
      <c r="P442" s="58"/>
      <c r="Q442" s="58"/>
      <c r="R442" s="58"/>
      <c r="S442" s="58"/>
      <c r="T442" s="58"/>
      <c r="U442" s="58"/>
      <c r="V442" s="58"/>
      <c r="W442" s="58"/>
      <c r="X442" s="58"/>
      <c r="Y442" s="58"/>
      <c r="Z442" s="58"/>
    </row>
    <row r="443" spans="1:26" ht="27">
      <c r="A443" s="210">
        <v>442</v>
      </c>
      <c r="B443" s="65" t="s">
        <v>1961</v>
      </c>
      <c r="C443" s="322">
        <v>44720</v>
      </c>
      <c r="D443" s="140" t="s">
        <v>1962</v>
      </c>
      <c r="E443" s="140"/>
      <c r="F443" s="58"/>
      <c r="G443" s="58"/>
      <c r="H443" s="58"/>
      <c r="I443" s="58"/>
      <c r="J443" s="58"/>
      <c r="K443" s="58"/>
      <c r="L443" s="58"/>
      <c r="M443" s="58"/>
      <c r="N443" s="58"/>
      <c r="O443" s="58"/>
      <c r="P443" s="58"/>
      <c r="Q443" s="58"/>
      <c r="R443" s="58"/>
      <c r="S443" s="58"/>
      <c r="T443" s="58"/>
      <c r="U443" s="58"/>
      <c r="V443" s="58"/>
      <c r="W443" s="58"/>
      <c r="X443" s="58"/>
      <c r="Y443" s="58"/>
      <c r="Z443" s="58"/>
    </row>
    <row r="444" spans="1:26">
      <c r="A444" s="210">
        <v>443</v>
      </c>
      <c r="B444" s="65" t="s">
        <v>1963</v>
      </c>
      <c r="C444" s="322">
        <v>44721</v>
      </c>
      <c r="D444" s="140" t="s">
        <v>1964</v>
      </c>
      <c r="E444" s="140"/>
      <c r="F444" s="58"/>
      <c r="G444" s="58"/>
      <c r="H444" s="58"/>
      <c r="I444" s="58"/>
      <c r="J444" s="58"/>
      <c r="K444" s="58"/>
      <c r="L444" s="58"/>
      <c r="M444" s="58"/>
      <c r="N444" s="58"/>
      <c r="O444" s="58"/>
      <c r="P444" s="58"/>
      <c r="Q444" s="58"/>
      <c r="R444" s="58"/>
      <c r="S444" s="58"/>
      <c r="T444" s="58"/>
      <c r="U444" s="58"/>
      <c r="V444" s="58"/>
      <c r="W444" s="58"/>
      <c r="X444" s="58"/>
      <c r="Y444" s="58"/>
      <c r="Z444" s="58"/>
    </row>
    <row r="445" spans="1:26">
      <c r="A445" s="210">
        <v>444</v>
      </c>
      <c r="B445" s="65" t="s">
        <v>1965</v>
      </c>
      <c r="C445" s="322">
        <v>44723</v>
      </c>
      <c r="D445" s="140" t="s">
        <v>1966</v>
      </c>
      <c r="E445" s="140"/>
      <c r="F445" s="58"/>
      <c r="G445" s="58"/>
      <c r="H445" s="58"/>
      <c r="I445" s="58"/>
      <c r="J445" s="58"/>
      <c r="K445" s="58"/>
      <c r="L445" s="58"/>
      <c r="M445" s="58"/>
      <c r="N445" s="58"/>
      <c r="O445" s="58"/>
      <c r="P445" s="58"/>
      <c r="Q445" s="58"/>
      <c r="R445" s="58"/>
      <c r="S445" s="58"/>
      <c r="T445" s="58"/>
      <c r="U445" s="58"/>
      <c r="V445" s="58"/>
      <c r="W445" s="58"/>
      <c r="X445" s="58"/>
      <c r="Y445" s="58"/>
      <c r="Z445" s="58"/>
    </row>
    <row r="446" spans="1:26">
      <c r="A446" s="210">
        <v>445</v>
      </c>
      <c r="B446" s="65" t="s">
        <v>1967</v>
      </c>
      <c r="C446" s="322">
        <v>44725</v>
      </c>
      <c r="D446" s="140" t="s">
        <v>1968</v>
      </c>
      <c r="E446" s="140"/>
      <c r="F446" s="58"/>
      <c r="G446" s="58"/>
      <c r="H446" s="58"/>
      <c r="I446" s="58"/>
      <c r="J446" s="58"/>
      <c r="K446" s="58"/>
      <c r="L446" s="58"/>
      <c r="M446" s="58"/>
      <c r="N446" s="58"/>
      <c r="O446" s="58"/>
      <c r="P446" s="58"/>
      <c r="Q446" s="58"/>
      <c r="R446" s="58"/>
      <c r="S446" s="58"/>
      <c r="T446" s="58"/>
      <c r="U446" s="58"/>
      <c r="V446" s="58"/>
      <c r="W446" s="58"/>
      <c r="X446" s="58"/>
      <c r="Y446" s="58"/>
      <c r="Z446" s="58"/>
    </row>
    <row r="447" spans="1:26" ht="27">
      <c r="A447" s="210">
        <v>446</v>
      </c>
      <c r="B447" s="65" t="s">
        <v>1969</v>
      </c>
      <c r="C447" s="322">
        <v>44725</v>
      </c>
      <c r="D447" s="140" t="s">
        <v>1970</v>
      </c>
      <c r="E447" s="140"/>
      <c r="F447" s="58"/>
      <c r="G447" s="58"/>
      <c r="H447" s="58"/>
      <c r="I447" s="58"/>
      <c r="J447" s="58"/>
      <c r="K447" s="58"/>
      <c r="L447" s="58"/>
      <c r="M447" s="58"/>
      <c r="N447" s="58"/>
      <c r="O447" s="58"/>
      <c r="P447" s="58"/>
      <c r="Q447" s="58"/>
      <c r="R447" s="58"/>
      <c r="S447" s="58"/>
      <c r="T447" s="58"/>
      <c r="U447" s="58"/>
      <c r="V447" s="58"/>
      <c r="W447" s="58"/>
      <c r="X447" s="58"/>
      <c r="Y447" s="58"/>
      <c r="Z447" s="58"/>
    </row>
    <row r="448" spans="1:26">
      <c r="A448" s="210">
        <v>447</v>
      </c>
      <c r="B448" s="65" t="s">
        <v>1971</v>
      </c>
      <c r="C448" s="322">
        <v>44726</v>
      </c>
      <c r="D448" s="140" t="s">
        <v>1972</v>
      </c>
      <c r="E448" s="140"/>
      <c r="F448" s="58"/>
      <c r="G448" s="58"/>
      <c r="H448" s="58"/>
      <c r="I448" s="58"/>
      <c r="J448" s="58"/>
      <c r="K448" s="58"/>
      <c r="L448" s="58"/>
      <c r="M448" s="58"/>
      <c r="N448" s="58"/>
      <c r="O448" s="58"/>
      <c r="P448" s="58"/>
      <c r="Q448" s="58"/>
      <c r="R448" s="58"/>
      <c r="S448" s="58"/>
      <c r="T448" s="58"/>
      <c r="U448" s="58"/>
      <c r="V448" s="58"/>
      <c r="W448" s="58"/>
      <c r="X448" s="58"/>
      <c r="Y448" s="58"/>
      <c r="Z448" s="58"/>
    </row>
    <row r="449" spans="1:26" ht="27">
      <c r="A449" s="210">
        <v>448</v>
      </c>
      <c r="B449" s="65" t="s">
        <v>1973</v>
      </c>
      <c r="C449" s="322">
        <v>44727</v>
      </c>
      <c r="D449" s="140" t="s">
        <v>1974</v>
      </c>
      <c r="E449" s="140"/>
      <c r="F449" s="58"/>
      <c r="G449" s="58"/>
      <c r="H449" s="58"/>
      <c r="I449" s="58"/>
      <c r="J449" s="58"/>
      <c r="K449" s="58"/>
      <c r="L449" s="58"/>
      <c r="M449" s="58"/>
      <c r="N449" s="58"/>
      <c r="O449" s="58"/>
      <c r="P449" s="58"/>
      <c r="Q449" s="58"/>
      <c r="R449" s="58"/>
      <c r="S449" s="58"/>
      <c r="T449" s="58"/>
      <c r="U449" s="58"/>
      <c r="V449" s="58"/>
      <c r="W449" s="58"/>
      <c r="X449" s="58"/>
      <c r="Y449" s="58"/>
      <c r="Z449" s="58"/>
    </row>
    <row r="450" spans="1:26" ht="27">
      <c r="A450" s="210">
        <v>449</v>
      </c>
      <c r="B450" s="65" t="s">
        <v>1975</v>
      </c>
      <c r="C450" s="322">
        <v>44768</v>
      </c>
      <c r="D450" s="140" t="s">
        <v>1976</v>
      </c>
      <c r="E450" s="140"/>
      <c r="F450" s="58"/>
      <c r="G450" s="58"/>
      <c r="H450" s="58"/>
      <c r="I450" s="58"/>
      <c r="J450" s="58"/>
      <c r="K450" s="58"/>
      <c r="L450" s="58"/>
      <c r="M450" s="58"/>
      <c r="N450" s="58"/>
      <c r="O450" s="58"/>
      <c r="P450" s="58"/>
      <c r="Q450" s="58"/>
      <c r="R450" s="58"/>
      <c r="S450" s="58"/>
      <c r="T450" s="58"/>
      <c r="U450" s="58"/>
      <c r="V450" s="58"/>
      <c r="W450" s="58"/>
      <c r="X450" s="58"/>
      <c r="Y450" s="58"/>
      <c r="Z450" s="58"/>
    </row>
    <row r="451" spans="1:26" ht="27">
      <c r="A451" s="210">
        <v>450</v>
      </c>
      <c r="B451" s="65" t="s">
        <v>1977</v>
      </c>
      <c r="C451" s="322">
        <v>44802</v>
      </c>
      <c r="D451" s="140" t="s">
        <v>1978</v>
      </c>
      <c r="E451" s="140"/>
      <c r="F451" s="58"/>
      <c r="G451" s="58"/>
      <c r="H451" s="58"/>
      <c r="I451" s="58"/>
      <c r="J451" s="58"/>
      <c r="K451" s="58"/>
      <c r="L451" s="58"/>
      <c r="M451" s="58"/>
      <c r="N451" s="58"/>
      <c r="O451" s="58"/>
      <c r="P451" s="58"/>
      <c r="Q451" s="58"/>
      <c r="R451" s="58"/>
      <c r="S451" s="58"/>
      <c r="T451" s="58"/>
      <c r="U451" s="58"/>
      <c r="V451" s="58"/>
      <c r="W451" s="58"/>
      <c r="X451" s="58"/>
      <c r="Y451" s="58"/>
      <c r="Z451" s="58"/>
    </row>
    <row r="452" spans="1:26">
      <c r="A452" s="210">
        <v>451</v>
      </c>
      <c r="B452" s="65" t="s">
        <v>1979</v>
      </c>
      <c r="C452" s="322">
        <v>44810</v>
      </c>
      <c r="D452" s="140" t="s">
        <v>1980</v>
      </c>
      <c r="E452" s="140"/>
      <c r="F452" s="58"/>
      <c r="G452" s="58"/>
      <c r="H452" s="58"/>
      <c r="I452" s="58"/>
      <c r="J452" s="58"/>
      <c r="K452" s="58"/>
      <c r="L452" s="58"/>
      <c r="M452" s="58"/>
      <c r="N452" s="58"/>
      <c r="O452" s="58"/>
      <c r="P452" s="58"/>
      <c r="Q452" s="58"/>
      <c r="R452" s="58"/>
      <c r="S452" s="58"/>
      <c r="T452" s="58"/>
      <c r="U452" s="58"/>
      <c r="V452" s="58"/>
      <c r="W452" s="58"/>
      <c r="X452" s="58"/>
      <c r="Y452" s="58"/>
      <c r="Z452" s="58"/>
    </row>
    <row r="453" spans="1:26">
      <c r="A453" s="210">
        <v>452</v>
      </c>
      <c r="B453" s="65" t="s">
        <v>1981</v>
      </c>
      <c r="C453" s="322">
        <v>44810</v>
      </c>
      <c r="D453" s="140" t="s">
        <v>22</v>
      </c>
      <c r="E453" s="140"/>
      <c r="F453" s="58"/>
      <c r="G453" s="58"/>
      <c r="H453" s="58"/>
      <c r="I453" s="58"/>
      <c r="J453" s="58"/>
      <c r="K453" s="58"/>
      <c r="L453" s="58"/>
      <c r="M453" s="58"/>
      <c r="N453" s="58"/>
      <c r="O453" s="58"/>
      <c r="P453" s="58"/>
      <c r="Q453" s="58"/>
      <c r="R453" s="58"/>
      <c r="S453" s="58"/>
      <c r="T453" s="58"/>
      <c r="U453" s="58"/>
      <c r="V453" s="58"/>
      <c r="W453" s="58"/>
      <c r="X453" s="58"/>
      <c r="Y453" s="58"/>
      <c r="Z453" s="58"/>
    </row>
    <row r="454" spans="1:26" ht="27">
      <c r="A454" s="210">
        <v>453</v>
      </c>
      <c r="B454" s="65" t="s">
        <v>1982</v>
      </c>
      <c r="C454" s="322">
        <v>44812</v>
      </c>
      <c r="D454" s="140" t="s">
        <v>1983</v>
      </c>
      <c r="E454" s="140"/>
      <c r="F454" s="58"/>
      <c r="G454" s="58"/>
      <c r="H454" s="58"/>
      <c r="I454" s="58"/>
      <c r="J454" s="58"/>
      <c r="K454" s="58"/>
      <c r="L454" s="58"/>
      <c r="M454" s="58"/>
      <c r="N454" s="58"/>
      <c r="O454" s="58"/>
      <c r="P454" s="58"/>
      <c r="Q454" s="58"/>
      <c r="R454" s="58"/>
      <c r="S454" s="58"/>
      <c r="T454" s="58"/>
      <c r="U454" s="58"/>
      <c r="V454" s="58"/>
      <c r="W454" s="58"/>
      <c r="X454" s="58"/>
      <c r="Y454" s="58"/>
      <c r="Z454" s="58"/>
    </row>
    <row r="455" spans="1:26">
      <c r="A455" s="210">
        <v>454</v>
      </c>
      <c r="B455" s="65" t="s">
        <v>1984</v>
      </c>
      <c r="C455" s="322">
        <v>44817</v>
      </c>
      <c r="D455" s="140" t="s">
        <v>1985</v>
      </c>
      <c r="E455" s="140"/>
      <c r="F455" s="58"/>
      <c r="G455" s="58"/>
      <c r="H455" s="58"/>
      <c r="I455" s="58"/>
      <c r="J455" s="58"/>
      <c r="K455" s="58"/>
      <c r="L455" s="58"/>
      <c r="M455" s="58"/>
      <c r="N455" s="58"/>
      <c r="O455" s="58"/>
      <c r="P455" s="58"/>
      <c r="Q455" s="58"/>
      <c r="R455" s="58"/>
      <c r="S455" s="58"/>
      <c r="T455" s="58"/>
      <c r="U455" s="58"/>
      <c r="V455" s="58"/>
      <c r="W455" s="58"/>
      <c r="X455" s="58"/>
      <c r="Y455" s="58"/>
      <c r="Z455" s="58"/>
    </row>
    <row r="456" spans="1:26" ht="27">
      <c r="A456" s="210">
        <v>455</v>
      </c>
      <c r="B456" s="65" t="s">
        <v>1986</v>
      </c>
      <c r="C456" s="322">
        <v>44819</v>
      </c>
      <c r="D456" s="140" t="s">
        <v>1987</v>
      </c>
      <c r="E456" s="140"/>
      <c r="F456" s="58"/>
      <c r="G456" s="58"/>
      <c r="H456" s="58"/>
      <c r="I456" s="58"/>
      <c r="J456" s="58"/>
      <c r="K456" s="58"/>
      <c r="L456" s="58"/>
      <c r="M456" s="58"/>
      <c r="N456" s="58"/>
      <c r="O456" s="58"/>
      <c r="P456" s="58"/>
      <c r="Q456" s="58"/>
      <c r="R456" s="58"/>
      <c r="S456" s="58"/>
      <c r="T456" s="58"/>
      <c r="U456" s="58"/>
      <c r="V456" s="58"/>
      <c r="W456" s="58"/>
      <c r="X456" s="58"/>
      <c r="Y456" s="58"/>
      <c r="Z456" s="58"/>
    </row>
    <row r="457" spans="1:26" ht="27">
      <c r="A457" s="210">
        <v>456</v>
      </c>
      <c r="B457" s="65" t="s">
        <v>1988</v>
      </c>
      <c r="C457" s="322">
        <v>44821</v>
      </c>
      <c r="D457" s="140" t="s">
        <v>1989</v>
      </c>
      <c r="E457" s="140"/>
      <c r="F457" s="58"/>
      <c r="G457" s="58"/>
      <c r="H457" s="58"/>
      <c r="I457" s="58"/>
      <c r="J457" s="58"/>
      <c r="K457" s="58"/>
      <c r="L457" s="58"/>
      <c r="M457" s="58"/>
      <c r="N457" s="58"/>
      <c r="O457" s="58"/>
      <c r="P457" s="58"/>
      <c r="Q457" s="58"/>
      <c r="R457" s="58"/>
      <c r="S457" s="58"/>
      <c r="T457" s="58"/>
      <c r="U457" s="58"/>
      <c r="V457" s="58"/>
      <c r="W457" s="58"/>
      <c r="X457" s="58"/>
      <c r="Y457" s="58"/>
      <c r="Z457" s="58"/>
    </row>
    <row r="458" spans="1:26">
      <c r="A458" s="210">
        <v>457</v>
      </c>
      <c r="B458" s="65" t="s">
        <v>1990</v>
      </c>
      <c r="C458" s="322">
        <v>44824</v>
      </c>
      <c r="D458" s="140" t="s">
        <v>1991</v>
      </c>
      <c r="E458" s="140"/>
      <c r="F458" s="58"/>
      <c r="G458" s="58"/>
      <c r="H458" s="58"/>
      <c r="I458" s="58"/>
      <c r="J458" s="58"/>
      <c r="K458" s="58"/>
      <c r="L458" s="58"/>
      <c r="M458" s="58"/>
      <c r="N458" s="58"/>
      <c r="O458" s="58"/>
      <c r="P458" s="58"/>
      <c r="Q458" s="58"/>
      <c r="R458" s="58"/>
      <c r="S458" s="58"/>
      <c r="T458" s="58"/>
      <c r="U458" s="58"/>
      <c r="V458" s="58"/>
      <c r="W458" s="58"/>
      <c r="X458" s="58"/>
      <c r="Y458" s="58"/>
      <c r="Z458" s="58"/>
    </row>
    <row r="459" spans="1:26">
      <c r="A459" s="210">
        <v>458</v>
      </c>
      <c r="B459" s="65" t="s">
        <v>1992</v>
      </c>
      <c r="C459" s="322">
        <v>44824</v>
      </c>
      <c r="D459" s="140" t="s">
        <v>1991</v>
      </c>
      <c r="E459" s="140"/>
      <c r="F459" s="58"/>
      <c r="G459" s="58"/>
      <c r="H459" s="58"/>
      <c r="I459" s="58"/>
      <c r="J459" s="58"/>
      <c r="K459" s="58"/>
      <c r="L459" s="58"/>
      <c r="M459" s="58"/>
      <c r="N459" s="58"/>
      <c r="O459" s="58"/>
      <c r="P459" s="58"/>
      <c r="Q459" s="58"/>
      <c r="R459" s="58"/>
      <c r="S459" s="58"/>
      <c r="T459" s="58"/>
      <c r="U459" s="58"/>
      <c r="V459" s="58"/>
      <c r="W459" s="58"/>
      <c r="X459" s="58"/>
      <c r="Y459" s="58"/>
      <c r="Z459" s="58"/>
    </row>
    <row r="460" spans="1:26">
      <c r="A460" s="210">
        <v>459</v>
      </c>
      <c r="B460" s="65" t="s">
        <v>1993</v>
      </c>
      <c r="C460" s="322">
        <v>44827</v>
      </c>
      <c r="D460" s="140" t="s">
        <v>1994</v>
      </c>
      <c r="E460" s="140"/>
      <c r="F460" s="58"/>
      <c r="G460" s="58"/>
      <c r="H460" s="58"/>
      <c r="I460" s="58"/>
      <c r="J460" s="58"/>
      <c r="K460" s="58"/>
      <c r="L460" s="58"/>
      <c r="M460" s="58"/>
      <c r="N460" s="58"/>
      <c r="O460" s="58"/>
      <c r="P460" s="58"/>
      <c r="Q460" s="58"/>
      <c r="R460" s="58"/>
      <c r="S460" s="58"/>
      <c r="T460" s="58"/>
      <c r="U460" s="58"/>
      <c r="V460" s="58"/>
      <c r="W460" s="58"/>
      <c r="X460" s="58"/>
      <c r="Y460" s="58"/>
      <c r="Z460" s="58"/>
    </row>
    <row r="461" spans="1:26" ht="27">
      <c r="A461" s="210">
        <v>460</v>
      </c>
      <c r="B461" s="65" t="s">
        <v>1995</v>
      </c>
      <c r="C461" s="322">
        <v>44830</v>
      </c>
      <c r="D461" s="140" t="s">
        <v>1996</v>
      </c>
      <c r="E461" s="140"/>
      <c r="F461" s="58"/>
      <c r="G461" s="58"/>
      <c r="H461" s="58"/>
      <c r="I461" s="58"/>
      <c r="J461" s="58"/>
      <c r="K461" s="58"/>
      <c r="L461" s="58"/>
      <c r="M461" s="58"/>
      <c r="N461" s="58"/>
      <c r="O461" s="58"/>
      <c r="P461" s="58"/>
      <c r="Q461" s="58"/>
      <c r="R461" s="58"/>
      <c r="S461" s="58"/>
      <c r="T461" s="58"/>
      <c r="U461" s="58"/>
      <c r="V461" s="58"/>
      <c r="W461" s="58"/>
      <c r="X461" s="58"/>
      <c r="Y461" s="58"/>
      <c r="Z461" s="58"/>
    </row>
    <row r="462" spans="1:26">
      <c r="A462" s="210">
        <v>461</v>
      </c>
      <c r="B462" s="65" t="s">
        <v>1997</v>
      </c>
      <c r="C462" s="322">
        <v>44831</v>
      </c>
      <c r="D462" s="140" t="s">
        <v>1998</v>
      </c>
      <c r="E462" s="140"/>
      <c r="F462" s="58"/>
      <c r="G462" s="58"/>
      <c r="H462" s="58"/>
      <c r="I462" s="58"/>
      <c r="J462" s="58"/>
      <c r="K462" s="58"/>
      <c r="L462" s="58"/>
      <c r="M462" s="58"/>
      <c r="N462" s="58"/>
      <c r="O462" s="58"/>
      <c r="P462" s="58"/>
      <c r="Q462" s="58"/>
      <c r="R462" s="58"/>
      <c r="S462" s="58"/>
      <c r="T462" s="58"/>
      <c r="U462" s="58"/>
      <c r="V462" s="58"/>
      <c r="W462" s="58"/>
      <c r="X462" s="58"/>
      <c r="Y462" s="58"/>
      <c r="Z462" s="58"/>
    </row>
    <row r="463" spans="1:26" ht="27">
      <c r="A463" s="210">
        <v>462</v>
      </c>
      <c r="B463" s="65" t="s">
        <v>1999</v>
      </c>
      <c r="C463" s="322">
        <v>44831</v>
      </c>
      <c r="D463" s="140" t="s">
        <v>2000</v>
      </c>
      <c r="E463" s="140"/>
      <c r="F463" s="58"/>
      <c r="G463" s="58"/>
      <c r="H463" s="58"/>
      <c r="I463" s="58"/>
      <c r="J463" s="58"/>
      <c r="K463" s="58"/>
      <c r="L463" s="58"/>
      <c r="M463" s="58"/>
      <c r="N463" s="58"/>
      <c r="O463" s="58"/>
      <c r="P463" s="58"/>
      <c r="Q463" s="58"/>
      <c r="R463" s="58"/>
      <c r="S463" s="58"/>
      <c r="T463" s="58"/>
      <c r="U463" s="58"/>
      <c r="V463" s="58"/>
      <c r="W463" s="58"/>
      <c r="X463" s="58"/>
      <c r="Y463" s="58"/>
      <c r="Z463" s="58"/>
    </row>
    <row r="464" spans="1:26">
      <c r="A464" s="210">
        <v>463</v>
      </c>
      <c r="B464" s="65" t="s">
        <v>2001</v>
      </c>
      <c r="C464" s="322">
        <v>44832</v>
      </c>
      <c r="D464" s="140" t="s">
        <v>2002</v>
      </c>
      <c r="E464" s="140"/>
      <c r="F464" s="58"/>
      <c r="G464" s="58"/>
      <c r="H464" s="58"/>
      <c r="I464" s="58"/>
      <c r="J464" s="58"/>
      <c r="K464" s="58"/>
      <c r="L464" s="58"/>
      <c r="M464" s="58"/>
      <c r="N464" s="58"/>
      <c r="O464" s="58"/>
      <c r="P464" s="58"/>
      <c r="Q464" s="58"/>
      <c r="R464" s="58"/>
      <c r="S464" s="58"/>
      <c r="T464" s="58"/>
      <c r="U464" s="58"/>
      <c r="V464" s="58"/>
      <c r="W464" s="58"/>
      <c r="X464" s="58"/>
      <c r="Y464" s="58"/>
      <c r="Z464" s="58"/>
    </row>
    <row r="465" spans="1:26" ht="27">
      <c r="A465" s="210">
        <v>464</v>
      </c>
      <c r="B465" s="65" t="s">
        <v>2003</v>
      </c>
      <c r="C465" s="322">
        <v>44832</v>
      </c>
      <c r="D465" s="140" t="s">
        <v>2004</v>
      </c>
      <c r="E465" s="140"/>
      <c r="F465" s="58"/>
      <c r="G465" s="58"/>
      <c r="H465" s="58"/>
      <c r="I465" s="58"/>
      <c r="J465" s="58"/>
      <c r="K465" s="58"/>
      <c r="L465" s="58"/>
      <c r="M465" s="58"/>
      <c r="N465" s="58"/>
      <c r="O465" s="58"/>
      <c r="P465" s="58"/>
      <c r="Q465" s="58"/>
      <c r="R465" s="58"/>
      <c r="S465" s="58"/>
      <c r="T465" s="58"/>
      <c r="U465" s="58"/>
      <c r="V465" s="58"/>
      <c r="W465" s="58"/>
      <c r="X465" s="58"/>
      <c r="Y465" s="58"/>
      <c r="Z465" s="58"/>
    </row>
    <row r="466" spans="1:26" ht="27">
      <c r="A466" s="210">
        <v>465</v>
      </c>
      <c r="B466" s="65" t="s">
        <v>2005</v>
      </c>
      <c r="C466" s="322">
        <v>44833</v>
      </c>
      <c r="D466" s="140" t="s">
        <v>2004</v>
      </c>
      <c r="E466" s="140"/>
      <c r="F466" s="58"/>
      <c r="G466" s="58"/>
      <c r="H466" s="58"/>
      <c r="I466" s="58"/>
      <c r="J466" s="58"/>
      <c r="K466" s="58"/>
      <c r="L466" s="58"/>
      <c r="M466" s="58"/>
      <c r="N466" s="58"/>
      <c r="O466" s="58"/>
      <c r="P466" s="58"/>
      <c r="Q466" s="58"/>
      <c r="R466" s="58"/>
      <c r="S466" s="58"/>
      <c r="T466" s="58"/>
      <c r="U466" s="58"/>
      <c r="V466" s="58"/>
      <c r="W466" s="58"/>
      <c r="X466" s="58"/>
      <c r="Y466" s="58"/>
      <c r="Z466" s="58"/>
    </row>
    <row r="467" spans="1:26">
      <c r="A467" s="210">
        <v>466</v>
      </c>
      <c r="B467" s="65" t="s">
        <v>2006</v>
      </c>
      <c r="C467" s="322">
        <v>44872</v>
      </c>
      <c r="D467" s="140" t="s">
        <v>2007</v>
      </c>
      <c r="E467" s="140"/>
      <c r="F467" s="58"/>
      <c r="G467" s="58"/>
      <c r="H467" s="58"/>
      <c r="I467" s="58"/>
      <c r="J467" s="58"/>
      <c r="K467" s="58"/>
      <c r="L467" s="58"/>
      <c r="M467" s="58"/>
      <c r="N467" s="58"/>
      <c r="O467" s="58"/>
      <c r="P467" s="58"/>
      <c r="Q467" s="58"/>
      <c r="R467" s="58"/>
      <c r="S467" s="58"/>
      <c r="T467" s="58"/>
      <c r="U467" s="58"/>
      <c r="V467" s="58"/>
      <c r="W467" s="58"/>
      <c r="X467" s="58"/>
      <c r="Y467" s="58"/>
      <c r="Z467" s="58"/>
    </row>
    <row r="468" spans="1:26">
      <c r="A468" s="210">
        <v>467</v>
      </c>
      <c r="B468" s="65" t="s">
        <v>2008</v>
      </c>
      <c r="C468" s="322">
        <v>44890</v>
      </c>
      <c r="D468" s="140" t="s">
        <v>2009</v>
      </c>
      <c r="E468" s="140"/>
      <c r="F468" s="58"/>
      <c r="G468" s="58"/>
      <c r="H468" s="58"/>
      <c r="I468" s="58"/>
      <c r="J468" s="58"/>
      <c r="K468" s="58"/>
      <c r="L468" s="58"/>
      <c r="M468" s="58"/>
      <c r="N468" s="58"/>
      <c r="O468" s="58"/>
      <c r="P468" s="58"/>
      <c r="Q468" s="58"/>
      <c r="R468" s="58"/>
      <c r="S468" s="58"/>
      <c r="T468" s="58"/>
      <c r="U468" s="58"/>
      <c r="V468" s="58"/>
      <c r="W468" s="58"/>
      <c r="X468" s="58"/>
      <c r="Y468" s="58"/>
      <c r="Z468" s="58"/>
    </row>
    <row r="469" spans="1:26" ht="40.5">
      <c r="A469" s="210">
        <v>468</v>
      </c>
      <c r="B469" s="65" t="s">
        <v>2010</v>
      </c>
      <c r="C469" s="322">
        <v>44890</v>
      </c>
      <c r="D469" s="140" t="s">
        <v>1978</v>
      </c>
      <c r="E469" s="140"/>
      <c r="F469" s="58"/>
      <c r="G469" s="58"/>
      <c r="H469" s="58"/>
      <c r="I469" s="58"/>
      <c r="J469" s="58"/>
      <c r="K469" s="58"/>
      <c r="L469" s="58"/>
      <c r="M469" s="58"/>
      <c r="N469" s="58"/>
      <c r="O469" s="58"/>
      <c r="P469" s="58"/>
      <c r="Q469" s="58"/>
      <c r="R469" s="58"/>
      <c r="S469" s="58"/>
      <c r="T469" s="58"/>
      <c r="U469" s="58"/>
      <c r="V469" s="58"/>
      <c r="W469" s="58"/>
      <c r="X469" s="58"/>
      <c r="Y469" s="58"/>
      <c r="Z469" s="58"/>
    </row>
    <row r="470" spans="1:26" ht="27">
      <c r="A470" s="210">
        <v>469</v>
      </c>
      <c r="B470" s="65" t="s">
        <v>2011</v>
      </c>
      <c r="C470" s="322">
        <v>44890</v>
      </c>
      <c r="D470" s="140" t="s">
        <v>2012</v>
      </c>
      <c r="E470" s="140"/>
      <c r="F470" s="58"/>
      <c r="G470" s="58"/>
      <c r="H470" s="58"/>
      <c r="I470" s="58"/>
      <c r="J470" s="58"/>
      <c r="K470" s="58"/>
      <c r="L470" s="58"/>
      <c r="M470" s="58"/>
      <c r="N470" s="58"/>
      <c r="O470" s="58"/>
      <c r="P470" s="58"/>
      <c r="Q470" s="58"/>
      <c r="R470" s="58"/>
      <c r="S470" s="58"/>
      <c r="T470" s="58"/>
      <c r="U470" s="58"/>
      <c r="V470" s="58"/>
      <c r="W470" s="58"/>
      <c r="X470" s="58"/>
      <c r="Y470" s="58"/>
      <c r="Z470" s="58"/>
    </row>
    <row r="471" spans="1:26" ht="27">
      <c r="A471" s="210">
        <v>470</v>
      </c>
      <c r="B471" s="65" t="s">
        <v>2013</v>
      </c>
      <c r="C471" s="322">
        <v>44894</v>
      </c>
      <c r="D471" s="140" t="s">
        <v>2014</v>
      </c>
      <c r="E471" s="140"/>
      <c r="F471" s="58"/>
      <c r="G471" s="58"/>
      <c r="H471" s="58"/>
      <c r="I471" s="58"/>
      <c r="J471" s="58"/>
      <c r="K471" s="58"/>
      <c r="L471" s="58"/>
      <c r="M471" s="58"/>
      <c r="N471" s="58"/>
      <c r="O471" s="58"/>
      <c r="P471" s="58"/>
      <c r="Q471" s="58"/>
      <c r="R471" s="58"/>
      <c r="S471" s="58"/>
      <c r="T471" s="58"/>
      <c r="U471" s="58"/>
      <c r="V471" s="58"/>
      <c r="W471" s="58"/>
      <c r="X471" s="58"/>
      <c r="Y471" s="58"/>
      <c r="Z471" s="58"/>
    </row>
    <row r="472" spans="1:26" ht="27">
      <c r="A472" s="210">
        <v>471</v>
      </c>
      <c r="B472" s="65" t="s">
        <v>2015</v>
      </c>
      <c r="C472" s="322">
        <v>44904</v>
      </c>
      <c r="D472" s="140" t="s">
        <v>2016</v>
      </c>
      <c r="E472" s="140"/>
      <c r="F472" s="252"/>
      <c r="G472" s="252"/>
      <c r="H472" s="252"/>
      <c r="I472" s="252"/>
      <c r="J472" s="252"/>
      <c r="K472" s="252"/>
      <c r="L472" s="252"/>
      <c r="M472" s="252"/>
      <c r="N472" s="252"/>
      <c r="O472" s="252"/>
      <c r="P472" s="252"/>
      <c r="Q472" s="252"/>
      <c r="R472" s="252"/>
      <c r="S472" s="252"/>
      <c r="T472" s="252"/>
      <c r="U472" s="252"/>
      <c r="V472" s="252"/>
      <c r="W472" s="252"/>
      <c r="X472" s="252"/>
      <c r="Y472" s="252"/>
      <c r="Z472" s="252"/>
    </row>
    <row r="473" spans="1:26">
      <c r="A473" s="210">
        <v>472</v>
      </c>
      <c r="B473" s="65" t="s">
        <v>2017</v>
      </c>
      <c r="C473" s="322">
        <v>44914</v>
      </c>
      <c r="D473" s="140" t="s">
        <v>2018</v>
      </c>
      <c r="E473" s="140"/>
      <c r="F473" s="252"/>
      <c r="G473" s="252"/>
      <c r="H473" s="252"/>
      <c r="I473" s="252"/>
      <c r="J473" s="252"/>
      <c r="K473" s="252"/>
      <c r="L473" s="252"/>
      <c r="M473" s="252"/>
      <c r="N473" s="252"/>
      <c r="O473" s="252"/>
      <c r="P473" s="252"/>
      <c r="Q473" s="252"/>
      <c r="R473" s="252"/>
      <c r="S473" s="252"/>
      <c r="T473" s="252"/>
      <c r="U473" s="252"/>
      <c r="V473" s="252"/>
      <c r="W473" s="252"/>
      <c r="X473" s="252"/>
      <c r="Y473" s="252"/>
      <c r="Z473" s="252"/>
    </row>
    <row r="474" spans="1:26">
      <c r="A474" s="210">
        <v>473</v>
      </c>
      <c r="B474" s="65" t="s">
        <v>2019</v>
      </c>
      <c r="C474" s="322">
        <v>44918</v>
      </c>
      <c r="D474" s="140" t="s">
        <v>22</v>
      </c>
      <c r="E474" s="140"/>
      <c r="F474" s="252"/>
      <c r="G474" s="252"/>
      <c r="H474" s="252"/>
      <c r="I474" s="252"/>
      <c r="J474" s="252"/>
      <c r="K474" s="252"/>
      <c r="L474" s="252"/>
      <c r="M474" s="252"/>
      <c r="N474" s="252"/>
      <c r="O474" s="252"/>
      <c r="P474" s="252"/>
      <c r="Q474" s="252"/>
      <c r="R474" s="252"/>
      <c r="S474" s="252"/>
      <c r="T474" s="252"/>
      <c r="U474" s="252"/>
      <c r="V474" s="252"/>
      <c r="W474" s="252"/>
      <c r="X474" s="252"/>
      <c r="Y474" s="252"/>
      <c r="Z474" s="252"/>
    </row>
    <row r="475" spans="1:26">
      <c r="A475" s="210">
        <v>474</v>
      </c>
      <c r="B475" s="253" t="s">
        <v>2020</v>
      </c>
      <c r="C475" s="322">
        <v>44939</v>
      </c>
      <c r="D475" s="254" t="s">
        <v>2021</v>
      </c>
      <c r="E475" s="254"/>
      <c r="F475" s="252"/>
      <c r="G475" s="252"/>
      <c r="H475" s="252"/>
      <c r="I475" s="252"/>
      <c r="J475" s="252"/>
      <c r="K475" s="252"/>
      <c r="L475" s="252"/>
      <c r="M475" s="252"/>
      <c r="N475" s="252"/>
      <c r="O475" s="252"/>
      <c r="P475" s="252"/>
      <c r="Q475" s="252"/>
      <c r="R475" s="252"/>
      <c r="S475" s="252"/>
      <c r="T475" s="252"/>
      <c r="U475" s="252"/>
      <c r="V475" s="252"/>
      <c r="W475" s="252"/>
      <c r="X475" s="252"/>
      <c r="Y475" s="252"/>
      <c r="Z475" s="252"/>
    </row>
    <row r="476" spans="1:26">
      <c r="A476" s="210">
        <v>475</v>
      </c>
      <c r="B476" s="253" t="s">
        <v>2022</v>
      </c>
      <c r="C476" s="322">
        <v>44939</v>
      </c>
      <c r="D476" s="254" t="s">
        <v>2021</v>
      </c>
      <c r="E476" s="254"/>
      <c r="F476" s="252"/>
      <c r="G476" s="252"/>
      <c r="H476" s="252"/>
      <c r="I476" s="252"/>
      <c r="J476" s="252"/>
      <c r="K476" s="252"/>
      <c r="L476" s="252"/>
      <c r="M476" s="252"/>
      <c r="N476" s="252"/>
      <c r="O476" s="252"/>
      <c r="P476" s="252"/>
      <c r="Q476" s="252"/>
      <c r="R476" s="252"/>
      <c r="S476" s="252"/>
      <c r="T476" s="252"/>
      <c r="U476" s="252"/>
      <c r="V476" s="252"/>
      <c r="W476" s="252"/>
      <c r="X476" s="252"/>
      <c r="Y476" s="252"/>
      <c r="Z476" s="252"/>
    </row>
    <row r="477" spans="1:26">
      <c r="A477" s="210">
        <v>476</v>
      </c>
      <c r="B477" s="253" t="s">
        <v>2023</v>
      </c>
      <c r="C477" s="322">
        <v>44942</v>
      </c>
      <c r="D477" s="254" t="s">
        <v>2021</v>
      </c>
      <c r="E477" s="254"/>
      <c r="F477" s="252"/>
      <c r="G477" s="252"/>
      <c r="H477" s="252"/>
      <c r="I477" s="252"/>
      <c r="J477" s="252"/>
      <c r="K477" s="252"/>
      <c r="L477" s="252"/>
      <c r="M477" s="252"/>
      <c r="N477" s="252"/>
      <c r="O477" s="252"/>
      <c r="P477" s="252"/>
      <c r="Q477" s="252"/>
      <c r="R477" s="252"/>
      <c r="S477" s="252"/>
      <c r="T477" s="252"/>
      <c r="U477" s="252"/>
      <c r="V477" s="252"/>
      <c r="W477" s="252"/>
      <c r="X477" s="252"/>
      <c r="Y477" s="252"/>
      <c r="Z477" s="252"/>
    </row>
    <row r="478" spans="1:26" ht="27">
      <c r="A478" s="210">
        <v>477</v>
      </c>
      <c r="B478" s="253" t="s">
        <v>2024</v>
      </c>
      <c r="C478" s="322">
        <v>44942</v>
      </c>
      <c r="D478" s="254" t="s">
        <v>2025</v>
      </c>
      <c r="E478" s="254"/>
      <c r="F478" s="252"/>
      <c r="G478" s="252"/>
      <c r="H478" s="252"/>
      <c r="I478" s="252"/>
      <c r="J478" s="252"/>
      <c r="K478" s="252"/>
      <c r="L478" s="252"/>
      <c r="M478" s="252"/>
      <c r="N478" s="252"/>
      <c r="O478" s="252"/>
      <c r="P478" s="252"/>
      <c r="Q478" s="252"/>
      <c r="R478" s="252"/>
      <c r="S478" s="252"/>
      <c r="T478" s="252"/>
      <c r="U478" s="252"/>
      <c r="V478" s="252"/>
      <c r="W478" s="252"/>
      <c r="X478" s="252"/>
      <c r="Y478" s="252"/>
      <c r="Z478" s="252"/>
    </row>
    <row r="479" spans="1:26" ht="27">
      <c r="A479" s="210">
        <v>478</v>
      </c>
      <c r="B479" s="253" t="s">
        <v>2026</v>
      </c>
      <c r="C479" s="322">
        <v>44943</v>
      </c>
      <c r="D479" s="254" t="s">
        <v>2027</v>
      </c>
      <c r="E479" s="254"/>
      <c r="F479" s="252"/>
      <c r="G479" s="252"/>
      <c r="H479" s="252"/>
      <c r="I479" s="252"/>
      <c r="J479" s="252"/>
      <c r="K479" s="252"/>
      <c r="L479" s="252"/>
      <c r="M479" s="252"/>
      <c r="N479" s="252"/>
      <c r="O479" s="252"/>
      <c r="P479" s="252"/>
      <c r="Q479" s="252"/>
      <c r="R479" s="252"/>
      <c r="S479" s="252"/>
      <c r="T479" s="252"/>
      <c r="U479" s="252"/>
      <c r="V479" s="252"/>
      <c r="W479" s="252"/>
      <c r="X479" s="252"/>
      <c r="Y479" s="252"/>
      <c r="Z479" s="252"/>
    </row>
    <row r="480" spans="1:26" ht="27">
      <c r="A480" s="210">
        <v>479</v>
      </c>
      <c r="B480" s="253" t="s">
        <v>2028</v>
      </c>
      <c r="C480" s="322">
        <v>44953</v>
      </c>
      <c r="D480" s="254" t="s">
        <v>2029</v>
      </c>
      <c r="E480" s="254"/>
      <c r="F480" s="252"/>
      <c r="G480" s="252"/>
      <c r="H480" s="252"/>
      <c r="I480" s="252"/>
      <c r="J480" s="252"/>
      <c r="K480" s="252"/>
      <c r="L480" s="252"/>
      <c r="M480" s="252"/>
      <c r="N480" s="252"/>
      <c r="O480" s="252"/>
      <c r="P480" s="252"/>
      <c r="Q480" s="252"/>
      <c r="R480" s="252"/>
      <c r="S480" s="252"/>
      <c r="T480" s="252"/>
      <c r="U480" s="252"/>
      <c r="V480" s="252"/>
      <c r="W480" s="252"/>
      <c r="X480" s="252"/>
      <c r="Y480" s="252"/>
      <c r="Z480" s="252"/>
    </row>
    <row r="481" spans="1:26">
      <c r="A481" s="210">
        <v>480</v>
      </c>
      <c r="B481" s="253" t="s">
        <v>2030</v>
      </c>
      <c r="C481" s="322">
        <v>44953</v>
      </c>
      <c r="D481" s="254" t="s">
        <v>2031</v>
      </c>
      <c r="E481" s="254"/>
      <c r="F481" s="252"/>
      <c r="G481" s="252"/>
      <c r="H481" s="252"/>
      <c r="I481" s="252"/>
      <c r="J481" s="252"/>
      <c r="K481" s="252"/>
      <c r="L481" s="252"/>
      <c r="M481" s="252"/>
      <c r="N481" s="252"/>
      <c r="O481" s="252"/>
      <c r="P481" s="252"/>
      <c r="Q481" s="252"/>
      <c r="R481" s="252"/>
      <c r="S481" s="252"/>
      <c r="T481" s="252"/>
      <c r="U481" s="252"/>
      <c r="V481" s="252"/>
      <c r="W481" s="252"/>
      <c r="X481" s="252"/>
      <c r="Y481" s="252"/>
      <c r="Z481" s="252"/>
    </row>
    <row r="482" spans="1:26">
      <c r="A482" s="210">
        <v>481</v>
      </c>
      <c r="B482" s="253" t="s">
        <v>2032</v>
      </c>
      <c r="C482" s="322">
        <v>44953</v>
      </c>
      <c r="D482" s="254" t="s">
        <v>2031</v>
      </c>
      <c r="E482" s="254"/>
      <c r="F482" s="252"/>
      <c r="G482" s="252"/>
      <c r="H482" s="252"/>
      <c r="I482" s="252"/>
      <c r="J482" s="252"/>
      <c r="K482" s="252"/>
      <c r="L482" s="252"/>
      <c r="M482" s="252"/>
      <c r="N482" s="252"/>
      <c r="O482" s="252"/>
      <c r="P482" s="252"/>
      <c r="Q482" s="252"/>
      <c r="R482" s="252"/>
      <c r="S482" s="252"/>
      <c r="T482" s="252"/>
      <c r="U482" s="252"/>
      <c r="V482" s="252"/>
      <c r="W482" s="252"/>
      <c r="X482" s="252"/>
      <c r="Y482" s="252"/>
      <c r="Z482" s="252"/>
    </row>
    <row r="483" spans="1:26" ht="27">
      <c r="A483" s="210">
        <v>482</v>
      </c>
      <c r="B483" s="253" t="s">
        <v>2033</v>
      </c>
      <c r="C483" s="322">
        <v>44953</v>
      </c>
      <c r="D483" s="254" t="s">
        <v>2031</v>
      </c>
      <c r="E483" s="254"/>
      <c r="F483" s="252"/>
      <c r="G483" s="252"/>
      <c r="H483" s="252"/>
      <c r="I483" s="252"/>
      <c r="J483" s="252"/>
      <c r="K483" s="252"/>
      <c r="L483" s="252"/>
      <c r="M483" s="252"/>
      <c r="N483" s="252"/>
      <c r="O483" s="252"/>
      <c r="P483" s="252"/>
      <c r="Q483" s="252"/>
      <c r="R483" s="252"/>
      <c r="S483" s="252"/>
      <c r="T483" s="252"/>
      <c r="U483" s="252"/>
      <c r="V483" s="252"/>
      <c r="W483" s="252"/>
      <c r="X483" s="252"/>
      <c r="Y483" s="252"/>
      <c r="Z483" s="252"/>
    </row>
    <row r="484" spans="1:26" ht="27">
      <c r="A484" s="210">
        <v>483</v>
      </c>
      <c r="B484" s="253" t="s">
        <v>2034</v>
      </c>
      <c r="C484" s="322">
        <v>44953</v>
      </c>
      <c r="D484" s="255" t="s">
        <v>2035</v>
      </c>
      <c r="E484" s="255"/>
      <c r="F484" s="252"/>
      <c r="G484" s="252"/>
      <c r="H484" s="252"/>
      <c r="I484" s="252"/>
      <c r="J484" s="252"/>
      <c r="K484" s="252"/>
      <c r="L484" s="252"/>
      <c r="M484" s="252"/>
      <c r="N484" s="252"/>
      <c r="O484" s="252"/>
      <c r="P484" s="252"/>
      <c r="Q484" s="252"/>
      <c r="R484" s="252"/>
      <c r="S484" s="252"/>
      <c r="T484" s="252"/>
      <c r="U484" s="252"/>
      <c r="V484" s="252"/>
      <c r="W484" s="252"/>
      <c r="X484" s="252"/>
      <c r="Y484" s="252"/>
      <c r="Z484" s="252"/>
    </row>
    <row r="485" spans="1:26">
      <c r="A485" s="210">
        <v>484</v>
      </c>
      <c r="B485" s="253" t="s">
        <v>2036</v>
      </c>
      <c r="C485" s="322">
        <v>44953</v>
      </c>
      <c r="D485" s="255" t="s">
        <v>1376</v>
      </c>
      <c r="E485" s="255"/>
      <c r="F485" s="252"/>
      <c r="G485" s="252"/>
      <c r="H485" s="252"/>
      <c r="I485" s="252"/>
      <c r="J485" s="252"/>
      <c r="K485" s="252"/>
      <c r="L485" s="252"/>
      <c r="M485" s="252"/>
      <c r="N485" s="252"/>
      <c r="O485" s="252"/>
      <c r="P485" s="252"/>
      <c r="Q485" s="252"/>
      <c r="R485" s="252"/>
      <c r="S485" s="252"/>
      <c r="T485" s="252"/>
      <c r="U485" s="252"/>
      <c r="V485" s="252"/>
      <c r="W485" s="252"/>
      <c r="X485" s="252"/>
      <c r="Y485" s="252"/>
      <c r="Z485" s="252"/>
    </row>
    <row r="486" spans="1:26">
      <c r="A486" s="210">
        <v>485</v>
      </c>
      <c r="B486" s="253" t="s">
        <v>2037</v>
      </c>
      <c r="C486" s="322">
        <v>44953</v>
      </c>
      <c r="D486" s="255" t="s">
        <v>1376</v>
      </c>
      <c r="E486" s="255"/>
      <c r="F486" s="252"/>
      <c r="G486" s="252"/>
      <c r="H486" s="252"/>
      <c r="I486" s="252"/>
      <c r="J486" s="252"/>
      <c r="K486" s="252"/>
      <c r="L486" s="252"/>
      <c r="M486" s="252"/>
      <c r="N486" s="252"/>
      <c r="O486" s="252"/>
      <c r="P486" s="252"/>
      <c r="Q486" s="252"/>
      <c r="R486" s="252"/>
      <c r="S486" s="252"/>
      <c r="T486" s="252"/>
      <c r="U486" s="252"/>
      <c r="V486" s="252"/>
      <c r="W486" s="252"/>
      <c r="X486" s="252"/>
      <c r="Y486" s="252"/>
      <c r="Z486" s="252"/>
    </row>
    <row r="487" spans="1:26">
      <c r="A487" s="210">
        <v>486</v>
      </c>
      <c r="B487" s="253" t="s">
        <v>2038</v>
      </c>
      <c r="C487" s="322">
        <v>44970</v>
      </c>
      <c r="D487" s="255" t="s">
        <v>2039</v>
      </c>
      <c r="E487" s="255"/>
      <c r="F487" s="252"/>
      <c r="G487" s="252"/>
      <c r="H487" s="252"/>
      <c r="I487" s="252"/>
      <c r="J487" s="252"/>
      <c r="K487" s="252"/>
      <c r="L487" s="252"/>
      <c r="M487" s="252"/>
      <c r="N487" s="252"/>
      <c r="O487" s="252"/>
      <c r="P487" s="252"/>
      <c r="Q487" s="252"/>
      <c r="R487" s="252"/>
      <c r="S487" s="252"/>
      <c r="T487" s="252"/>
      <c r="U487" s="252"/>
      <c r="V487" s="252"/>
      <c r="W487" s="252"/>
      <c r="X487" s="252"/>
      <c r="Y487" s="252"/>
      <c r="Z487" s="252"/>
    </row>
    <row r="488" spans="1:26">
      <c r="A488" s="210">
        <v>487</v>
      </c>
      <c r="B488" s="253" t="s">
        <v>2040</v>
      </c>
      <c r="C488" s="322">
        <v>45005</v>
      </c>
      <c r="D488" s="255" t="s">
        <v>2041</v>
      </c>
      <c r="E488" s="255"/>
      <c r="F488" s="252"/>
      <c r="G488" s="252"/>
      <c r="H488" s="252"/>
      <c r="I488" s="252"/>
      <c r="J488" s="252"/>
      <c r="K488" s="252"/>
      <c r="L488" s="252"/>
      <c r="M488" s="252"/>
      <c r="N488" s="252"/>
      <c r="O488" s="252"/>
      <c r="P488" s="252"/>
      <c r="Q488" s="252"/>
      <c r="R488" s="252"/>
      <c r="S488" s="252"/>
      <c r="T488" s="252"/>
      <c r="U488" s="252"/>
      <c r="V488" s="252"/>
      <c r="W488" s="252"/>
      <c r="X488" s="252"/>
      <c r="Y488" s="252"/>
      <c r="Z488" s="252"/>
    </row>
    <row r="489" spans="1:26" ht="27">
      <c r="A489" s="210">
        <v>488</v>
      </c>
      <c r="B489" s="253" t="s">
        <v>2042</v>
      </c>
      <c r="C489" s="322">
        <v>45008</v>
      </c>
      <c r="D489" s="255" t="s">
        <v>2043</v>
      </c>
      <c r="E489" s="255"/>
      <c r="F489" s="252"/>
      <c r="G489" s="252"/>
      <c r="H489" s="252"/>
      <c r="I489" s="252"/>
      <c r="J489" s="252"/>
      <c r="K489" s="252"/>
      <c r="L489" s="252"/>
      <c r="M489" s="252"/>
      <c r="N489" s="252"/>
      <c r="O489" s="252"/>
      <c r="P489" s="252"/>
      <c r="Q489" s="252"/>
      <c r="R489" s="252"/>
      <c r="S489" s="252"/>
      <c r="T489" s="252"/>
      <c r="U489" s="252"/>
      <c r="V489" s="252"/>
      <c r="W489" s="252"/>
      <c r="X489" s="252"/>
      <c r="Y489" s="252"/>
      <c r="Z489" s="252"/>
    </row>
    <row r="490" spans="1:26">
      <c r="A490" s="210">
        <v>489</v>
      </c>
      <c r="B490" s="253" t="s">
        <v>2044</v>
      </c>
      <c r="C490" s="322">
        <v>45015</v>
      </c>
      <c r="D490" s="255" t="s">
        <v>2045</v>
      </c>
      <c r="E490" s="255"/>
      <c r="F490" s="252"/>
      <c r="G490" s="252"/>
      <c r="H490" s="252"/>
      <c r="I490" s="252"/>
      <c r="J490" s="252"/>
      <c r="K490" s="252"/>
      <c r="L490" s="252"/>
      <c r="M490" s="252"/>
      <c r="N490" s="252"/>
      <c r="O490" s="252"/>
      <c r="P490" s="252"/>
      <c r="Q490" s="252"/>
      <c r="R490" s="252"/>
      <c r="S490" s="252"/>
      <c r="T490" s="252"/>
      <c r="U490" s="252"/>
      <c r="V490" s="252"/>
      <c r="W490" s="252"/>
      <c r="X490" s="252"/>
      <c r="Y490" s="252"/>
      <c r="Z490" s="252"/>
    </row>
    <row r="491" spans="1:26">
      <c r="A491" s="210">
        <v>490</v>
      </c>
      <c r="B491" s="253" t="s">
        <v>2046</v>
      </c>
      <c r="C491" s="322">
        <v>45022</v>
      </c>
      <c r="D491" s="255" t="s">
        <v>2047</v>
      </c>
      <c r="E491" s="255"/>
      <c r="F491" s="252"/>
      <c r="G491" s="252"/>
      <c r="H491" s="252"/>
      <c r="I491" s="252"/>
      <c r="J491" s="252"/>
      <c r="K491" s="252"/>
      <c r="L491" s="252"/>
      <c r="M491" s="252"/>
      <c r="N491" s="252"/>
      <c r="O491" s="252"/>
      <c r="P491" s="252"/>
      <c r="Q491" s="252"/>
      <c r="R491" s="252"/>
      <c r="S491" s="252"/>
      <c r="T491" s="252"/>
      <c r="U491" s="252"/>
      <c r="V491" s="252"/>
      <c r="W491" s="252"/>
      <c r="X491" s="252"/>
      <c r="Y491" s="252"/>
      <c r="Z491" s="252"/>
    </row>
    <row r="492" spans="1:26" ht="27">
      <c r="A492" s="210">
        <v>491</v>
      </c>
      <c r="B492" s="253" t="s">
        <v>1012</v>
      </c>
      <c r="C492" s="322">
        <v>45027</v>
      </c>
      <c r="D492" s="255" t="s">
        <v>1014</v>
      </c>
      <c r="E492" s="255"/>
      <c r="F492" s="252"/>
      <c r="G492" s="252"/>
      <c r="H492" s="252"/>
      <c r="I492" s="252"/>
      <c r="J492" s="252"/>
      <c r="K492" s="252"/>
      <c r="L492" s="252"/>
      <c r="M492" s="252"/>
      <c r="N492" s="252"/>
      <c r="O492" s="252"/>
      <c r="P492" s="252"/>
      <c r="Q492" s="252"/>
      <c r="R492" s="252"/>
      <c r="S492" s="252"/>
      <c r="T492" s="252"/>
      <c r="U492" s="252"/>
      <c r="V492" s="252"/>
      <c r="W492" s="252"/>
      <c r="X492" s="252"/>
      <c r="Y492" s="252"/>
      <c r="Z492" s="252"/>
    </row>
    <row r="493" spans="1:26" ht="27">
      <c r="A493" s="210">
        <v>492</v>
      </c>
      <c r="B493" s="253" t="s">
        <v>2048</v>
      </c>
      <c r="C493" s="322">
        <v>45029</v>
      </c>
      <c r="D493" s="255" t="s">
        <v>2049</v>
      </c>
      <c r="E493" s="255"/>
      <c r="F493" s="252"/>
      <c r="G493" s="252"/>
      <c r="H493" s="252"/>
      <c r="I493" s="252"/>
      <c r="J493" s="252"/>
      <c r="K493" s="252"/>
      <c r="L493" s="252"/>
      <c r="M493" s="252"/>
      <c r="N493" s="252"/>
      <c r="O493" s="252"/>
      <c r="P493" s="252"/>
      <c r="Q493" s="252"/>
      <c r="R493" s="252"/>
      <c r="S493" s="252"/>
      <c r="T493" s="252"/>
      <c r="U493" s="252"/>
      <c r="V493" s="252"/>
      <c r="W493" s="252"/>
      <c r="X493" s="252"/>
      <c r="Y493" s="252"/>
      <c r="Z493" s="252"/>
    </row>
    <row r="494" spans="1:26" ht="27">
      <c r="A494" s="210">
        <v>493</v>
      </c>
      <c r="B494" s="253" t="s">
        <v>2050</v>
      </c>
      <c r="C494" s="322">
        <v>45030</v>
      </c>
      <c r="D494" s="255" t="s">
        <v>2051</v>
      </c>
      <c r="E494" s="255"/>
      <c r="F494" s="252"/>
      <c r="G494" s="252"/>
      <c r="H494" s="252"/>
      <c r="I494" s="252"/>
      <c r="J494" s="252"/>
      <c r="K494" s="252"/>
      <c r="L494" s="252"/>
      <c r="M494" s="252"/>
      <c r="N494" s="252"/>
      <c r="O494" s="252"/>
      <c r="P494" s="252"/>
      <c r="Q494" s="252"/>
      <c r="R494" s="252"/>
      <c r="S494" s="252"/>
      <c r="T494" s="252"/>
      <c r="U494" s="252"/>
      <c r="V494" s="252"/>
      <c r="W494" s="252"/>
      <c r="X494" s="252"/>
      <c r="Y494" s="252"/>
      <c r="Z494" s="252"/>
    </row>
    <row r="495" spans="1:26">
      <c r="A495" s="210">
        <v>494</v>
      </c>
      <c r="B495" s="253" t="s">
        <v>2052</v>
      </c>
      <c r="C495" s="322">
        <v>45065</v>
      </c>
      <c r="D495" s="255" t="s">
        <v>2053</v>
      </c>
      <c r="E495" s="255"/>
      <c r="F495" s="252"/>
      <c r="G495" s="252"/>
      <c r="H495" s="252"/>
      <c r="I495" s="252"/>
      <c r="J495" s="252"/>
      <c r="K495" s="252"/>
      <c r="L495" s="252"/>
      <c r="M495" s="252"/>
      <c r="N495" s="252"/>
      <c r="O495" s="252"/>
      <c r="P495" s="252"/>
      <c r="Q495" s="252"/>
      <c r="R495" s="252"/>
      <c r="S495" s="252"/>
      <c r="T495" s="252"/>
      <c r="U495" s="252"/>
      <c r="V495" s="252"/>
      <c r="W495" s="252"/>
      <c r="X495" s="252"/>
      <c r="Y495" s="252"/>
      <c r="Z495" s="252"/>
    </row>
    <row r="496" spans="1:26">
      <c r="A496" s="210">
        <v>495</v>
      </c>
      <c r="B496" s="253" t="s">
        <v>2054</v>
      </c>
      <c r="C496" s="322">
        <v>45068</v>
      </c>
      <c r="D496" s="255" t="s">
        <v>2055</v>
      </c>
      <c r="E496" s="255"/>
      <c r="F496" s="252"/>
      <c r="G496" s="252"/>
      <c r="H496" s="252"/>
      <c r="I496" s="252"/>
      <c r="J496" s="252"/>
      <c r="K496" s="252"/>
      <c r="L496" s="252"/>
      <c r="M496" s="252"/>
      <c r="N496" s="252"/>
      <c r="O496" s="252"/>
      <c r="P496" s="252"/>
      <c r="Q496" s="252"/>
      <c r="R496" s="252"/>
      <c r="S496" s="252"/>
      <c r="T496" s="252"/>
      <c r="U496" s="252"/>
      <c r="V496" s="252"/>
      <c r="W496" s="252"/>
      <c r="X496" s="252"/>
      <c r="Y496" s="252"/>
      <c r="Z496" s="252"/>
    </row>
    <row r="497" spans="1:26" ht="27">
      <c r="A497" s="210">
        <v>496</v>
      </c>
      <c r="B497" s="253" t="s">
        <v>2056</v>
      </c>
      <c r="C497" s="322">
        <v>45069</v>
      </c>
      <c r="D497" s="255" t="s">
        <v>2055</v>
      </c>
      <c r="E497" s="255"/>
      <c r="F497" s="252"/>
      <c r="G497" s="252"/>
      <c r="H497" s="252"/>
      <c r="I497" s="252"/>
      <c r="J497" s="252"/>
      <c r="K497" s="252"/>
      <c r="L497" s="252"/>
      <c r="M497" s="252"/>
      <c r="N497" s="252"/>
      <c r="O497" s="252"/>
      <c r="P497" s="252"/>
      <c r="Q497" s="252"/>
      <c r="R497" s="252"/>
      <c r="S497" s="252"/>
      <c r="T497" s="252"/>
      <c r="U497" s="252"/>
      <c r="V497" s="252"/>
      <c r="W497" s="252"/>
      <c r="X497" s="252"/>
      <c r="Y497" s="252"/>
      <c r="Z497" s="252"/>
    </row>
    <row r="498" spans="1:26" ht="27">
      <c r="A498" s="210">
        <v>497</v>
      </c>
      <c r="B498" s="253" t="s">
        <v>2057</v>
      </c>
      <c r="C498" s="322">
        <v>45083</v>
      </c>
      <c r="D498" s="255" t="s">
        <v>2058</v>
      </c>
      <c r="E498" s="255"/>
      <c r="F498" s="252"/>
      <c r="G498" s="252"/>
      <c r="H498" s="252"/>
      <c r="I498" s="252"/>
      <c r="J498" s="252"/>
      <c r="K498" s="252"/>
      <c r="L498" s="252"/>
      <c r="M498" s="252"/>
      <c r="N498" s="252"/>
      <c r="O498" s="252"/>
      <c r="P498" s="252"/>
      <c r="Q498" s="252"/>
      <c r="R498" s="252"/>
      <c r="S498" s="252"/>
      <c r="T498" s="252"/>
      <c r="U498" s="252"/>
      <c r="V498" s="252"/>
      <c r="W498" s="252"/>
      <c r="X498" s="252"/>
      <c r="Y498" s="252"/>
      <c r="Z498" s="252"/>
    </row>
    <row r="499" spans="1:26">
      <c r="A499" s="210">
        <v>498</v>
      </c>
      <c r="B499" s="253" t="s">
        <v>2059</v>
      </c>
      <c r="C499" s="322">
        <v>45085</v>
      </c>
      <c r="D499" s="255" t="s">
        <v>2060</v>
      </c>
      <c r="E499" s="255"/>
      <c r="F499" s="252"/>
      <c r="G499" s="252"/>
      <c r="H499" s="252"/>
      <c r="I499" s="252"/>
      <c r="J499" s="252"/>
      <c r="K499" s="252"/>
      <c r="L499" s="252"/>
      <c r="M499" s="252"/>
      <c r="N499" s="252"/>
      <c r="O499" s="252"/>
      <c r="P499" s="252"/>
      <c r="Q499" s="252"/>
      <c r="R499" s="252"/>
      <c r="S499" s="252"/>
      <c r="T499" s="252"/>
      <c r="U499" s="252"/>
      <c r="V499" s="252"/>
      <c r="W499" s="252"/>
      <c r="X499" s="252"/>
      <c r="Y499" s="252"/>
      <c r="Z499" s="252"/>
    </row>
    <row r="500" spans="1:26">
      <c r="A500" s="210">
        <v>499</v>
      </c>
      <c r="B500" s="253" t="s">
        <v>2061</v>
      </c>
      <c r="C500" s="322">
        <v>45105</v>
      </c>
      <c r="D500" s="255" t="s">
        <v>2062</v>
      </c>
      <c r="E500" s="255"/>
      <c r="F500" s="252"/>
      <c r="G500" s="252"/>
      <c r="H500" s="252"/>
      <c r="I500" s="252"/>
      <c r="J500" s="252"/>
      <c r="K500" s="252"/>
      <c r="L500" s="252"/>
      <c r="M500" s="252"/>
      <c r="N500" s="252"/>
      <c r="O500" s="252"/>
      <c r="P500" s="252"/>
      <c r="Q500" s="252"/>
      <c r="R500" s="252"/>
      <c r="S500" s="252"/>
      <c r="T500" s="252"/>
      <c r="U500" s="252"/>
      <c r="V500" s="252"/>
      <c r="W500" s="252"/>
      <c r="X500" s="252"/>
      <c r="Y500" s="252"/>
      <c r="Z500" s="252"/>
    </row>
    <row r="501" spans="1:26">
      <c r="A501" s="210">
        <v>500</v>
      </c>
      <c r="B501" s="253" t="s">
        <v>2063</v>
      </c>
      <c r="C501" s="322">
        <v>45107</v>
      </c>
      <c r="D501" s="255" t="s">
        <v>2064</v>
      </c>
      <c r="E501" s="255"/>
      <c r="F501" s="252"/>
      <c r="G501" s="252"/>
      <c r="H501" s="252"/>
      <c r="I501" s="252"/>
      <c r="J501" s="252"/>
      <c r="K501" s="252"/>
      <c r="L501" s="252"/>
      <c r="M501" s="252"/>
      <c r="N501" s="252"/>
      <c r="O501" s="252"/>
      <c r="P501" s="252"/>
      <c r="Q501" s="252"/>
      <c r="R501" s="252"/>
      <c r="S501" s="252"/>
      <c r="T501" s="252"/>
      <c r="U501" s="252"/>
      <c r="V501" s="252"/>
      <c r="W501" s="252"/>
      <c r="X501" s="252"/>
      <c r="Y501" s="252"/>
      <c r="Z501" s="252"/>
    </row>
    <row r="502" spans="1:26">
      <c r="A502" s="210">
        <v>501</v>
      </c>
      <c r="B502" s="253" t="s">
        <v>2065</v>
      </c>
      <c r="C502" s="322">
        <v>45110</v>
      </c>
      <c r="D502" s="255" t="s">
        <v>2066</v>
      </c>
      <c r="E502" s="255"/>
      <c r="F502" s="252"/>
      <c r="G502" s="252"/>
      <c r="H502" s="252"/>
      <c r="I502" s="252"/>
      <c r="J502" s="252"/>
      <c r="K502" s="252"/>
      <c r="L502" s="252"/>
      <c r="M502" s="252"/>
      <c r="N502" s="252"/>
      <c r="O502" s="252"/>
      <c r="P502" s="252"/>
      <c r="Q502" s="252"/>
      <c r="R502" s="252"/>
      <c r="S502" s="252"/>
      <c r="T502" s="252"/>
      <c r="U502" s="252"/>
      <c r="V502" s="252"/>
      <c r="W502" s="252"/>
      <c r="X502" s="252"/>
      <c r="Y502" s="252"/>
      <c r="Z502" s="252"/>
    </row>
    <row r="503" spans="1:26">
      <c r="A503" s="210">
        <v>502</v>
      </c>
      <c r="B503" s="253" t="s">
        <v>2067</v>
      </c>
      <c r="C503" s="322">
        <v>45117</v>
      </c>
      <c r="D503" s="255" t="s">
        <v>2068</v>
      </c>
      <c r="E503" s="255"/>
      <c r="F503" s="252"/>
      <c r="G503" s="252"/>
      <c r="H503" s="252"/>
      <c r="I503" s="252"/>
      <c r="J503" s="252"/>
      <c r="K503" s="252"/>
      <c r="L503" s="252"/>
      <c r="M503" s="252"/>
      <c r="N503" s="252"/>
      <c r="O503" s="252"/>
      <c r="P503" s="252"/>
      <c r="Q503" s="252"/>
      <c r="R503" s="252"/>
      <c r="S503" s="252"/>
      <c r="T503" s="252"/>
      <c r="U503" s="252"/>
      <c r="V503" s="252"/>
      <c r="W503" s="252"/>
      <c r="X503" s="252"/>
      <c r="Y503" s="252"/>
      <c r="Z503" s="252"/>
    </row>
    <row r="504" spans="1:26">
      <c r="A504" s="210">
        <v>503</v>
      </c>
      <c r="B504" s="253" t="s">
        <v>2069</v>
      </c>
      <c r="C504" s="322">
        <v>45118</v>
      </c>
      <c r="D504" s="255" t="s">
        <v>2070</v>
      </c>
      <c r="E504" s="255"/>
      <c r="F504" s="252"/>
      <c r="G504" s="252"/>
      <c r="H504" s="252"/>
      <c r="I504" s="252"/>
      <c r="J504" s="252"/>
      <c r="K504" s="252"/>
      <c r="L504" s="252"/>
      <c r="M504" s="252"/>
      <c r="N504" s="252"/>
      <c r="O504" s="252"/>
      <c r="P504" s="252"/>
      <c r="Q504" s="252"/>
      <c r="R504" s="252"/>
      <c r="S504" s="252"/>
      <c r="T504" s="252"/>
      <c r="U504" s="252"/>
      <c r="V504" s="252"/>
      <c r="W504" s="252"/>
      <c r="X504" s="252"/>
      <c r="Y504" s="252"/>
      <c r="Z504" s="252"/>
    </row>
    <row r="505" spans="1:26">
      <c r="A505" s="210">
        <v>504</v>
      </c>
      <c r="B505" s="253" t="s">
        <v>2071</v>
      </c>
      <c r="C505" s="322">
        <v>45118</v>
      </c>
      <c r="D505" s="255" t="s">
        <v>2072</v>
      </c>
      <c r="E505" s="255"/>
      <c r="F505" s="252"/>
      <c r="G505" s="252"/>
      <c r="H505" s="252"/>
      <c r="I505" s="252"/>
      <c r="J505" s="252"/>
      <c r="K505" s="252"/>
      <c r="L505" s="252"/>
      <c r="M505" s="252"/>
      <c r="N505" s="252"/>
      <c r="O505" s="252"/>
      <c r="P505" s="252"/>
      <c r="Q505" s="252"/>
      <c r="R505" s="252"/>
      <c r="S505" s="252"/>
      <c r="T505" s="252"/>
      <c r="U505" s="252"/>
      <c r="V505" s="252"/>
      <c r="W505" s="252"/>
      <c r="X505" s="252"/>
      <c r="Y505" s="252"/>
      <c r="Z505" s="252"/>
    </row>
    <row r="506" spans="1:26">
      <c r="A506" s="210">
        <v>505</v>
      </c>
      <c r="B506" s="253" t="s">
        <v>2073</v>
      </c>
      <c r="C506" s="322">
        <v>45119</v>
      </c>
      <c r="D506" s="255" t="s">
        <v>2074</v>
      </c>
      <c r="E506" s="255"/>
      <c r="F506" s="252"/>
      <c r="G506" s="252"/>
      <c r="H506" s="252"/>
      <c r="I506" s="252"/>
      <c r="J506" s="252"/>
      <c r="K506" s="252"/>
      <c r="L506" s="252"/>
      <c r="M506" s="252"/>
      <c r="N506" s="252"/>
      <c r="O506" s="252"/>
      <c r="P506" s="252"/>
      <c r="Q506" s="252"/>
      <c r="R506" s="252"/>
      <c r="S506" s="252"/>
      <c r="T506" s="252"/>
      <c r="U506" s="252"/>
      <c r="V506" s="252"/>
      <c r="W506" s="252"/>
      <c r="X506" s="252"/>
      <c r="Y506" s="252"/>
      <c r="Z506" s="252"/>
    </row>
    <row r="507" spans="1:26">
      <c r="A507" s="210">
        <v>506</v>
      </c>
      <c r="B507" s="253" t="s">
        <v>2075</v>
      </c>
      <c r="C507" s="322">
        <v>45120</v>
      </c>
      <c r="D507" s="255" t="s">
        <v>2076</v>
      </c>
      <c r="E507" s="255"/>
      <c r="F507" s="252"/>
      <c r="G507" s="252"/>
      <c r="H507" s="252"/>
      <c r="I507" s="252"/>
      <c r="J507" s="252"/>
      <c r="K507" s="252"/>
      <c r="L507" s="252"/>
      <c r="M507" s="252"/>
      <c r="N507" s="252"/>
      <c r="O507" s="252"/>
      <c r="P507" s="252"/>
      <c r="Q507" s="252"/>
      <c r="R507" s="252"/>
      <c r="S507" s="252"/>
      <c r="T507" s="252"/>
      <c r="U507" s="252"/>
      <c r="V507" s="252"/>
      <c r="W507" s="252"/>
      <c r="X507" s="252"/>
      <c r="Y507" s="252"/>
      <c r="Z507" s="252"/>
    </row>
    <row r="508" spans="1:26">
      <c r="A508" s="210">
        <v>507</v>
      </c>
      <c r="B508" s="65" t="s">
        <v>2077</v>
      </c>
      <c r="C508" s="322">
        <v>45120</v>
      </c>
      <c r="D508" s="256" t="s">
        <v>2078</v>
      </c>
      <c r="E508" s="256"/>
      <c r="F508" s="252"/>
      <c r="G508" s="252"/>
      <c r="H508" s="252"/>
      <c r="I508" s="252"/>
      <c r="J508" s="252"/>
      <c r="K508" s="252"/>
      <c r="L508" s="252"/>
      <c r="M508" s="252"/>
      <c r="N508" s="252"/>
      <c r="O508" s="252"/>
      <c r="P508" s="252"/>
      <c r="Q508" s="252"/>
      <c r="R508" s="252"/>
      <c r="S508" s="252"/>
      <c r="T508" s="252"/>
      <c r="U508" s="252"/>
      <c r="V508" s="252"/>
      <c r="W508" s="252"/>
      <c r="X508" s="252"/>
      <c r="Y508" s="252"/>
      <c r="Z508" s="252"/>
    </row>
    <row r="509" spans="1:26" ht="27">
      <c r="A509" s="210">
        <v>508</v>
      </c>
      <c r="B509" s="65" t="s">
        <v>2079</v>
      </c>
      <c r="C509" s="322">
        <v>45127</v>
      </c>
      <c r="D509" s="256" t="s">
        <v>2080</v>
      </c>
      <c r="E509" s="256"/>
      <c r="F509" s="252"/>
      <c r="G509" s="252"/>
      <c r="H509" s="252"/>
      <c r="I509" s="252"/>
      <c r="J509" s="252"/>
      <c r="K509" s="252"/>
      <c r="L509" s="252"/>
      <c r="M509" s="252"/>
      <c r="N509" s="252"/>
      <c r="O509" s="252"/>
      <c r="P509" s="252"/>
      <c r="Q509" s="252"/>
      <c r="R509" s="252"/>
      <c r="S509" s="252"/>
      <c r="T509" s="252"/>
      <c r="U509" s="252"/>
      <c r="V509" s="252"/>
      <c r="W509" s="252"/>
      <c r="X509" s="252"/>
      <c r="Y509" s="252"/>
      <c r="Z509" s="252"/>
    </row>
    <row r="510" spans="1:26">
      <c r="A510" s="210">
        <v>509</v>
      </c>
      <c r="B510" s="65" t="s">
        <v>2081</v>
      </c>
      <c r="C510" s="323">
        <v>45146</v>
      </c>
      <c r="D510" s="256" t="s">
        <v>2082</v>
      </c>
      <c r="E510" s="256"/>
      <c r="F510" s="252"/>
      <c r="G510" s="252"/>
      <c r="H510" s="252"/>
      <c r="I510" s="252"/>
      <c r="J510" s="252"/>
      <c r="K510" s="252"/>
      <c r="L510" s="252"/>
      <c r="M510" s="252"/>
      <c r="N510" s="252"/>
      <c r="O510" s="252"/>
      <c r="P510" s="252"/>
      <c r="Q510" s="252"/>
      <c r="R510" s="252"/>
      <c r="S510" s="252"/>
      <c r="T510" s="252"/>
      <c r="U510" s="252"/>
      <c r="V510" s="252"/>
      <c r="W510" s="252"/>
      <c r="X510" s="252"/>
      <c r="Y510" s="252"/>
      <c r="Z510" s="252"/>
    </row>
    <row r="511" spans="1:26" ht="46.25" customHeight="1">
      <c r="A511" s="210">
        <v>510</v>
      </c>
      <c r="B511" s="65" t="s">
        <v>2083</v>
      </c>
      <c r="C511" s="323">
        <v>45146</v>
      </c>
      <c r="D511" s="256" t="s">
        <v>2084</v>
      </c>
      <c r="E511" s="256"/>
      <c r="F511" s="252"/>
      <c r="G511" s="252"/>
      <c r="H511" s="252"/>
      <c r="I511" s="252"/>
      <c r="J511" s="252"/>
      <c r="K511" s="252"/>
      <c r="L511" s="252"/>
      <c r="M511" s="252"/>
      <c r="N511" s="252"/>
      <c r="O511" s="252"/>
      <c r="P511" s="252"/>
      <c r="Q511" s="252"/>
      <c r="R511" s="252"/>
      <c r="S511" s="252"/>
      <c r="T511" s="252"/>
      <c r="U511" s="252"/>
      <c r="V511" s="252"/>
      <c r="W511" s="252"/>
      <c r="X511" s="252"/>
      <c r="Y511" s="252"/>
      <c r="Z511" s="252"/>
    </row>
    <row r="512" spans="1:26" ht="27">
      <c r="A512" s="210">
        <v>511</v>
      </c>
      <c r="B512" s="65" t="s">
        <v>2085</v>
      </c>
      <c r="C512" s="323">
        <v>45156</v>
      </c>
      <c r="D512" s="256" t="s">
        <v>1810</v>
      </c>
      <c r="E512" s="256"/>
      <c r="F512" s="252"/>
      <c r="G512" s="252"/>
      <c r="H512" s="252"/>
      <c r="I512" s="252"/>
      <c r="J512" s="252"/>
      <c r="K512" s="252"/>
      <c r="L512" s="252"/>
      <c r="M512" s="252"/>
      <c r="N512" s="252"/>
      <c r="O512" s="252"/>
      <c r="P512" s="252"/>
      <c r="Q512" s="252"/>
      <c r="R512" s="252"/>
      <c r="S512" s="252"/>
      <c r="T512" s="252"/>
      <c r="U512" s="252"/>
      <c r="V512" s="252"/>
      <c r="W512" s="252"/>
      <c r="X512" s="252"/>
      <c r="Y512" s="252"/>
      <c r="Z512" s="252"/>
    </row>
    <row r="513" spans="1:26">
      <c r="A513" s="210">
        <v>512</v>
      </c>
      <c r="B513" s="65" t="s">
        <v>2086</v>
      </c>
      <c r="C513" s="323">
        <v>45161</v>
      </c>
      <c r="D513" s="256" t="s">
        <v>2060</v>
      </c>
      <c r="E513" s="256"/>
      <c r="F513" s="252"/>
      <c r="G513" s="252"/>
      <c r="H513" s="252"/>
      <c r="I513" s="252"/>
      <c r="J513" s="252"/>
      <c r="K513" s="252"/>
      <c r="L513" s="252"/>
      <c r="M513" s="252"/>
      <c r="N513" s="252"/>
      <c r="O513" s="252"/>
      <c r="P513" s="252"/>
      <c r="Q513" s="252"/>
      <c r="R513" s="252"/>
      <c r="S513" s="252"/>
      <c r="T513" s="252"/>
      <c r="U513" s="252"/>
      <c r="V513" s="252"/>
      <c r="W513" s="252"/>
      <c r="X513" s="252"/>
      <c r="Y513" s="252"/>
      <c r="Z513" s="252"/>
    </row>
    <row r="514" spans="1:26">
      <c r="A514" s="210">
        <v>513</v>
      </c>
      <c r="B514" s="65" t="s">
        <v>2087</v>
      </c>
      <c r="C514" s="323">
        <v>45176</v>
      </c>
      <c r="D514" s="256" t="s">
        <v>2088</v>
      </c>
      <c r="E514" s="256"/>
      <c r="F514" s="252"/>
      <c r="G514" s="252"/>
      <c r="H514" s="252"/>
      <c r="I514" s="252"/>
      <c r="J514" s="252"/>
      <c r="K514" s="252"/>
      <c r="L514" s="252"/>
      <c r="M514" s="252"/>
      <c r="N514" s="252"/>
      <c r="O514" s="252"/>
      <c r="P514" s="252"/>
      <c r="Q514" s="252"/>
      <c r="R514" s="252"/>
      <c r="S514" s="252"/>
      <c r="T514" s="252"/>
      <c r="U514" s="252"/>
      <c r="V514" s="252"/>
      <c r="W514" s="252"/>
      <c r="X514" s="252"/>
      <c r="Y514" s="252"/>
      <c r="Z514" s="252"/>
    </row>
    <row r="515" spans="1:26">
      <c r="A515" s="210">
        <v>514</v>
      </c>
      <c r="B515" s="65" t="s">
        <v>2089</v>
      </c>
      <c r="C515" s="323">
        <v>45182</v>
      </c>
      <c r="D515" s="256" t="s">
        <v>2090</v>
      </c>
      <c r="E515" s="256"/>
      <c r="F515" s="252"/>
      <c r="G515" s="252"/>
      <c r="H515" s="252"/>
      <c r="I515" s="252"/>
      <c r="J515" s="252"/>
      <c r="K515" s="252"/>
      <c r="L515" s="252"/>
      <c r="M515" s="252"/>
      <c r="N515" s="252"/>
      <c r="O515" s="252"/>
      <c r="P515" s="252"/>
      <c r="Q515" s="252"/>
      <c r="R515" s="252"/>
      <c r="S515" s="252"/>
      <c r="T515" s="252"/>
      <c r="U515" s="252"/>
      <c r="V515" s="252"/>
      <c r="W515" s="252"/>
      <c r="X515" s="252"/>
      <c r="Y515" s="252"/>
      <c r="Z515" s="252"/>
    </row>
    <row r="516" spans="1:26" ht="27">
      <c r="A516" s="210">
        <v>515</v>
      </c>
      <c r="B516" s="65" t="s">
        <v>2091</v>
      </c>
      <c r="C516" s="323">
        <v>45196</v>
      </c>
      <c r="D516" s="256" t="s">
        <v>2092</v>
      </c>
      <c r="E516" s="256"/>
      <c r="F516" s="252"/>
      <c r="G516" s="252"/>
      <c r="H516" s="252"/>
      <c r="I516" s="252"/>
      <c r="J516" s="252"/>
      <c r="K516" s="252"/>
      <c r="L516" s="252"/>
      <c r="M516" s="252"/>
      <c r="N516" s="252"/>
      <c r="O516" s="252"/>
      <c r="P516" s="252"/>
      <c r="Q516" s="252"/>
      <c r="R516" s="252"/>
      <c r="S516" s="252"/>
      <c r="T516" s="252"/>
      <c r="U516" s="252"/>
      <c r="V516" s="252"/>
      <c r="W516" s="252"/>
      <c r="X516" s="252"/>
      <c r="Y516" s="252"/>
      <c r="Z516" s="252"/>
    </row>
    <row r="517" spans="1:26">
      <c r="A517" s="210">
        <v>516</v>
      </c>
      <c r="B517" s="65" t="s">
        <v>2093</v>
      </c>
      <c r="C517" s="323">
        <v>45202</v>
      </c>
      <c r="D517" s="256" t="s">
        <v>2094</v>
      </c>
      <c r="E517" s="256"/>
      <c r="F517" s="252"/>
      <c r="G517" s="252"/>
      <c r="H517" s="252"/>
      <c r="I517" s="252"/>
      <c r="J517" s="252"/>
      <c r="K517" s="252"/>
      <c r="L517" s="252"/>
      <c r="M517" s="252"/>
      <c r="N517" s="252"/>
      <c r="O517" s="252"/>
      <c r="P517" s="252"/>
      <c r="Q517" s="252"/>
      <c r="R517" s="252"/>
      <c r="S517" s="252"/>
      <c r="T517" s="252"/>
      <c r="U517" s="252"/>
      <c r="V517" s="252"/>
      <c r="W517" s="252"/>
      <c r="X517" s="252"/>
      <c r="Y517" s="252"/>
      <c r="Z517" s="252"/>
    </row>
    <row r="518" spans="1:26">
      <c r="A518" s="210">
        <v>517</v>
      </c>
      <c r="B518" s="65" t="s">
        <v>2095</v>
      </c>
      <c r="C518" s="323">
        <v>45202</v>
      </c>
      <c r="D518" s="256" t="s">
        <v>2094</v>
      </c>
      <c r="E518" s="256"/>
      <c r="F518" s="252"/>
      <c r="G518" s="252"/>
      <c r="H518" s="252"/>
      <c r="I518" s="252"/>
      <c r="J518" s="252"/>
      <c r="K518" s="252"/>
      <c r="L518" s="252"/>
      <c r="M518" s="252"/>
      <c r="N518" s="252"/>
      <c r="O518" s="252"/>
      <c r="P518" s="252"/>
      <c r="Q518" s="252"/>
      <c r="R518" s="252"/>
      <c r="S518" s="252"/>
      <c r="T518" s="252"/>
      <c r="U518" s="252"/>
      <c r="V518" s="252"/>
      <c r="W518" s="252"/>
      <c r="X518" s="252"/>
      <c r="Y518" s="252"/>
      <c r="Z518" s="252"/>
    </row>
    <row r="519" spans="1:26" ht="27">
      <c r="A519" s="210">
        <v>518</v>
      </c>
      <c r="B519" s="65" t="s">
        <v>2096</v>
      </c>
      <c r="C519" s="323">
        <v>45204</v>
      </c>
      <c r="D519" s="256" t="s">
        <v>1994</v>
      </c>
      <c r="E519" s="256"/>
      <c r="F519" s="252"/>
      <c r="G519" s="252"/>
      <c r="H519" s="252"/>
      <c r="I519" s="252"/>
      <c r="J519" s="252"/>
      <c r="K519" s="252"/>
      <c r="L519" s="252"/>
      <c r="M519" s="252"/>
      <c r="N519" s="252"/>
      <c r="O519" s="252"/>
      <c r="P519" s="252"/>
      <c r="Q519" s="252"/>
      <c r="R519" s="252"/>
      <c r="S519" s="252"/>
      <c r="T519" s="252"/>
      <c r="U519" s="252"/>
      <c r="V519" s="252"/>
      <c r="W519" s="252"/>
      <c r="X519" s="252"/>
      <c r="Y519" s="252"/>
      <c r="Z519" s="252"/>
    </row>
    <row r="520" spans="1:26">
      <c r="A520" s="210">
        <v>519</v>
      </c>
      <c r="B520" s="65" t="s">
        <v>2097</v>
      </c>
      <c r="C520" s="323">
        <v>45209</v>
      </c>
      <c r="D520" s="256" t="s">
        <v>2098</v>
      </c>
      <c r="E520" s="256"/>
      <c r="F520" s="252"/>
      <c r="G520" s="252"/>
      <c r="H520" s="252"/>
      <c r="I520" s="252"/>
      <c r="J520" s="252"/>
      <c r="K520" s="252"/>
      <c r="L520" s="252"/>
      <c r="M520" s="252"/>
      <c r="N520" s="252"/>
      <c r="O520" s="252"/>
      <c r="P520" s="252"/>
      <c r="Q520" s="252"/>
      <c r="R520" s="252"/>
      <c r="S520" s="252"/>
      <c r="T520" s="252"/>
      <c r="U520" s="252"/>
      <c r="V520" s="252"/>
      <c r="W520" s="252"/>
      <c r="X520" s="252"/>
      <c r="Y520" s="252"/>
      <c r="Z520" s="252"/>
    </row>
    <row r="521" spans="1:26">
      <c r="A521" s="210">
        <v>520</v>
      </c>
      <c r="B521" s="56" t="s">
        <v>2099</v>
      </c>
      <c r="C521" s="323">
        <v>45222</v>
      </c>
      <c r="D521" s="256" t="s">
        <v>2100</v>
      </c>
      <c r="E521" s="256"/>
      <c r="F521" s="252"/>
      <c r="G521" s="252"/>
      <c r="H521" s="252"/>
      <c r="I521" s="252"/>
      <c r="J521" s="252"/>
      <c r="K521" s="252"/>
      <c r="L521" s="252"/>
      <c r="M521" s="252"/>
      <c r="N521" s="252"/>
      <c r="O521" s="252"/>
      <c r="P521" s="252"/>
      <c r="Q521" s="252"/>
      <c r="R521" s="252"/>
      <c r="S521" s="252"/>
      <c r="T521" s="252"/>
      <c r="U521" s="252"/>
      <c r="V521" s="252"/>
      <c r="W521" s="252"/>
      <c r="X521" s="252"/>
      <c r="Y521" s="252"/>
      <c r="Z521" s="252"/>
    </row>
    <row r="522" spans="1:26" ht="27">
      <c r="A522" s="210">
        <v>521</v>
      </c>
      <c r="B522" s="65" t="s">
        <v>2101</v>
      </c>
      <c r="C522" s="323">
        <v>45224</v>
      </c>
      <c r="D522" s="256" t="s">
        <v>2102</v>
      </c>
      <c r="E522" s="256"/>
      <c r="F522" s="252"/>
      <c r="G522" s="252"/>
      <c r="H522" s="252"/>
      <c r="I522" s="252"/>
      <c r="J522" s="252"/>
      <c r="K522" s="252"/>
      <c r="L522" s="252"/>
      <c r="M522" s="252"/>
      <c r="N522" s="252"/>
      <c r="O522" s="252"/>
      <c r="P522" s="252"/>
      <c r="Q522" s="252"/>
      <c r="R522" s="252"/>
      <c r="S522" s="252"/>
      <c r="T522" s="252"/>
      <c r="U522" s="252"/>
      <c r="V522" s="252"/>
      <c r="W522" s="252"/>
      <c r="X522" s="252"/>
      <c r="Y522" s="252"/>
      <c r="Z522" s="252"/>
    </row>
    <row r="523" spans="1:26">
      <c r="A523" s="210">
        <v>522</v>
      </c>
      <c r="B523" s="65" t="s">
        <v>2103</v>
      </c>
      <c r="C523" s="323">
        <v>45238</v>
      </c>
      <c r="D523" s="256" t="s">
        <v>2104</v>
      </c>
      <c r="E523" s="256"/>
      <c r="F523" s="252"/>
      <c r="G523" s="252"/>
      <c r="H523" s="252"/>
      <c r="I523" s="252"/>
      <c r="J523" s="252"/>
      <c r="K523" s="252"/>
      <c r="L523" s="252"/>
      <c r="M523" s="252"/>
      <c r="N523" s="252"/>
      <c r="O523" s="252"/>
      <c r="P523" s="252"/>
      <c r="Q523" s="252"/>
      <c r="R523" s="252"/>
      <c r="S523" s="252"/>
      <c r="T523" s="252"/>
      <c r="U523" s="252"/>
      <c r="V523" s="252"/>
      <c r="W523" s="252"/>
      <c r="X523" s="252"/>
      <c r="Y523" s="252"/>
      <c r="Z523" s="252"/>
    </row>
    <row r="524" spans="1:26">
      <c r="A524" s="210">
        <v>523</v>
      </c>
      <c r="B524" s="65" t="s">
        <v>2105</v>
      </c>
      <c r="C524" s="323">
        <v>45251</v>
      </c>
      <c r="D524" s="256" t="s">
        <v>2106</v>
      </c>
      <c r="E524" s="256"/>
      <c r="F524" s="252"/>
      <c r="G524" s="252"/>
      <c r="H524" s="252"/>
      <c r="I524" s="252"/>
      <c r="J524" s="252"/>
      <c r="K524" s="252"/>
      <c r="L524" s="252"/>
      <c r="M524" s="252"/>
      <c r="N524" s="252"/>
      <c r="O524" s="252"/>
      <c r="P524" s="252"/>
      <c r="Q524" s="252"/>
      <c r="R524" s="252"/>
      <c r="S524" s="252"/>
      <c r="T524" s="252"/>
      <c r="U524" s="252"/>
      <c r="V524" s="252"/>
      <c r="W524" s="252"/>
      <c r="X524" s="252"/>
      <c r="Y524" s="252"/>
      <c r="Z524" s="252"/>
    </row>
    <row r="525" spans="1:26" ht="27">
      <c r="A525" s="210">
        <v>524</v>
      </c>
      <c r="B525" s="65" t="s">
        <v>2107</v>
      </c>
      <c r="C525" s="323">
        <v>45254</v>
      </c>
      <c r="D525" s="256" t="s">
        <v>2106</v>
      </c>
      <c r="E525" s="256"/>
      <c r="F525" s="252"/>
      <c r="G525" s="252"/>
      <c r="H525" s="252"/>
      <c r="I525" s="252"/>
      <c r="J525" s="252"/>
      <c r="K525" s="252"/>
      <c r="L525" s="252"/>
      <c r="M525" s="252"/>
      <c r="N525" s="252"/>
      <c r="O525" s="252"/>
      <c r="P525" s="252"/>
      <c r="Q525" s="252"/>
      <c r="R525" s="252"/>
      <c r="S525" s="252"/>
      <c r="T525" s="252"/>
      <c r="U525" s="252"/>
      <c r="V525" s="252"/>
      <c r="W525" s="252"/>
      <c r="X525" s="252"/>
      <c r="Y525" s="252"/>
      <c r="Z525" s="252"/>
    </row>
    <row r="526" spans="1:26" ht="27">
      <c r="A526" s="210">
        <v>525</v>
      </c>
      <c r="B526" s="65" t="s">
        <v>2108</v>
      </c>
      <c r="C526" s="323">
        <v>45254</v>
      </c>
      <c r="D526" s="256" t="s">
        <v>2109</v>
      </c>
      <c r="E526" s="256"/>
      <c r="F526" s="252"/>
      <c r="G526" s="252"/>
      <c r="H526" s="252"/>
      <c r="I526" s="252"/>
      <c r="J526" s="252"/>
      <c r="K526" s="252"/>
      <c r="L526" s="252"/>
      <c r="M526" s="252"/>
      <c r="N526" s="252"/>
      <c r="O526" s="252"/>
      <c r="P526" s="252"/>
      <c r="Q526" s="252"/>
      <c r="R526" s="252"/>
      <c r="S526" s="252"/>
      <c r="T526" s="252"/>
      <c r="U526" s="252"/>
      <c r="V526" s="252"/>
      <c r="W526" s="252"/>
      <c r="X526" s="252"/>
      <c r="Y526" s="252"/>
      <c r="Z526" s="252"/>
    </row>
    <row r="527" spans="1:26">
      <c r="A527" s="210">
        <v>526</v>
      </c>
      <c r="B527" s="65" t="s">
        <v>2110</v>
      </c>
      <c r="C527" s="323">
        <v>45254</v>
      </c>
      <c r="D527" s="256" t="s">
        <v>2111</v>
      </c>
      <c r="E527" s="256"/>
      <c r="F527" s="252"/>
      <c r="G527" s="252"/>
      <c r="H527" s="252"/>
      <c r="I527" s="252"/>
      <c r="J527" s="252"/>
      <c r="K527" s="252"/>
      <c r="L527" s="252"/>
      <c r="M527" s="252"/>
      <c r="N527" s="252"/>
      <c r="O527" s="252"/>
      <c r="P527" s="252"/>
      <c r="Q527" s="252"/>
      <c r="R527" s="252"/>
      <c r="S527" s="252"/>
      <c r="T527" s="252"/>
      <c r="U527" s="252"/>
      <c r="V527" s="252"/>
      <c r="W527" s="252"/>
      <c r="X527" s="252"/>
      <c r="Y527" s="252"/>
      <c r="Z527" s="252"/>
    </row>
    <row r="528" spans="1:26" ht="27">
      <c r="A528" s="210">
        <v>527</v>
      </c>
      <c r="B528" s="65" t="s">
        <v>2112</v>
      </c>
      <c r="C528" s="323">
        <v>45257</v>
      </c>
      <c r="D528" s="256" t="s">
        <v>2113</v>
      </c>
      <c r="E528" s="256"/>
      <c r="F528" s="252"/>
      <c r="G528" s="252"/>
      <c r="H528" s="252"/>
      <c r="I528" s="252"/>
      <c r="J528" s="252"/>
      <c r="K528" s="252"/>
      <c r="L528" s="252"/>
      <c r="M528" s="252"/>
      <c r="N528" s="252"/>
      <c r="O528" s="252"/>
      <c r="P528" s="252"/>
      <c r="Q528" s="252"/>
      <c r="R528" s="252"/>
      <c r="S528" s="252"/>
      <c r="T528" s="252"/>
      <c r="U528" s="252"/>
      <c r="V528" s="252"/>
      <c r="W528" s="252"/>
      <c r="X528" s="252"/>
      <c r="Y528" s="252"/>
      <c r="Z528" s="252"/>
    </row>
    <row r="529" spans="1:26">
      <c r="A529" s="210">
        <v>528</v>
      </c>
      <c r="B529" s="65" t="s">
        <v>2114</v>
      </c>
      <c r="C529" s="323">
        <v>45259</v>
      </c>
      <c r="D529" s="227" t="s">
        <v>22</v>
      </c>
      <c r="E529" s="227"/>
      <c r="F529" s="252"/>
      <c r="G529" s="252"/>
      <c r="H529" s="252"/>
      <c r="I529" s="252"/>
      <c r="J529" s="252"/>
      <c r="K529" s="252"/>
      <c r="L529" s="252"/>
      <c r="M529" s="252"/>
      <c r="N529" s="252"/>
      <c r="O529" s="252"/>
      <c r="P529" s="252"/>
      <c r="Q529" s="252"/>
      <c r="R529" s="252"/>
      <c r="S529" s="252"/>
      <c r="T529" s="252"/>
      <c r="U529" s="252"/>
      <c r="V529" s="252"/>
      <c r="W529" s="252"/>
      <c r="X529" s="252"/>
      <c r="Y529" s="252"/>
      <c r="Z529" s="252"/>
    </row>
    <row r="530" spans="1:26">
      <c r="A530" s="210">
        <v>529</v>
      </c>
      <c r="B530" s="65" t="s">
        <v>2115</v>
      </c>
      <c r="C530" s="323">
        <v>45259</v>
      </c>
      <c r="D530" s="256" t="s">
        <v>2116</v>
      </c>
      <c r="E530" s="256"/>
      <c r="F530" s="252"/>
      <c r="G530" s="252"/>
      <c r="H530" s="252"/>
      <c r="I530" s="252"/>
      <c r="J530" s="252"/>
      <c r="K530" s="252"/>
      <c r="L530" s="252"/>
      <c r="M530" s="252"/>
      <c r="N530" s="252"/>
      <c r="O530" s="252"/>
      <c r="P530" s="252"/>
      <c r="Q530" s="252"/>
      <c r="R530" s="252"/>
      <c r="S530" s="252"/>
      <c r="T530" s="252"/>
      <c r="U530" s="252"/>
      <c r="V530" s="252"/>
      <c r="W530" s="252"/>
      <c r="X530" s="252"/>
      <c r="Y530" s="252"/>
      <c r="Z530" s="252"/>
    </row>
    <row r="531" spans="1:26">
      <c r="A531" s="210">
        <v>530</v>
      </c>
      <c r="B531" s="65" t="s">
        <v>2117</v>
      </c>
      <c r="C531" s="323">
        <v>45260</v>
      </c>
      <c r="D531" s="256" t="s">
        <v>2118</v>
      </c>
      <c r="E531" s="256"/>
      <c r="F531" s="252"/>
      <c r="G531" s="252"/>
      <c r="H531" s="252"/>
      <c r="I531" s="252"/>
      <c r="J531" s="252"/>
      <c r="K531" s="252"/>
      <c r="L531" s="252"/>
      <c r="M531" s="252"/>
      <c r="N531" s="252"/>
      <c r="O531" s="252"/>
      <c r="P531" s="252"/>
      <c r="Q531" s="252"/>
      <c r="R531" s="252"/>
      <c r="S531" s="252"/>
      <c r="T531" s="252"/>
      <c r="U531" s="252"/>
      <c r="V531" s="252"/>
      <c r="W531" s="252"/>
      <c r="X531" s="252"/>
      <c r="Y531" s="252"/>
      <c r="Z531" s="252"/>
    </row>
    <row r="532" spans="1:26">
      <c r="A532" s="210">
        <v>531</v>
      </c>
      <c r="B532" s="65" t="s">
        <v>2119</v>
      </c>
      <c r="C532" s="323">
        <v>45264</v>
      </c>
      <c r="D532" s="256" t="s">
        <v>2120</v>
      </c>
      <c r="E532" s="256"/>
      <c r="F532" s="252"/>
      <c r="G532" s="252"/>
      <c r="H532" s="252"/>
      <c r="I532" s="252"/>
      <c r="J532" s="252"/>
      <c r="K532" s="252"/>
      <c r="L532" s="252"/>
      <c r="M532" s="252"/>
      <c r="N532" s="252"/>
      <c r="O532" s="252"/>
      <c r="P532" s="252"/>
      <c r="Q532" s="252"/>
      <c r="R532" s="252"/>
      <c r="S532" s="252"/>
      <c r="T532" s="252"/>
      <c r="U532" s="252"/>
      <c r="V532" s="252"/>
      <c r="W532" s="252"/>
      <c r="X532" s="252"/>
      <c r="Y532" s="252"/>
      <c r="Z532" s="252"/>
    </row>
    <row r="533" spans="1:26">
      <c r="A533" s="210">
        <v>532</v>
      </c>
      <c r="B533" s="65" t="s">
        <v>2121</v>
      </c>
      <c r="C533" s="323">
        <v>45265</v>
      </c>
      <c r="D533" s="249" t="s">
        <v>2120</v>
      </c>
      <c r="E533" s="227"/>
      <c r="F533" s="252"/>
      <c r="G533" s="252"/>
      <c r="H533" s="252"/>
      <c r="I533" s="252"/>
      <c r="J533" s="252"/>
      <c r="K533" s="252"/>
      <c r="L533" s="252"/>
      <c r="M533" s="252"/>
      <c r="N533" s="252"/>
      <c r="O533" s="252"/>
      <c r="P533" s="252"/>
      <c r="Q533" s="252"/>
      <c r="R533" s="252"/>
      <c r="S533" s="252"/>
      <c r="T533" s="252"/>
      <c r="U533" s="252"/>
      <c r="V533" s="252"/>
      <c r="W533" s="252"/>
      <c r="X533" s="252"/>
      <c r="Y533" s="252"/>
      <c r="Z533" s="252"/>
    </row>
    <row r="534" spans="1:26">
      <c r="A534" s="210">
        <v>533</v>
      </c>
      <c r="B534" s="65" t="s">
        <v>2122</v>
      </c>
      <c r="C534" s="323">
        <v>45266</v>
      </c>
      <c r="D534" s="249" t="s">
        <v>2123</v>
      </c>
      <c r="E534" s="227"/>
      <c r="F534" s="252"/>
      <c r="G534" s="252"/>
      <c r="H534" s="252"/>
      <c r="I534" s="252"/>
      <c r="J534" s="252"/>
      <c r="K534" s="252"/>
      <c r="L534" s="252"/>
      <c r="M534" s="252"/>
      <c r="N534" s="252"/>
      <c r="O534" s="252"/>
      <c r="P534" s="252"/>
      <c r="Q534" s="252"/>
      <c r="R534" s="252"/>
      <c r="S534" s="252"/>
      <c r="T534" s="252"/>
      <c r="U534" s="252"/>
      <c r="V534" s="252"/>
      <c r="W534" s="252"/>
      <c r="X534" s="252"/>
      <c r="Y534" s="252"/>
      <c r="Z534" s="252"/>
    </row>
    <row r="535" spans="1:26" ht="27">
      <c r="A535" s="210">
        <v>534</v>
      </c>
      <c r="B535" s="65" t="s">
        <v>2124</v>
      </c>
      <c r="C535" s="323">
        <v>45266</v>
      </c>
      <c r="D535" s="249" t="s">
        <v>2125</v>
      </c>
      <c r="E535" s="227"/>
      <c r="F535" s="252"/>
      <c r="G535" s="252"/>
      <c r="H535" s="252"/>
      <c r="I535" s="252"/>
      <c r="J535" s="252"/>
      <c r="K535" s="252"/>
      <c r="L535" s="252"/>
      <c r="M535" s="252"/>
      <c r="N535" s="252"/>
      <c r="O535" s="252"/>
      <c r="P535" s="252"/>
      <c r="Q535" s="252"/>
      <c r="R535" s="252"/>
      <c r="S535" s="252"/>
      <c r="T535" s="252"/>
      <c r="U535" s="252"/>
      <c r="V535" s="252"/>
      <c r="W535" s="252"/>
      <c r="X535" s="252"/>
      <c r="Y535" s="252"/>
      <c r="Z535" s="252"/>
    </row>
    <row r="536" spans="1:26">
      <c r="A536" s="210">
        <v>535</v>
      </c>
      <c r="B536" s="65" t="s">
        <v>2126</v>
      </c>
      <c r="C536" s="323">
        <v>45274</v>
      </c>
      <c r="D536" s="249" t="s">
        <v>2127</v>
      </c>
      <c r="E536" s="227"/>
      <c r="F536" s="252"/>
      <c r="G536" s="252"/>
      <c r="H536" s="252"/>
      <c r="I536" s="252"/>
      <c r="J536" s="252"/>
      <c r="K536" s="252"/>
      <c r="L536" s="252"/>
      <c r="M536" s="252"/>
      <c r="N536" s="252"/>
      <c r="O536" s="252"/>
      <c r="P536" s="252"/>
      <c r="Q536" s="252"/>
      <c r="R536" s="252"/>
      <c r="S536" s="252"/>
      <c r="T536" s="252"/>
      <c r="U536" s="252"/>
      <c r="V536" s="252"/>
      <c r="W536" s="252"/>
      <c r="X536" s="252"/>
      <c r="Y536" s="252"/>
      <c r="Z536" s="252"/>
    </row>
    <row r="537" spans="1:26">
      <c r="A537" s="210">
        <v>536</v>
      </c>
      <c r="B537" s="65" t="s">
        <v>2128</v>
      </c>
      <c r="C537" s="323">
        <v>45275</v>
      </c>
      <c r="D537" s="249" t="s">
        <v>2129</v>
      </c>
      <c r="E537" s="227"/>
      <c r="F537" s="252"/>
      <c r="G537" s="252"/>
      <c r="H537" s="252"/>
      <c r="I537" s="252"/>
      <c r="J537" s="252"/>
      <c r="K537" s="252"/>
      <c r="L537" s="252"/>
      <c r="M537" s="252"/>
      <c r="N537" s="252"/>
      <c r="O537" s="252"/>
      <c r="P537" s="252"/>
      <c r="Q537" s="252"/>
      <c r="R537" s="252"/>
      <c r="S537" s="252"/>
      <c r="T537" s="252"/>
      <c r="U537" s="252"/>
      <c r="V537" s="252"/>
      <c r="W537" s="252"/>
      <c r="X537" s="252"/>
      <c r="Y537" s="252"/>
      <c r="Z537" s="252"/>
    </row>
    <row r="538" spans="1:26">
      <c r="A538" s="210">
        <v>537</v>
      </c>
      <c r="B538" s="65" t="s">
        <v>2130</v>
      </c>
      <c r="C538" s="323">
        <v>45279</v>
      </c>
      <c r="D538" s="249" t="s">
        <v>2131</v>
      </c>
      <c r="E538" s="227"/>
      <c r="F538" s="252"/>
      <c r="G538" s="252"/>
      <c r="H538" s="252"/>
      <c r="I538" s="252"/>
      <c r="J538" s="252"/>
      <c r="K538" s="252"/>
      <c r="L538" s="252"/>
      <c r="M538" s="252"/>
      <c r="N538" s="252"/>
      <c r="O538" s="252"/>
      <c r="P538" s="252"/>
      <c r="Q538" s="252"/>
      <c r="R538" s="252"/>
      <c r="S538" s="252"/>
      <c r="T538" s="252"/>
      <c r="U538" s="252"/>
      <c r="V538" s="252"/>
      <c r="W538" s="252"/>
      <c r="X538" s="252"/>
      <c r="Y538" s="252"/>
      <c r="Z538" s="252"/>
    </row>
    <row r="539" spans="1:26">
      <c r="A539" s="210">
        <v>538</v>
      </c>
      <c r="B539" s="65" t="s">
        <v>2132</v>
      </c>
      <c r="C539" s="323">
        <v>45281</v>
      </c>
      <c r="D539" s="249" t="s">
        <v>2133</v>
      </c>
      <c r="E539" s="227"/>
      <c r="F539" s="252"/>
      <c r="G539" s="252"/>
      <c r="H539" s="252"/>
      <c r="I539" s="252"/>
      <c r="J539" s="252"/>
      <c r="K539" s="252"/>
      <c r="L539" s="252"/>
      <c r="M539" s="252"/>
      <c r="N539" s="252"/>
      <c r="O539" s="252"/>
      <c r="P539" s="252"/>
      <c r="Q539" s="252"/>
      <c r="R539" s="252"/>
      <c r="S539" s="252"/>
      <c r="T539" s="252"/>
      <c r="U539" s="252"/>
      <c r="V539" s="252"/>
      <c r="W539" s="252"/>
      <c r="X539" s="252"/>
      <c r="Y539" s="252"/>
      <c r="Z539" s="252"/>
    </row>
    <row r="540" spans="1:26">
      <c r="A540" s="210">
        <v>539</v>
      </c>
      <c r="B540" s="65" t="s">
        <v>2134</v>
      </c>
      <c r="C540" s="323">
        <v>45289</v>
      </c>
      <c r="D540" s="249" t="s">
        <v>22</v>
      </c>
      <c r="E540" s="227"/>
      <c r="F540" s="252"/>
      <c r="G540" s="252"/>
      <c r="H540" s="252"/>
      <c r="I540" s="252"/>
      <c r="J540" s="252"/>
      <c r="K540" s="252"/>
      <c r="L540" s="252"/>
      <c r="M540" s="252"/>
      <c r="N540" s="252"/>
      <c r="O540" s="252"/>
      <c r="P540" s="252"/>
      <c r="Q540" s="252"/>
      <c r="R540" s="252"/>
      <c r="S540" s="252"/>
      <c r="T540" s="252"/>
      <c r="U540" s="252"/>
      <c r="V540" s="252"/>
      <c r="W540" s="252"/>
      <c r="X540" s="252"/>
      <c r="Y540" s="252"/>
      <c r="Z540" s="252"/>
    </row>
    <row r="541" spans="1:26">
      <c r="A541" s="210">
        <v>540</v>
      </c>
      <c r="B541" s="65" t="s">
        <v>2135</v>
      </c>
      <c r="C541" s="323">
        <v>45293</v>
      </c>
      <c r="D541" s="249" t="s">
        <v>2136</v>
      </c>
      <c r="E541" s="227"/>
      <c r="F541" s="252"/>
      <c r="G541" s="252"/>
      <c r="H541" s="252"/>
      <c r="I541" s="252"/>
      <c r="J541" s="252"/>
      <c r="K541" s="252"/>
      <c r="L541" s="252"/>
      <c r="M541" s="252"/>
      <c r="N541" s="252"/>
      <c r="O541" s="252"/>
      <c r="P541" s="252"/>
      <c r="Q541" s="252"/>
      <c r="R541" s="252"/>
      <c r="S541" s="252"/>
      <c r="T541" s="252"/>
      <c r="U541" s="252"/>
      <c r="V541" s="252"/>
      <c r="W541" s="252"/>
      <c r="X541" s="252"/>
      <c r="Y541" s="252"/>
      <c r="Z541" s="252"/>
    </row>
    <row r="542" spans="1:26" ht="45" customHeight="1">
      <c r="A542" s="210">
        <v>541</v>
      </c>
      <c r="B542" s="65" t="s">
        <v>2137</v>
      </c>
      <c r="C542" s="323">
        <v>45310</v>
      </c>
      <c r="D542" s="249" t="s">
        <v>2138</v>
      </c>
      <c r="E542" s="227"/>
      <c r="F542" s="252"/>
      <c r="G542" s="252"/>
      <c r="H542" s="252"/>
      <c r="I542" s="252"/>
      <c r="J542" s="252"/>
      <c r="K542" s="252"/>
      <c r="L542" s="252"/>
      <c r="M542" s="252"/>
      <c r="N542" s="252"/>
      <c r="O542" s="252"/>
      <c r="P542" s="252"/>
      <c r="Q542" s="252"/>
      <c r="R542" s="252"/>
      <c r="S542" s="252"/>
      <c r="T542" s="252"/>
      <c r="U542" s="252"/>
      <c r="V542" s="252"/>
      <c r="W542" s="252"/>
      <c r="X542" s="252"/>
      <c r="Y542" s="252"/>
      <c r="Z542" s="252"/>
    </row>
    <row r="543" spans="1:26">
      <c r="A543" s="210">
        <v>542</v>
      </c>
      <c r="B543" s="65" t="s">
        <v>2139</v>
      </c>
      <c r="C543" s="323">
        <v>45314</v>
      </c>
      <c r="D543" s="249" t="s">
        <v>1376</v>
      </c>
      <c r="E543" s="227"/>
      <c r="F543" s="252"/>
      <c r="G543" s="252"/>
      <c r="H543" s="252"/>
      <c r="I543" s="252"/>
      <c r="J543" s="252"/>
      <c r="K543" s="252"/>
      <c r="L543" s="252"/>
      <c r="M543" s="252"/>
      <c r="N543" s="252"/>
      <c r="O543" s="252"/>
      <c r="P543" s="252"/>
      <c r="Q543" s="252"/>
      <c r="R543" s="252"/>
      <c r="S543" s="252"/>
      <c r="T543" s="252"/>
      <c r="U543" s="252"/>
      <c r="V543" s="252"/>
      <c r="W543" s="252"/>
      <c r="X543" s="252"/>
      <c r="Y543" s="252"/>
      <c r="Z543" s="252"/>
    </row>
    <row r="544" spans="1:26">
      <c r="A544" s="210">
        <v>543</v>
      </c>
      <c r="B544" s="65" t="s">
        <v>2140</v>
      </c>
      <c r="C544" s="323">
        <v>45316</v>
      </c>
      <c r="D544" s="249" t="s">
        <v>1376</v>
      </c>
      <c r="E544" s="227"/>
      <c r="F544" s="252"/>
      <c r="G544" s="252"/>
      <c r="H544" s="252"/>
      <c r="I544" s="252"/>
      <c r="J544" s="252"/>
      <c r="K544" s="252"/>
      <c r="L544" s="252"/>
      <c r="M544" s="252"/>
      <c r="N544" s="252"/>
      <c r="O544" s="252"/>
      <c r="P544" s="252"/>
      <c r="Q544" s="252"/>
      <c r="R544" s="252"/>
      <c r="S544" s="252"/>
      <c r="T544" s="252"/>
      <c r="U544" s="252"/>
      <c r="V544" s="252"/>
      <c r="W544" s="252"/>
      <c r="X544" s="252"/>
      <c r="Y544" s="252"/>
      <c r="Z544" s="252"/>
    </row>
    <row r="545" spans="1:26">
      <c r="A545" s="210">
        <v>544</v>
      </c>
      <c r="B545" s="65" t="s">
        <v>2141</v>
      </c>
      <c r="C545" s="323">
        <v>45320</v>
      </c>
      <c r="D545" s="249" t="s">
        <v>1376</v>
      </c>
      <c r="E545" s="227"/>
      <c r="F545" s="252"/>
      <c r="G545" s="252"/>
      <c r="H545" s="252"/>
      <c r="I545" s="252"/>
      <c r="J545" s="252"/>
      <c r="K545" s="252"/>
      <c r="L545" s="252"/>
      <c r="M545" s="252"/>
      <c r="N545" s="252"/>
      <c r="O545" s="252"/>
      <c r="P545" s="252"/>
      <c r="Q545" s="252"/>
      <c r="R545" s="252"/>
      <c r="S545" s="252"/>
      <c r="T545" s="252"/>
      <c r="U545" s="252"/>
      <c r="V545" s="252"/>
      <c r="W545" s="252"/>
      <c r="X545" s="252"/>
      <c r="Y545" s="252"/>
      <c r="Z545" s="252"/>
    </row>
    <row r="546" spans="1:26">
      <c r="A546" s="210">
        <v>545</v>
      </c>
      <c r="B546" s="65" t="s">
        <v>2142</v>
      </c>
      <c r="C546" s="323">
        <v>45322</v>
      </c>
      <c r="D546" s="249" t="s">
        <v>1376</v>
      </c>
      <c r="E546" s="227"/>
      <c r="F546" s="252"/>
      <c r="G546" s="252"/>
      <c r="H546" s="252"/>
      <c r="I546" s="252"/>
      <c r="J546" s="252"/>
      <c r="K546" s="252"/>
      <c r="L546" s="252"/>
      <c r="M546" s="252"/>
      <c r="N546" s="252"/>
      <c r="O546" s="252"/>
      <c r="P546" s="252"/>
      <c r="Q546" s="252"/>
      <c r="R546" s="252"/>
      <c r="S546" s="252"/>
      <c r="T546" s="252"/>
      <c r="U546" s="252"/>
      <c r="V546" s="252"/>
      <c r="W546" s="252"/>
      <c r="X546" s="252"/>
      <c r="Y546" s="252"/>
      <c r="Z546" s="252"/>
    </row>
    <row r="547" spans="1:26">
      <c r="A547" s="210">
        <v>546</v>
      </c>
      <c r="B547" s="65" t="s">
        <v>2143</v>
      </c>
      <c r="C547" s="323">
        <v>45327</v>
      </c>
      <c r="D547" s="249" t="s">
        <v>2144</v>
      </c>
      <c r="E547" s="227"/>
      <c r="F547" s="252"/>
      <c r="G547" s="252"/>
      <c r="H547" s="252"/>
      <c r="I547" s="252"/>
      <c r="J547" s="252"/>
      <c r="K547" s="252"/>
      <c r="L547" s="252"/>
      <c r="M547" s="252"/>
      <c r="N547" s="252"/>
      <c r="O547" s="252"/>
      <c r="P547" s="252"/>
      <c r="Q547" s="252"/>
      <c r="R547" s="252"/>
      <c r="S547" s="252"/>
      <c r="T547" s="252"/>
      <c r="U547" s="252"/>
      <c r="V547" s="252"/>
      <c r="W547" s="252"/>
      <c r="X547" s="252"/>
      <c r="Y547" s="252"/>
      <c r="Z547" s="252"/>
    </row>
    <row r="548" spans="1:26">
      <c r="A548" s="210">
        <v>547</v>
      </c>
      <c r="B548" s="65" t="s">
        <v>2145</v>
      </c>
      <c r="C548" s="323">
        <v>45328</v>
      </c>
      <c r="D548" s="249" t="s">
        <v>2146</v>
      </c>
      <c r="E548" s="227"/>
      <c r="F548" s="252"/>
      <c r="G548" s="252"/>
      <c r="H548" s="252"/>
      <c r="I548" s="252"/>
      <c r="J548" s="252"/>
      <c r="K548" s="252"/>
      <c r="L548" s="252"/>
      <c r="M548" s="252"/>
      <c r="N548" s="252"/>
      <c r="O548" s="252"/>
      <c r="P548" s="252"/>
      <c r="Q548" s="252"/>
      <c r="R548" s="252"/>
      <c r="S548" s="252"/>
      <c r="T548" s="252"/>
      <c r="U548" s="252"/>
      <c r="V548" s="252"/>
      <c r="W548" s="252"/>
      <c r="X548" s="252"/>
      <c r="Y548" s="252"/>
      <c r="Z548" s="252"/>
    </row>
    <row r="549" spans="1:26">
      <c r="A549" s="210">
        <v>548</v>
      </c>
      <c r="B549" s="65" t="s">
        <v>2147</v>
      </c>
      <c r="C549" s="323">
        <v>45328</v>
      </c>
      <c r="D549" s="249" t="s">
        <v>2148</v>
      </c>
      <c r="E549" s="227"/>
      <c r="F549" s="252"/>
      <c r="G549" s="252"/>
      <c r="H549" s="252"/>
      <c r="I549" s="252"/>
      <c r="J549" s="252"/>
      <c r="K549" s="252"/>
      <c r="L549" s="252"/>
      <c r="M549" s="252"/>
      <c r="N549" s="252"/>
      <c r="O549" s="252"/>
      <c r="P549" s="252"/>
      <c r="Q549" s="252"/>
      <c r="R549" s="252"/>
      <c r="S549" s="252"/>
      <c r="T549" s="252"/>
      <c r="U549" s="252"/>
      <c r="V549" s="252"/>
      <c r="W549" s="252"/>
      <c r="X549" s="252"/>
      <c r="Y549" s="252"/>
      <c r="Z549" s="252"/>
    </row>
    <row r="550" spans="1:26">
      <c r="A550" s="210">
        <v>549</v>
      </c>
      <c r="B550" s="65" t="s">
        <v>2149</v>
      </c>
      <c r="C550" s="323">
        <v>45329</v>
      </c>
      <c r="D550" s="249" t="s">
        <v>22</v>
      </c>
      <c r="E550" s="227"/>
      <c r="F550" s="252"/>
      <c r="G550" s="252"/>
      <c r="H550" s="252"/>
      <c r="I550" s="252"/>
      <c r="J550" s="252"/>
      <c r="K550" s="252"/>
      <c r="L550" s="252"/>
      <c r="M550" s="252"/>
      <c r="N550" s="252"/>
      <c r="O550" s="252"/>
      <c r="P550" s="252"/>
      <c r="Q550" s="252"/>
      <c r="R550" s="252"/>
      <c r="S550" s="252"/>
      <c r="T550" s="252"/>
      <c r="U550" s="252"/>
      <c r="V550" s="252"/>
      <c r="W550" s="252"/>
      <c r="X550" s="252"/>
      <c r="Y550" s="252"/>
      <c r="Z550" s="252"/>
    </row>
    <row r="551" spans="1:26" ht="27">
      <c r="A551" s="210">
        <v>550</v>
      </c>
      <c r="B551" s="65" t="s">
        <v>2150</v>
      </c>
      <c r="C551" s="323">
        <v>45341</v>
      </c>
      <c r="D551" s="249" t="s">
        <v>2151</v>
      </c>
      <c r="E551" s="227"/>
      <c r="F551" s="252"/>
      <c r="G551" s="252"/>
      <c r="H551" s="252"/>
      <c r="I551" s="252"/>
      <c r="J551" s="252"/>
      <c r="K551" s="252"/>
      <c r="L551" s="252"/>
      <c r="M551" s="252"/>
      <c r="N551" s="252"/>
      <c r="O551" s="252"/>
      <c r="P551" s="252"/>
      <c r="Q551" s="252"/>
      <c r="R551" s="252"/>
      <c r="S551" s="252"/>
      <c r="T551" s="252"/>
      <c r="U551" s="252"/>
      <c r="V551" s="252"/>
      <c r="W551" s="252"/>
      <c r="X551" s="252"/>
      <c r="Y551" s="252"/>
      <c r="Z551" s="252"/>
    </row>
    <row r="552" spans="1:26">
      <c r="A552" s="210">
        <v>551</v>
      </c>
      <c r="B552" s="65" t="s">
        <v>2152</v>
      </c>
      <c r="C552" s="323">
        <v>45349</v>
      </c>
      <c r="D552" s="249" t="s">
        <v>2153</v>
      </c>
      <c r="E552" s="227"/>
      <c r="F552" s="252"/>
      <c r="G552" s="252"/>
      <c r="H552" s="252"/>
      <c r="I552" s="252"/>
      <c r="J552" s="252"/>
      <c r="K552" s="252"/>
      <c r="L552" s="252"/>
      <c r="M552" s="252"/>
      <c r="N552" s="252"/>
      <c r="O552" s="252"/>
      <c r="P552" s="252"/>
      <c r="Q552" s="252"/>
      <c r="R552" s="252"/>
      <c r="S552" s="252"/>
      <c r="T552" s="252"/>
      <c r="U552" s="252"/>
      <c r="V552" s="252"/>
      <c r="W552" s="252"/>
      <c r="X552" s="252"/>
      <c r="Y552" s="252"/>
      <c r="Z552" s="252"/>
    </row>
    <row r="553" spans="1:26" ht="27">
      <c r="A553" s="210">
        <v>552</v>
      </c>
      <c r="B553" s="65" t="s">
        <v>2154</v>
      </c>
      <c r="C553" s="323">
        <v>45350</v>
      </c>
      <c r="D553" s="249" t="s">
        <v>2151</v>
      </c>
      <c r="E553" s="227"/>
      <c r="F553" s="252"/>
      <c r="G553" s="252"/>
      <c r="H553" s="252"/>
      <c r="I553" s="252"/>
      <c r="J553" s="252"/>
      <c r="K553" s="252"/>
      <c r="L553" s="252"/>
      <c r="M553" s="252"/>
      <c r="N553" s="252"/>
      <c r="O553" s="252"/>
      <c r="P553" s="252"/>
      <c r="Q553" s="252"/>
      <c r="R553" s="252"/>
      <c r="S553" s="252"/>
      <c r="T553" s="252"/>
      <c r="U553" s="252"/>
      <c r="V553" s="252"/>
      <c r="W553" s="252"/>
      <c r="X553" s="252"/>
      <c r="Y553" s="252"/>
      <c r="Z553" s="252"/>
    </row>
    <row r="554" spans="1:26">
      <c r="A554" s="210">
        <v>553</v>
      </c>
      <c r="B554" s="65" t="s">
        <v>2155</v>
      </c>
      <c r="C554" s="323">
        <v>45352</v>
      </c>
      <c r="D554" s="249" t="s">
        <v>2156</v>
      </c>
      <c r="E554" s="227"/>
      <c r="F554" s="252"/>
      <c r="G554" s="252"/>
      <c r="H554" s="252"/>
      <c r="I554" s="252"/>
      <c r="J554" s="252"/>
      <c r="K554" s="252"/>
      <c r="L554" s="252"/>
      <c r="M554" s="252"/>
      <c r="N554" s="252"/>
      <c r="O554" s="252"/>
      <c r="P554" s="252"/>
      <c r="Q554" s="252"/>
      <c r="R554" s="252"/>
      <c r="S554" s="252"/>
      <c r="T554" s="252"/>
      <c r="U554" s="252"/>
      <c r="V554" s="252"/>
      <c r="W554" s="252"/>
      <c r="X554" s="252"/>
      <c r="Y554" s="252"/>
      <c r="Z554" s="252"/>
    </row>
    <row r="555" spans="1:26">
      <c r="A555" s="210">
        <v>554</v>
      </c>
      <c r="B555" s="65" t="s">
        <v>2157</v>
      </c>
      <c r="C555" s="323">
        <v>45352</v>
      </c>
      <c r="D555" s="249" t="s">
        <v>1376</v>
      </c>
      <c r="E555" s="227"/>
      <c r="F555" s="252"/>
      <c r="G555" s="252"/>
      <c r="H555" s="252"/>
      <c r="I555" s="252"/>
      <c r="J555" s="252"/>
      <c r="K555" s="252"/>
      <c r="L555" s="252"/>
      <c r="M555" s="252"/>
      <c r="N555" s="252"/>
      <c r="O555" s="252"/>
      <c r="P555" s="252"/>
      <c r="Q555" s="252"/>
      <c r="R555" s="252"/>
      <c r="S555" s="252"/>
      <c r="T555" s="252"/>
      <c r="U555" s="252"/>
      <c r="V555" s="252"/>
      <c r="W555" s="252"/>
      <c r="X555" s="252"/>
      <c r="Y555" s="252"/>
      <c r="Z555" s="252"/>
    </row>
    <row r="556" spans="1:26">
      <c r="A556" s="210">
        <v>555</v>
      </c>
      <c r="B556" s="65" t="s">
        <v>2158</v>
      </c>
      <c r="C556" s="323">
        <v>45357</v>
      </c>
      <c r="D556" s="249" t="s">
        <v>2159</v>
      </c>
      <c r="E556" s="227"/>
      <c r="F556" s="252"/>
      <c r="G556" s="252"/>
      <c r="H556" s="252"/>
      <c r="I556" s="252"/>
      <c r="J556" s="252"/>
      <c r="K556" s="252"/>
      <c r="L556" s="252"/>
      <c r="M556" s="252"/>
      <c r="N556" s="252"/>
      <c r="O556" s="252"/>
      <c r="P556" s="252"/>
      <c r="Q556" s="252"/>
      <c r="R556" s="252"/>
      <c r="S556" s="252"/>
      <c r="T556" s="252"/>
      <c r="U556" s="252"/>
      <c r="V556" s="252"/>
      <c r="W556" s="252"/>
      <c r="X556" s="252"/>
      <c r="Y556" s="252"/>
      <c r="Z556" s="252"/>
    </row>
    <row r="557" spans="1:26" ht="27">
      <c r="A557" s="210">
        <v>556</v>
      </c>
      <c r="B557" s="65" t="s">
        <v>2160</v>
      </c>
      <c r="C557" s="323">
        <v>45358</v>
      </c>
      <c r="D557" s="249" t="s">
        <v>2161</v>
      </c>
      <c r="E557" s="227"/>
      <c r="F557" s="252"/>
      <c r="G557" s="252"/>
      <c r="H557" s="252"/>
      <c r="I557" s="252"/>
      <c r="J557" s="252"/>
      <c r="K557" s="252"/>
      <c r="L557" s="252"/>
      <c r="M557" s="252"/>
      <c r="N557" s="252"/>
      <c r="O557" s="252"/>
      <c r="P557" s="252"/>
      <c r="Q557" s="252"/>
      <c r="R557" s="252"/>
      <c r="S557" s="252"/>
      <c r="T557" s="252"/>
      <c r="U557" s="252"/>
      <c r="V557" s="252"/>
      <c r="W557" s="252"/>
      <c r="X557" s="252"/>
      <c r="Y557" s="252"/>
      <c r="Z557" s="252"/>
    </row>
    <row r="558" spans="1:26" ht="27">
      <c r="A558" s="210">
        <v>557</v>
      </c>
      <c r="B558" s="65" t="s">
        <v>2162</v>
      </c>
      <c r="C558" s="323">
        <v>45363</v>
      </c>
      <c r="D558" s="249" t="s">
        <v>2163</v>
      </c>
      <c r="E558" s="227"/>
      <c r="F558" s="252"/>
      <c r="G558" s="252"/>
      <c r="H558" s="252"/>
      <c r="I558" s="252"/>
      <c r="J558" s="252"/>
      <c r="K558" s="252"/>
      <c r="L558" s="252"/>
      <c r="M558" s="252"/>
      <c r="N558" s="252"/>
      <c r="O558" s="252"/>
      <c r="P558" s="252"/>
      <c r="Q558" s="252"/>
      <c r="R558" s="252"/>
      <c r="S558" s="252"/>
      <c r="T558" s="252"/>
      <c r="U558" s="252"/>
      <c r="V558" s="252"/>
      <c r="W558" s="252"/>
      <c r="X558" s="252"/>
      <c r="Y558" s="252"/>
      <c r="Z558" s="252"/>
    </row>
    <row r="559" spans="1:26">
      <c r="A559" s="210">
        <v>558</v>
      </c>
      <c r="B559" s="65" t="s">
        <v>2164</v>
      </c>
      <c r="C559" s="323">
        <v>45373</v>
      </c>
      <c r="D559" s="249" t="s">
        <v>2165</v>
      </c>
      <c r="E559" s="227"/>
      <c r="F559" s="252"/>
      <c r="G559" s="252"/>
      <c r="H559" s="252"/>
      <c r="I559" s="252"/>
      <c r="J559" s="252"/>
      <c r="K559" s="252"/>
      <c r="L559" s="252"/>
      <c r="M559" s="252"/>
      <c r="N559" s="252"/>
      <c r="O559" s="252"/>
      <c r="P559" s="252"/>
      <c r="Q559" s="252"/>
      <c r="R559" s="252"/>
      <c r="S559" s="252"/>
      <c r="T559" s="252"/>
      <c r="U559" s="252"/>
      <c r="V559" s="252"/>
      <c r="W559" s="252"/>
      <c r="X559" s="252"/>
      <c r="Y559" s="252"/>
      <c r="Z559" s="252"/>
    </row>
    <row r="560" spans="1:26">
      <c r="A560" s="210">
        <v>559</v>
      </c>
      <c r="B560" s="65" t="s">
        <v>2166</v>
      </c>
      <c r="C560" s="323">
        <v>45397</v>
      </c>
      <c r="D560" s="249" t="s">
        <v>2167</v>
      </c>
      <c r="E560" s="227"/>
      <c r="F560" s="252"/>
      <c r="G560" s="252"/>
      <c r="H560" s="252"/>
      <c r="I560" s="252"/>
      <c r="J560" s="252"/>
      <c r="K560" s="252"/>
      <c r="L560" s="252"/>
      <c r="M560" s="252"/>
      <c r="N560" s="252"/>
      <c r="O560" s="252"/>
      <c r="P560" s="252"/>
      <c r="Q560" s="252"/>
      <c r="R560" s="252"/>
      <c r="S560" s="252"/>
      <c r="T560" s="252"/>
      <c r="U560" s="252"/>
      <c r="V560" s="252"/>
      <c r="W560" s="252"/>
      <c r="X560" s="252"/>
      <c r="Y560" s="252"/>
      <c r="Z560" s="252"/>
    </row>
    <row r="561" spans="1:26">
      <c r="A561" s="210">
        <v>560</v>
      </c>
      <c r="B561" s="65" t="s">
        <v>2168</v>
      </c>
      <c r="C561" s="323">
        <v>45397</v>
      </c>
      <c r="D561" s="249" t="s">
        <v>2169</v>
      </c>
      <c r="E561" s="227"/>
      <c r="F561" s="252"/>
      <c r="G561" s="252"/>
      <c r="H561" s="252"/>
      <c r="I561" s="252"/>
      <c r="J561" s="252"/>
      <c r="K561" s="252"/>
      <c r="L561" s="252"/>
      <c r="M561" s="252"/>
      <c r="N561" s="252"/>
      <c r="O561" s="252"/>
      <c r="P561" s="252"/>
      <c r="Q561" s="252"/>
      <c r="R561" s="252"/>
      <c r="S561" s="252"/>
      <c r="T561" s="252"/>
      <c r="U561" s="252"/>
      <c r="V561" s="252"/>
      <c r="W561" s="252"/>
      <c r="X561" s="252"/>
      <c r="Y561" s="252"/>
      <c r="Z561" s="252"/>
    </row>
    <row r="562" spans="1:26">
      <c r="A562" s="210">
        <v>561</v>
      </c>
      <c r="B562" s="65" t="s">
        <v>2170</v>
      </c>
      <c r="C562" s="323">
        <v>45397</v>
      </c>
      <c r="D562" s="249" t="s">
        <v>2171</v>
      </c>
      <c r="E562" s="227"/>
      <c r="F562" s="252"/>
      <c r="G562" s="252"/>
      <c r="H562" s="252"/>
      <c r="I562" s="252"/>
      <c r="J562" s="252"/>
      <c r="K562" s="252"/>
      <c r="L562" s="252"/>
      <c r="M562" s="252"/>
      <c r="N562" s="252"/>
      <c r="O562" s="252"/>
      <c r="P562" s="252"/>
      <c r="Q562" s="252"/>
      <c r="R562" s="252"/>
      <c r="S562" s="252"/>
      <c r="T562" s="252"/>
      <c r="U562" s="252"/>
      <c r="V562" s="252"/>
      <c r="W562" s="252"/>
      <c r="X562" s="252"/>
      <c r="Y562" s="252"/>
      <c r="Z562" s="252"/>
    </row>
    <row r="563" spans="1:26" ht="27">
      <c r="A563" s="210">
        <v>562</v>
      </c>
      <c r="B563" s="65" t="s">
        <v>2172</v>
      </c>
      <c r="C563" s="323">
        <v>45404</v>
      </c>
      <c r="D563" s="249" t="s">
        <v>2173</v>
      </c>
      <c r="E563" s="227"/>
      <c r="F563" s="252"/>
      <c r="G563" s="252"/>
      <c r="H563" s="252"/>
      <c r="I563" s="252"/>
      <c r="J563" s="252"/>
      <c r="K563" s="252"/>
      <c r="L563" s="252"/>
      <c r="M563" s="252"/>
      <c r="N563" s="252"/>
      <c r="O563" s="252"/>
      <c r="P563" s="252"/>
      <c r="Q563" s="252"/>
      <c r="R563" s="252"/>
      <c r="S563" s="252"/>
      <c r="T563" s="252"/>
      <c r="U563" s="252"/>
      <c r="V563" s="252"/>
      <c r="W563" s="252"/>
      <c r="X563" s="252"/>
      <c r="Y563" s="252"/>
      <c r="Z563" s="252"/>
    </row>
    <row r="564" spans="1:26" ht="27">
      <c r="A564" s="210">
        <v>563</v>
      </c>
      <c r="B564" s="65" t="s">
        <v>2174</v>
      </c>
      <c r="C564" s="323">
        <v>45405</v>
      </c>
      <c r="D564" s="249" t="s">
        <v>2175</v>
      </c>
      <c r="E564" s="227"/>
      <c r="F564" s="252"/>
      <c r="G564" s="252"/>
      <c r="H564" s="252"/>
      <c r="I564" s="252"/>
      <c r="J564" s="252"/>
      <c r="K564" s="252"/>
      <c r="L564" s="252"/>
      <c r="M564" s="252"/>
      <c r="N564" s="252"/>
      <c r="O564" s="252"/>
      <c r="P564" s="252"/>
      <c r="Q564" s="252"/>
      <c r="R564" s="252"/>
      <c r="S564" s="252"/>
      <c r="T564" s="252"/>
      <c r="U564" s="252"/>
      <c r="V564" s="252"/>
      <c r="W564" s="252"/>
      <c r="X564" s="252"/>
      <c r="Y564" s="252"/>
      <c r="Z564" s="252"/>
    </row>
    <row r="565" spans="1:26">
      <c r="A565" s="210">
        <v>564</v>
      </c>
      <c r="B565" s="65" t="s">
        <v>2176</v>
      </c>
      <c r="C565" s="323">
        <v>45407</v>
      </c>
      <c r="D565" s="249" t="s">
        <v>2177</v>
      </c>
      <c r="E565" s="227"/>
      <c r="F565" s="252"/>
      <c r="G565" s="252"/>
      <c r="H565" s="252"/>
      <c r="I565" s="252"/>
      <c r="J565" s="252"/>
      <c r="K565" s="252"/>
      <c r="L565" s="252"/>
      <c r="M565" s="252"/>
      <c r="N565" s="252"/>
      <c r="O565" s="252"/>
      <c r="P565" s="252"/>
      <c r="Q565" s="252"/>
      <c r="R565" s="252"/>
      <c r="S565" s="252"/>
      <c r="T565" s="252"/>
      <c r="U565" s="252"/>
      <c r="V565" s="252"/>
      <c r="W565" s="252"/>
      <c r="X565" s="252"/>
      <c r="Y565" s="252"/>
      <c r="Z565" s="252"/>
    </row>
    <row r="566" spans="1:26">
      <c r="A566" s="210">
        <v>565</v>
      </c>
      <c r="B566" s="65" t="s">
        <v>2178</v>
      </c>
      <c r="C566" s="323">
        <v>45411</v>
      </c>
      <c r="D566" s="249" t="s">
        <v>2179</v>
      </c>
      <c r="E566" s="227"/>
      <c r="F566" s="252"/>
      <c r="G566" s="252"/>
      <c r="H566" s="252"/>
      <c r="I566" s="252"/>
      <c r="J566" s="252"/>
      <c r="K566" s="252"/>
      <c r="L566" s="252"/>
      <c r="M566" s="252"/>
      <c r="N566" s="252"/>
      <c r="O566" s="252"/>
      <c r="P566" s="252"/>
      <c r="Q566" s="252"/>
      <c r="R566" s="252"/>
      <c r="S566" s="252"/>
      <c r="T566" s="252"/>
      <c r="U566" s="252"/>
      <c r="V566" s="252"/>
      <c r="W566" s="252"/>
      <c r="X566" s="252"/>
      <c r="Y566" s="252"/>
      <c r="Z566" s="252"/>
    </row>
    <row r="567" spans="1:26">
      <c r="A567" s="210">
        <v>566</v>
      </c>
      <c r="B567" s="65" t="s">
        <v>2180</v>
      </c>
      <c r="C567" s="323">
        <v>45413</v>
      </c>
      <c r="D567" s="249" t="s">
        <v>2181</v>
      </c>
      <c r="E567" s="227"/>
      <c r="F567" s="252"/>
      <c r="G567" s="252"/>
      <c r="H567" s="252"/>
      <c r="I567" s="252"/>
      <c r="J567" s="252"/>
      <c r="K567" s="252"/>
      <c r="L567" s="252"/>
      <c r="M567" s="252"/>
      <c r="N567" s="252"/>
      <c r="O567" s="252"/>
      <c r="P567" s="252"/>
      <c r="Q567" s="252"/>
      <c r="R567" s="252"/>
      <c r="S567" s="252"/>
      <c r="T567" s="252"/>
      <c r="U567" s="252"/>
      <c r="V567" s="252"/>
      <c r="W567" s="252"/>
      <c r="X567" s="252"/>
      <c r="Y567" s="252"/>
      <c r="Z567" s="252"/>
    </row>
    <row r="568" spans="1:26">
      <c r="A568" s="210">
        <v>567</v>
      </c>
      <c r="B568" s="65" t="s">
        <v>2182</v>
      </c>
      <c r="C568" s="323">
        <v>45422</v>
      </c>
      <c r="D568" s="249" t="s">
        <v>2183</v>
      </c>
      <c r="E568" s="227"/>
      <c r="F568" s="252"/>
      <c r="G568" s="252"/>
      <c r="H568" s="252"/>
      <c r="I568" s="252"/>
      <c r="J568" s="252"/>
      <c r="K568" s="252"/>
      <c r="L568" s="252"/>
      <c r="M568" s="252"/>
      <c r="N568" s="252"/>
      <c r="O568" s="252"/>
      <c r="P568" s="252"/>
      <c r="Q568" s="252"/>
      <c r="R568" s="252"/>
      <c r="S568" s="252"/>
      <c r="T568" s="252"/>
      <c r="U568" s="252"/>
      <c r="V568" s="252"/>
      <c r="W568" s="252"/>
      <c r="X568" s="252"/>
      <c r="Y568" s="252"/>
      <c r="Z568" s="252"/>
    </row>
    <row r="569" spans="1:26" ht="27">
      <c r="A569" s="210">
        <v>568</v>
      </c>
      <c r="B569" s="65" t="s">
        <v>2184</v>
      </c>
      <c r="C569" s="323">
        <v>45426</v>
      </c>
      <c r="D569" s="249" t="s">
        <v>2181</v>
      </c>
      <c r="E569" s="227"/>
      <c r="F569" s="252"/>
      <c r="G569" s="252"/>
      <c r="H569" s="252"/>
      <c r="I569" s="252"/>
      <c r="J569" s="252"/>
      <c r="K569" s="252"/>
      <c r="L569" s="252"/>
      <c r="M569" s="252"/>
      <c r="N569" s="252"/>
      <c r="O569" s="252"/>
      <c r="P569" s="252"/>
      <c r="Q569" s="252"/>
      <c r="R569" s="252"/>
      <c r="S569" s="252"/>
      <c r="T569" s="252"/>
      <c r="U569" s="252"/>
      <c r="V569" s="252"/>
      <c r="W569" s="252"/>
      <c r="X569" s="252"/>
      <c r="Y569" s="252"/>
      <c r="Z569" s="252"/>
    </row>
    <row r="570" spans="1:26" ht="27">
      <c r="A570" s="210">
        <v>569</v>
      </c>
      <c r="B570" s="65" t="s">
        <v>2185</v>
      </c>
      <c r="C570" s="323">
        <v>45426</v>
      </c>
      <c r="D570" s="249" t="s">
        <v>2186</v>
      </c>
      <c r="E570" s="227"/>
      <c r="F570" s="252"/>
      <c r="G570" s="252"/>
      <c r="H570" s="252"/>
      <c r="I570" s="252"/>
      <c r="J570" s="252"/>
      <c r="K570" s="252"/>
      <c r="L570" s="252"/>
      <c r="M570" s="252"/>
      <c r="N570" s="252"/>
      <c r="O570" s="252"/>
      <c r="P570" s="252"/>
      <c r="Q570" s="252"/>
      <c r="R570" s="252"/>
      <c r="S570" s="252"/>
      <c r="T570" s="252"/>
      <c r="U570" s="252"/>
      <c r="V570" s="252"/>
      <c r="W570" s="252"/>
      <c r="X570" s="252"/>
      <c r="Y570" s="252"/>
      <c r="Z570" s="252"/>
    </row>
    <row r="571" spans="1:26" ht="27">
      <c r="A571" s="210">
        <v>570</v>
      </c>
      <c r="B571" s="65" t="s">
        <v>2187</v>
      </c>
      <c r="C571" s="323">
        <v>45427</v>
      </c>
      <c r="D571" s="249" t="s">
        <v>2188</v>
      </c>
      <c r="E571" s="227"/>
      <c r="F571" s="252"/>
      <c r="G571" s="252"/>
      <c r="H571" s="252"/>
      <c r="I571" s="252"/>
      <c r="J571" s="252"/>
      <c r="K571" s="252"/>
      <c r="L571" s="252"/>
      <c r="M571" s="252"/>
      <c r="N571" s="252"/>
      <c r="O571" s="252"/>
      <c r="P571" s="252"/>
      <c r="Q571" s="252"/>
      <c r="R571" s="252"/>
      <c r="S571" s="252"/>
      <c r="T571" s="252"/>
      <c r="U571" s="252"/>
      <c r="V571" s="252"/>
      <c r="W571" s="252"/>
      <c r="X571" s="252"/>
      <c r="Y571" s="252"/>
      <c r="Z571" s="252"/>
    </row>
    <row r="572" spans="1:26" ht="27">
      <c r="A572" s="210">
        <v>571</v>
      </c>
      <c r="B572" s="65" t="s">
        <v>2189</v>
      </c>
      <c r="C572" s="323">
        <v>45436</v>
      </c>
      <c r="D572" s="249" t="s">
        <v>2190</v>
      </c>
      <c r="E572" s="227"/>
      <c r="F572" s="252"/>
      <c r="G572" s="252"/>
      <c r="H572" s="252"/>
      <c r="I572" s="252"/>
      <c r="J572" s="252"/>
      <c r="K572" s="252"/>
      <c r="L572" s="252"/>
      <c r="M572" s="252"/>
      <c r="N572" s="252"/>
      <c r="O572" s="252"/>
      <c r="P572" s="252"/>
      <c r="Q572" s="252"/>
      <c r="R572" s="252"/>
      <c r="S572" s="252"/>
      <c r="T572" s="252"/>
      <c r="U572" s="252"/>
      <c r="V572" s="252"/>
      <c r="W572" s="252"/>
      <c r="X572" s="252"/>
      <c r="Y572" s="252"/>
      <c r="Z572" s="252"/>
    </row>
    <row r="573" spans="1:26">
      <c r="A573" s="210">
        <v>572</v>
      </c>
      <c r="B573" s="65" t="s">
        <v>2191</v>
      </c>
      <c r="C573" s="323">
        <v>45446</v>
      </c>
      <c r="D573" s="249" t="s">
        <v>2192</v>
      </c>
      <c r="E573" s="227"/>
      <c r="F573" s="252"/>
      <c r="G573" s="252"/>
      <c r="H573" s="252"/>
      <c r="I573" s="252"/>
      <c r="J573" s="252"/>
      <c r="K573" s="252"/>
      <c r="L573" s="252"/>
      <c r="M573" s="252"/>
      <c r="N573" s="252"/>
      <c r="O573" s="252"/>
      <c r="P573" s="252"/>
      <c r="Q573" s="252"/>
      <c r="R573" s="252"/>
      <c r="S573" s="252"/>
      <c r="T573" s="252"/>
      <c r="U573" s="252"/>
      <c r="V573" s="252"/>
      <c r="W573" s="252"/>
      <c r="X573" s="252"/>
      <c r="Y573" s="252"/>
      <c r="Z573" s="252"/>
    </row>
    <row r="574" spans="1:26">
      <c r="A574" s="210">
        <v>573</v>
      </c>
      <c r="B574" s="65" t="s">
        <v>2193</v>
      </c>
      <c r="C574" s="323">
        <v>45447</v>
      </c>
      <c r="D574" s="249" t="s">
        <v>2194</v>
      </c>
      <c r="E574" s="227"/>
      <c r="F574" s="252"/>
      <c r="G574" s="252"/>
      <c r="H574" s="252"/>
      <c r="I574" s="252"/>
      <c r="J574" s="252"/>
      <c r="K574" s="252"/>
      <c r="L574" s="252"/>
      <c r="M574" s="252"/>
      <c r="N574" s="252"/>
      <c r="O574" s="252"/>
      <c r="P574" s="252"/>
      <c r="Q574" s="252"/>
      <c r="R574" s="252"/>
      <c r="S574" s="252"/>
      <c r="T574" s="252"/>
      <c r="U574" s="252"/>
      <c r="V574" s="252"/>
      <c r="W574" s="252"/>
      <c r="X574" s="252"/>
      <c r="Y574" s="252"/>
      <c r="Z574" s="252"/>
    </row>
    <row r="575" spans="1:26" ht="27">
      <c r="A575" s="210">
        <v>574</v>
      </c>
      <c r="B575" s="65" t="s">
        <v>2195</v>
      </c>
      <c r="C575" s="323">
        <v>45448</v>
      </c>
      <c r="D575" s="249" t="s">
        <v>2196</v>
      </c>
      <c r="E575" s="227"/>
      <c r="F575" s="252"/>
      <c r="G575" s="252"/>
      <c r="H575" s="252"/>
      <c r="I575" s="252"/>
      <c r="J575" s="252"/>
      <c r="K575" s="252"/>
      <c r="L575" s="252"/>
      <c r="M575" s="252"/>
      <c r="N575" s="252"/>
      <c r="O575" s="252"/>
      <c r="P575" s="252"/>
      <c r="Q575" s="252"/>
      <c r="R575" s="252"/>
      <c r="S575" s="252"/>
      <c r="T575" s="252"/>
      <c r="U575" s="252"/>
      <c r="V575" s="252"/>
      <c r="W575" s="252"/>
      <c r="X575" s="252"/>
      <c r="Y575" s="252"/>
      <c r="Z575" s="252"/>
    </row>
    <row r="576" spans="1:26" ht="27">
      <c r="A576" s="210">
        <v>575</v>
      </c>
      <c r="B576" s="65" t="s">
        <v>2197</v>
      </c>
      <c r="C576" s="323">
        <v>45485</v>
      </c>
      <c r="D576" s="140" t="s">
        <v>2198</v>
      </c>
      <c r="F576" s="252"/>
      <c r="G576" s="252"/>
      <c r="H576" s="252"/>
      <c r="I576" s="252"/>
      <c r="J576" s="252"/>
      <c r="K576" s="252"/>
      <c r="L576" s="252"/>
      <c r="M576" s="252"/>
      <c r="N576" s="252"/>
      <c r="O576" s="252"/>
      <c r="P576" s="252"/>
      <c r="Q576" s="252"/>
      <c r="R576" s="252"/>
      <c r="S576" s="252"/>
      <c r="T576" s="252"/>
      <c r="U576" s="252"/>
      <c r="V576" s="252"/>
      <c r="W576" s="252"/>
      <c r="X576" s="252"/>
      <c r="Y576" s="252"/>
      <c r="Z576" s="252"/>
    </row>
    <row r="577" spans="1:26">
      <c r="A577" s="210">
        <v>576</v>
      </c>
      <c r="B577" s="65" t="s">
        <v>2199</v>
      </c>
      <c r="C577" s="323">
        <v>45495</v>
      </c>
      <c r="D577" s="249" t="s">
        <v>22</v>
      </c>
      <c r="E577" s="227"/>
      <c r="F577" s="252"/>
      <c r="G577" s="252"/>
      <c r="H577" s="252"/>
      <c r="I577" s="252"/>
      <c r="J577" s="252"/>
      <c r="K577" s="252"/>
      <c r="L577" s="252"/>
      <c r="M577" s="252"/>
      <c r="N577" s="252"/>
      <c r="O577" s="252"/>
      <c r="P577" s="252"/>
      <c r="Q577" s="252"/>
      <c r="R577" s="252"/>
      <c r="S577" s="252"/>
      <c r="T577" s="252"/>
      <c r="U577" s="252"/>
      <c r="V577" s="252"/>
      <c r="W577" s="252"/>
      <c r="X577" s="252"/>
      <c r="Y577" s="252"/>
      <c r="Z577" s="252"/>
    </row>
    <row r="578" spans="1:26" ht="27">
      <c r="A578" s="210">
        <v>577</v>
      </c>
      <c r="B578" s="65" t="s">
        <v>2200</v>
      </c>
      <c r="C578" s="323">
        <v>45503</v>
      </c>
      <c r="D578" s="249" t="s">
        <v>2201</v>
      </c>
      <c r="E578" s="227"/>
      <c r="F578" s="252"/>
      <c r="G578" s="252"/>
      <c r="H578" s="252"/>
      <c r="I578" s="252"/>
      <c r="J578" s="252"/>
      <c r="K578" s="252"/>
      <c r="L578" s="252"/>
      <c r="M578" s="252"/>
      <c r="N578" s="252"/>
      <c r="O578" s="252"/>
      <c r="P578" s="252"/>
      <c r="Q578" s="252"/>
      <c r="R578" s="252"/>
      <c r="S578" s="252"/>
      <c r="T578" s="252"/>
      <c r="U578" s="252"/>
      <c r="V578" s="252"/>
      <c r="W578" s="252"/>
      <c r="X578" s="252"/>
      <c r="Y578" s="252"/>
      <c r="Z578" s="252"/>
    </row>
    <row r="579" spans="1:26" ht="27">
      <c r="A579" s="210">
        <v>578</v>
      </c>
      <c r="B579" s="65" t="s">
        <v>2202</v>
      </c>
      <c r="C579" s="323">
        <v>45503</v>
      </c>
      <c r="D579" s="249" t="s">
        <v>2203</v>
      </c>
      <c r="E579" s="227"/>
      <c r="F579" s="252"/>
      <c r="G579" s="252"/>
      <c r="H579" s="252"/>
      <c r="I579" s="252"/>
      <c r="J579" s="252"/>
      <c r="K579" s="252"/>
      <c r="L579" s="252"/>
      <c r="M579" s="252"/>
      <c r="N579" s="252"/>
      <c r="O579" s="252"/>
      <c r="P579" s="252"/>
      <c r="Q579" s="252"/>
      <c r="R579" s="252"/>
      <c r="S579" s="252"/>
      <c r="T579" s="252"/>
      <c r="U579" s="252"/>
      <c r="V579" s="252"/>
      <c r="W579" s="252"/>
      <c r="X579" s="252"/>
      <c r="Y579" s="252"/>
      <c r="Z579" s="252"/>
    </row>
    <row r="580" spans="1:26">
      <c r="A580" s="210">
        <v>579</v>
      </c>
      <c r="B580" s="65" t="s">
        <v>2204</v>
      </c>
      <c r="C580" s="323">
        <v>45504</v>
      </c>
      <c r="D580" s="249" t="s">
        <v>2205</v>
      </c>
      <c r="E580" s="227"/>
      <c r="F580" s="252"/>
      <c r="G580" s="252"/>
      <c r="H580" s="252"/>
      <c r="I580" s="252"/>
      <c r="J580" s="252"/>
      <c r="K580" s="252"/>
      <c r="L580" s="252"/>
      <c r="M580" s="252"/>
      <c r="N580" s="252"/>
      <c r="O580" s="252"/>
      <c r="P580" s="252"/>
      <c r="Q580" s="252"/>
      <c r="R580" s="252"/>
      <c r="S580" s="252"/>
      <c r="T580" s="252"/>
      <c r="U580" s="252"/>
      <c r="V580" s="252"/>
      <c r="W580" s="252"/>
      <c r="X580" s="252"/>
      <c r="Y580" s="252"/>
      <c r="Z580" s="252"/>
    </row>
    <row r="581" spans="1:26">
      <c r="A581" s="210">
        <v>580</v>
      </c>
      <c r="B581" s="65" t="s">
        <v>2206</v>
      </c>
      <c r="C581" s="323">
        <v>45537</v>
      </c>
      <c r="D581" s="249" t="s">
        <v>2207</v>
      </c>
      <c r="E581" s="227"/>
      <c r="F581" s="252"/>
      <c r="G581" s="252"/>
      <c r="H581" s="252"/>
      <c r="I581" s="252"/>
      <c r="J581" s="252"/>
      <c r="K581" s="252"/>
      <c r="L581" s="252"/>
      <c r="M581" s="252"/>
      <c r="N581" s="252"/>
      <c r="O581" s="252"/>
      <c r="P581" s="252"/>
      <c r="Q581" s="252"/>
      <c r="R581" s="252"/>
      <c r="S581" s="252"/>
      <c r="T581" s="252"/>
      <c r="U581" s="252"/>
      <c r="V581" s="252"/>
      <c r="W581" s="252"/>
      <c r="X581" s="252"/>
      <c r="Y581" s="252"/>
      <c r="Z581" s="252"/>
    </row>
    <row r="582" spans="1:26" ht="27">
      <c r="A582" s="210">
        <v>581</v>
      </c>
      <c r="B582" s="65" t="s">
        <v>2208</v>
      </c>
      <c r="C582" s="323">
        <v>45540</v>
      </c>
      <c r="D582" s="249" t="s">
        <v>2209</v>
      </c>
      <c r="E582" s="227"/>
      <c r="F582" s="252"/>
      <c r="G582" s="252"/>
      <c r="H582" s="252"/>
      <c r="I582" s="252"/>
      <c r="J582" s="252"/>
      <c r="K582" s="252"/>
      <c r="L582" s="252"/>
      <c r="M582" s="252"/>
      <c r="N582" s="252"/>
      <c r="O582" s="252"/>
      <c r="P582" s="252"/>
      <c r="Q582" s="252"/>
      <c r="R582" s="252"/>
      <c r="S582" s="252"/>
      <c r="T582" s="252"/>
      <c r="U582" s="252"/>
      <c r="V582" s="252"/>
      <c r="W582" s="252"/>
      <c r="X582" s="252"/>
      <c r="Y582" s="252"/>
      <c r="Z582" s="252"/>
    </row>
    <row r="583" spans="1:26" ht="27">
      <c r="A583" s="451">
        <v>582</v>
      </c>
      <c r="B583" s="452" t="s">
        <v>2210</v>
      </c>
      <c r="C583" s="453">
        <v>45551</v>
      </c>
      <c r="D583" s="454" t="s">
        <v>2211</v>
      </c>
      <c r="E583" s="227"/>
      <c r="F583" s="252"/>
      <c r="G583" s="252"/>
      <c r="H583" s="252"/>
      <c r="I583" s="252"/>
      <c r="J583" s="252"/>
      <c r="K583" s="252"/>
      <c r="L583" s="252"/>
      <c r="M583" s="252"/>
      <c r="N583" s="252"/>
      <c r="O583" s="252"/>
      <c r="P583" s="252"/>
      <c r="Q583" s="252"/>
      <c r="R583" s="252"/>
      <c r="S583" s="252"/>
      <c r="T583" s="252"/>
      <c r="U583" s="252"/>
      <c r="V583" s="252"/>
      <c r="W583" s="252"/>
      <c r="X583" s="252"/>
      <c r="Y583" s="252"/>
      <c r="Z583" s="252"/>
    </row>
    <row r="584" spans="1:26">
      <c r="A584" s="451">
        <v>583</v>
      </c>
      <c r="B584" s="452" t="s">
        <v>2212</v>
      </c>
      <c r="C584" s="453">
        <v>45552</v>
      </c>
      <c r="D584" s="454" t="s">
        <v>2213</v>
      </c>
      <c r="E584" s="227"/>
      <c r="F584" s="252"/>
      <c r="G584" s="252"/>
      <c r="H584" s="252"/>
      <c r="I584" s="252"/>
      <c r="J584" s="252"/>
      <c r="K584" s="252"/>
      <c r="L584" s="252"/>
      <c r="M584" s="252"/>
      <c r="N584" s="252"/>
      <c r="O584" s="252"/>
      <c r="P584" s="252"/>
      <c r="Q584" s="252"/>
      <c r="R584" s="252"/>
      <c r="S584" s="252"/>
      <c r="T584" s="252"/>
      <c r="U584" s="252"/>
      <c r="V584" s="252"/>
      <c r="W584" s="252"/>
      <c r="X584" s="252"/>
      <c r="Y584" s="252"/>
      <c r="Z584" s="252"/>
    </row>
    <row r="585" spans="1:26" ht="27">
      <c r="A585" s="451">
        <v>584</v>
      </c>
      <c r="B585" s="452" t="s">
        <v>2214</v>
      </c>
      <c r="C585" s="453">
        <v>45553</v>
      </c>
      <c r="D585" s="454" t="s">
        <v>2215</v>
      </c>
      <c r="E585" s="227"/>
      <c r="F585" s="252"/>
      <c r="G585" s="252"/>
      <c r="H585" s="252"/>
      <c r="I585" s="252"/>
      <c r="J585" s="252"/>
      <c r="K585" s="252"/>
      <c r="L585" s="252"/>
      <c r="M585" s="252"/>
      <c r="N585" s="252"/>
      <c r="O585" s="252"/>
      <c r="P585" s="252"/>
      <c r="Q585" s="252"/>
      <c r="R585" s="252"/>
      <c r="S585" s="252"/>
      <c r="T585" s="252"/>
      <c r="U585" s="252"/>
      <c r="V585" s="252"/>
      <c r="W585" s="252"/>
      <c r="X585" s="252"/>
      <c r="Y585" s="252"/>
      <c r="Z585" s="252"/>
    </row>
    <row r="586" spans="1:26" ht="27">
      <c r="A586" s="451">
        <v>585</v>
      </c>
      <c r="B586" s="452" t="s">
        <v>2216</v>
      </c>
      <c r="C586" s="453">
        <v>45555</v>
      </c>
      <c r="D586" s="454" t="s">
        <v>2217</v>
      </c>
      <c r="E586" s="227"/>
      <c r="F586" s="252"/>
      <c r="G586" s="252"/>
      <c r="H586" s="252"/>
      <c r="I586" s="252"/>
      <c r="J586" s="252"/>
      <c r="K586" s="252"/>
      <c r="L586" s="252"/>
      <c r="M586" s="252"/>
      <c r="N586" s="252"/>
      <c r="O586" s="252"/>
      <c r="P586" s="252"/>
      <c r="Q586" s="252"/>
      <c r="R586" s="252"/>
      <c r="S586" s="252"/>
      <c r="T586" s="252"/>
      <c r="U586" s="252"/>
      <c r="V586" s="252"/>
      <c r="W586" s="252"/>
      <c r="X586" s="252"/>
      <c r="Y586" s="252"/>
      <c r="Z586" s="252"/>
    </row>
    <row r="587" spans="1:26">
      <c r="A587" s="451">
        <v>586</v>
      </c>
      <c r="B587" s="452" t="s">
        <v>2218</v>
      </c>
      <c r="C587" s="453">
        <v>45559</v>
      </c>
      <c r="D587" s="454" t="s">
        <v>2219</v>
      </c>
      <c r="E587" s="227"/>
      <c r="F587" s="252"/>
      <c r="G587" s="252"/>
      <c r="H587" s="252"/>
      <c r="I587" s="252"/>
      <c r="J587" s="252"/>
      <c r="K587" s="252"/>
      <c r="L587" s="252"/>
      <c r="M587" s="252"/>
      <c r="N587" s="252"/>
      <c r="O587" s="252"/>
      <c r="P587" s="252"/>
      <c r="Q587" s="252"/>
      <c r="R587" s="252"/>
      <c r="S587" s="252"/>
      <c r="T587" s="252"/>
      <c r="U587" s="252"/>
      <c r="V587" s="252"/>
      <c r="W587" s="252"/>
      <c r="X587" s="252"/>
      <c r="Y587" s="252"/>
      <c r="Z587" s="252"/>
    </row>
    <row r="588" spans="1:26">
      <c r="A588" s="451">
        <v>587</v>
      </c>
      <c r="B588" s="452" t="s">
        <v>2220</v>
      </c>
      <c r="C588" s="453">
        <v>45569</v>
      </c>
      <c r="D588" s="454" t="s">
        <v>2221</v>
      </c>
      <c r="E588" s="227"/>
      <c r="F588" s="252"/>
      <c r="G588" s="252"/>
      <c r="H588" s="252"/>
      <c r="I588" s="252"/>
      <c r="J588" s="252"/>
      <c r="K588" s="252"/>
      <c r="L588" s="252"/>
      <c r="M588" s="252"/>
      <c r="N588" s="252"/>
      <c r="O588" s="252"/>
      <c r="P588" s="252"/>
      <c r="Q588" s="252"/>
      <c r="R588" s="252"/>
      <c r="S588" s="252"/>
      <c r="T588" s="252"/>
      <c r="U588" s="252"/>
      <c r="V588" s="252"/>
      <c r="W588" s="252"/>
      <c r="X588" s="252"/>
      <c r="Y588" s="252"/>
      <c r="Z588" s="252"/>
    </row>
    <row r="589" spans="1:26" ht="27">
      <c r="A589" s="451">
        <v>588</v>
      </c>
      <c r="B589" s="452" t="s">
        <v>2222</v>
      </c>
      <c r="C589" s="453">
        <v>45569</v>
      </c>
      <c r="D589" s="454" t="s">
        <v>2221</v>
      </c>
      <c r="E589" s="227"/>
      <c r="F589" s="252"/>
      <c r="G589" s="252"/>
      <c r="H589" s="252"/>
      <c r="I589" s="252"/>
      <c r="J589" s="252"/>
      <c r="K589" s="252"/>
      <c r="L589" s="252"/>
      <c r="M589" s="252"/>
      <c r="N589" s="252"/>
      <c r="O589" s="252"/>
      <c r="P589" s="252"/>
      <c r="Q589" s="252"/>
      <c r="R589" s="252"/>
      <c r="S589" s="252"/>
      <c r="T589" s="252"/>
      <c r="U589" s="252"/>
      <c r="V589" s="252"/>
      <c r="W589" s="252"/>
      <c r="X589" s="252"/>
      <c r="Y589" s="252"/>
      <c r="Z589" s="252"/>
    </row>
    <row r="590" spans="1:26">
      <c r="A590" s="451">
        <v>589</v>
      </c>
      <c r="B590" s="452" t="s">
        <v>2223</v>
      </c>
      <c r="C590" s="453">
        <v>45569</v>
      </c>
      <c r="D590" s="454" t="s">
        <v>2221</v>
      </c>
      <c r="E590" s="227"/>
      <c r="F590" s="252"/>
      <c r="G590" s="252"/>
      <c r="H590" s="252"/>
      <c r="I590" s="252"/>
      <c r="J590" s="252"/>
      <c r="K590" s="252"/>
      <c r="L590" s="252"/>
      <c r="M590" s="252"/>
      <c r="N590" s="252"/>
      <c r="O590" s="252"/>
      <c r="P590" s="252"/>
      <c r="Q590" s="252"/>
      <c r="R590" s="252"/>
      <c r="S590" s="252"/>
      <c r="T590" s="252"/>
      <c r="U590" s="252"/>
      <c r="V590" s="252"/>
      <c r="W590" s="252"/>
      <c r="X590" s="252"/>
      <c r="Y590" s="252"/>
      <c r="Z590" s="252"/>
    </row>
    <row r="591" spans="1:26">
      <c r="A591" s="451">
        <v>590</v>
      </c>
      <c r="B591" s="452" t="s">
        <v>2224</v>
      </c>
      <c r="C591" s="453">
        <v>45576</v>
      </c>
      <c r="D591" s="454" t="s">
        <v>2225</v>
      </c>
      <c r="E591" s="227"/>
      <c r="F591" s="252"/>
      <c r="G591" s="252"/>
      <c r="H591" s="252"/>
      <c r="I591" s="252"/>
      <c r="J591" s="252"/>
      <c r="K591" s="252"/>
      <c r="L591" s="252"/>
      <c r="M591" s="252"/>
      <c r="N591" s="252"/>
      <c r="O591" s="252"/>
      <c r="P591" s="252"/>
      <c r="Q591" s="252"/>
      <c r="R591" s="252"/>
      <c r="S591" s="252"/>
      <c r="T591" s="252"/>
      <c r="U591" s="252"/>
      <c r="V591" s="252"/>
      <c r="W591" s="252"/>
      <c r="X591" s="252"/>
      <c r="Y591" s="252"/>
      <c r="Z591" s="252"/>
    </row>
    <row r="592" spans="1:26">
      <c r="A592" s="451">
        <v>591</v>
      </c>
      <c r="B592" s="452" t="s">
        <v>2226</v>
      </c>
      <c r="C592" s="453">
        <v>45579</v>
      </c>
      <c r="D592" s="454" t="s">
        <v>2227</v>
      </c>
      <c r="E592" s="227"/>
      <c r="F592" s="252"/>
      <c r="G592" s="252"/>
      <c r="H592" s="252"/>
      <c r="I592" s="252"/>
      <c r="J592" s="252"/>
      <c r="K592" s="252"/>
      <c r="L592" s="252"/>
      <c r="M592" s="252"/>
      <c r="N592" s="252"/>
      <c r="O592" s="252"/>
      <c r="P592" s="252"/>
      <c r="Q592" s="252"/>
      <c r="R592" s="252"/>
      <c r="S592" s="252"/>
      <c r="T592" s="252"/>
      <c r="U592" s="252"/>
      <c r="V592" s="252"/>
      <c r="W592" s="252"/>
      <c r="X592" s="252"/>
      <c r="Y592" s="252"/>
      <c r="Z592" s="252"/>
    </row>
    <row r="593" spans="1:26" ht="27">
      <c r="A593" s="451">
        <v>592</v>
      </c>
      <c r="B593" s="452" t="s">
        <v>2228</v>
      </c>
      <c r="C593" s="453">
        <v>45580</v>
      </c>
      <c r="D593" s="454" t="s">
        <v>2229</v>
      </c>
      <c r="E593" s="227"/>
      <c r="F593" s="252"/>
      <c r="G593" s="252"/>
      <c r="H593" s="252"/>
      <c r="I593" s="252"/>
      <c r="J593" s="252"/>
      <c r="K593" s="252"/>
      <c r="L593" s="252"/>
      <c r="M593" s="252"/>
      <c r="N593" s="252"/>
      <c r="O593" s="252"/>
      <c r="P593" s="252"/>
      <c r="Q593" s="252"/>
      <c r="R593" s="252"/>
      <c r="S593" s="252"/>
      <c r="T593" s="252"/>
      <c r="U593" s="252"/>
      <c r="V593" s="252"/>
      <c r="W593" s="252"/>
      <c r="X593" s="252"/>
      <c r="Y593" s="252"/>
      <c r="Z593" s="252"/>
    </row>
    <row r="594" spans="1:26" ht="27">
      <c r="A594" s="451">
        <v>593</v>
      </c>
      <c r="B594" s="452" t="s">
        <v>2230</v>
      </c>
      <c r="C594" s="453">
        <v>45588</v>
      </c>
      <c r="D594" s="454" t="s">
        <v>2231</v>
      </c>
      <c r="E594" s="227"/>
      <c r="F594" s="252"/>
      <c r="G594" s="252"/>
      <c r="H594" s="252"/>
      <c r="I594" s="252"/>
      <c r="J594" s="252"/>
      <c r="K594" s="252"/>
      <c r="L594" s="252"/>
      <c r="M594" s="252"/>
      <c r="N594" s="252"/>
      <c r="O594" s="252"/>
      <c r="P594" s="252"/>
      <c r="Q594" s="252"/>
      <c r="R594" s="252"/>
      <c r="S594" s="252"/>
      <c r="T594" s="252"/>
      <c r="U594" s="252"/>
      <c r="V594" s="252"/>
      <c r="W594" s="252"/>
      <c r="X594" s="252"/>
      <c r="Y594" s="252"/>
      <c r="Z594" s="252"/>
    </row>
    <row r="595" spans="1:26" ht="27">
      <c r="A595" s="451">
        <v>594</v>
      </c>
      <c r="B595" s="452" t="s">
        <v>2232</v>
      </c>
      <c r="C595" s="453">
        <v>45590</v>
      </c>
      <c r="D595" s="454" t="s">
        <v>2233</v>
      </c>
      <c r="E595" s="227"/>
      <c r="F595" s="252"/>
      <c r="G595" s="252"/>
      <c r="H595" s="252"/>
      <c r="I595" s="252"/>
      <c r="J595" s="252"/>
      <c r="K595" s="252"/>
      <c r="L595" s="252"/>
      <c r="M595" s="252"/>
      <c r="N595" s="252"/>
      <c r="O595" s="252"/>
      <c r="P595" s="252"/>
      <c r="Q595" s="252"/>
      <c r="R595" s="252"/>
      <c r="S595" s="252"/>
      <c r="T595" s="252"/>
      <c r="U595" s="252"/>
      <c r="V595" s="252"/>
      <c r="W595" s="252"/>
      <c r="X595" s="252"/>
      <c r="Y595" s="252"/>
      <c r="Z595" s="252"/>
    </row>
    <row r="596" spans="1:26" ht="27">
      <c r="A596" s="451">
        <v>595</v>
      </c>
      <c r="B596" s="452" t="s">
        <v>2234</v>
      </c>
      <c r="C596" s="453">
        <v>45590</v>
      </c>
      <c r="D596" s="454" t="s">
        <v>2233</v>
      </c>
      <c r="E596" s="227"/>
      <c r="F596" s="252"/>
      <c r="G596" s="252"/>
      <c r="H596" s="252"/>
      <c r="I596" s="252"/>
      <c r="J596" s="252"/>
      <c r="K596" s="252"/>
      <c r="L596" s="252"/>
      <c r="M596" s="252"/>
      <c r="N596" s="252"/>
      <c r="O596" s="252"/>
      <c r="P596" s="252"/>
      <c r="Q596" s="252"/>
      <c r="R596" s="252"/>
      <c r="S596" s="252"/>
      <c r="T596" s="252"/>
      <c r="U596" s="252"/>
      <c r="V596" s="252"/>
      <c r="W596" s="252"/>
      <c r="X596" s="252"/>
      <c r="Y596" s="252"/>
      <c r="Z596" s="252"/>
    </row>
    <row r="597" spans="1:26">
      <c r="A597" s="451">
        <v>596</v>
      </c>
      <c r="B597" s="452" t="s">
        <v>2235</v>
      </c>
      <c r="C597" s="453">
        <v>45603</v>
      </c>
      <c r="D597" s="454" t="s">
        <v>2236</v>
      </c>
      <c r="E597" s="227"/>
      <c r="F597" s="252"/>
      <c r="G597" s="252"/>
      <c r="H597" s="252"/>
      <c r="I597" s="252"/>
      <c r="J597" s="252"/>
      <c r="K597" s="252"/>
      <c r="L597" s="252"/>
      <c r="M597" s="252"/>
      <c r="N597" s="252"/>
      <c r="O597" s="252"/>
      <c r="P597" s="252"/>
      <c r="Q597" s="252"/>
      <c r="R597" s="252"/>
      <c r="S597" s="252"/>
      <c r="T597" s="252"/>
      <c r="U597" s="252"/>
      <c r="V597" s="252"/>
      <c r="W597" s="252"/>
      <c r="X597" s="252"/>
      <c r="Y597" s="252"/>
      <c r="Z597" s="252"/>
    </row>
    <row r="598" spans="1:26" ht="27">
      <c r="A598" s="451">
        <v>597</v>
      </c>
      <c r="B598" s="452" t="s">
        <v>2237</v>
      </c>
      <c r="C598" s="453">
        <v>45607</v>
      </c>
      <c r="D598" s="454" t="s">
        <v>2238</v>
      </c>
      <c r="E598" s="227"/>
      <c r="F598" s="252"/>
      <c r="G598" s="252"/>
      <c r="H598" s="252"/>
      <c r="I598" s="252"/>
      <c r="J598" s="252"/>
      <c r="K598" s="252"/>
      <c r="L598" s="252"/>
      <c r="M598" s="252"/>
      <c r="N598" s="252"/>
      <c r="O598" s="252"/>
      <c r="P598" s="252"/>
      <c r="Q598" s="252"/>
      <c r="R598" s="252"/>
      <c r="S598" s="252"/>
      <c r="T598" s="252"/>
      <c r="U598" s="252"/>
      <c r="V598" s="252"/>
      <c r="W598" s="252"/>
      <c r="X598" s="252"/>
      <c r="Y598" s="252"/>
      <c r="Z598" s="252"/>
    </row>
    <row r="599" spans="1:26" ht="27">
      <c r="A599" s="451">
        <v>598</v>
      </c>
      <c r="B599" s="452" t="s">
        <v>2239</v>
      </c>
      <c r="C599" s="453">
        <v>45607</v>
      </c>
      <c r="D599" s="454" t="s">
        <v>2238</v>
      </c>
      <c r="E599" s="227"/>
      <c r="F599" s="252"/>
      <c r="G599" s="252"/>
      <c r="H599" s="252"/>
      <c r="I599" s="252"/>
      <c r="J599" s="252"/>
      <c r="K599" s="252"/>
      <c r="L599" s="252"/>
      <c r="M599" s="252"/>
      <c r="N599" s="252"/>
      <c r="O599" s="252"/>
      <c r="P599" s="252"/>
      <c r="Q599" s="252"/>
      <c r="R599" s="252"/>
      <c r="S599" s="252"/>
      <c r="T599" s="252"/>
      <c r="U599" s="252"/>
      <c r="V599" s="252"/>
      <c r="W599" s="252"/>
      <c r="X599" s="252"/>
      <c r="Y599" s="252"/>
      <c r="Z599" s="252"/>
    </row>
    <row r="600" spans="1:26" ht="27">
      <c r="A600" s="451">
        <v>599</v>
      </c>
      <c r="B600" s="452" t="s">
        <v>2240</v>
      </c>
      <c r="C600" s="453">
        <v>45609</v>
      </c>
      <c r="D600" s="454" t="s">
        <v>2241</v>
      </c>
      <c r="E600" s="227"/>
      <c r="F600" s="252"/>
      <c r="G600" s="252"/>
      <c r="H600" s="252"/>
      <c r="I600" s="252"/>
      <c r="J600" s="252"/>
      <c r="K600" s="252"/>
      <c r="L600" s="252"/>
      <c r="M600" s="252"/>
      <c r="N600" s="252"/>
      <c r="O600" s="252"/>
      <c r="P600" s="252"/>
      <c r="Q600" s="252"/>
      <c r="R600" s="252"/>
      <c r="S600" s="252"/>
      <c r="T600" s="252"/>
      <c r="U600" s="252"/>
      <c r="V600" s="252"/>
      <c r="W600" s="252"/>
      <c r="X600" s="252"/>
      <c r="Y600" s="252"/>
      <c r="Z600" s="252"/>
    </row>
    <row r="601" spans="1:26">
      <c r="A601" s="451">
        <v>600</v>
      </c>
      <c r="B601" s="452" t="s">
        <v>2242</v>
      </c>
      <c r="C601" s="453">
        <v>45610</v>
      </c>
      <c r="D601" s="454" t="s">
        <v>2243</v>
      </c>
      <c r="E601" s="227"/>
      <c r="F601" s="252"/>
      <c r="G601" s="252"/>
      <c r="H601" s="252"/>
      <c r="I601" s="252"/>
      <c r="J601" s="252"/>
      <c r="K601" s="252"/>
      <c r="L601" s="252"/>
      <c r="M601" s="252"/>
      <c r="N601" s="252"/>
      <c r="O601" s="252"/>
      <c r="P601" s="252"/>
      <c r="Q601" s="252"/>
      <c r="R601" s="252"/>
      <c r="S601" s="252"/>
      <c r="T601" s="252"/>
      <c r="U601" s="252"/>
      <c r="V601" s="252"/>
      <c r="W601" s="252"/>
      <c r="X601" s="252"/>
      <c r="Y601" s="252"/>
      <c r="Z601" s="252"/>
    </row>
    <row r="602" spans="1:26">
      <c r="A602" s="451">
        <v>601</v>
      </c>
      <c r="B602" s="452" t="s">
        <v>2244</v>
      </c>
      <c r="C602" s="453">
        <v>45625</v>
      </c>
      <c r="D602" s="454" t="s">
        <v>2245</v>
      </c>
      <c r="E602" s="227"/>
      <c r="F602" s="252"/>
      <c r="G602" s="252"/>
      <c r="H602" s="252"/>
      <c r="I602" s="252"/>
      <c r="J602" s="252"/>
      <c r="K602" s="252"/>
      <c r="L602" s="252"/>
      <c r="M602" s="252"/>
      <c r="N602" s="252"/>
      <c r="O602" s="252"/>
      <c r="P602" s="252"/>
      <c r="Q602" s="252"/>
      <c r="R602" s="252"/>
      <c r="S602" s="252"/>
      <c r="T602" s="252"/>
      <c r="U602" s="252"/>
      <c r="V602" s="252"/>
      <c r="W602" s="252"/>
      <c r="X602" s="252"/>
      <c r="Y602" s="252"/>
      <c r="Z602" s="252"/>
    </row>
    <row r="603" spans="1:26">
      <c r="A603" s="451">
        <v>602</v>
      </c>
      <c r="B603" s="452" t="s">
        <v>2246</v>
      </c>
      <c r="C603" s="453">
        <v>45629</v>
      </c>
      <c r="D603" s="454" t="s">
        <v>2247</v>
      </c>
      <c r="E603" s="227"/>
      <c r="F603" s="252"/>
      <c r="G603" s="252"/>
      <c r="H603" s="252"/>
      <c r="I603" s="252"/>
      <c r="J603" s="252"/>
      <c r="K603" s="252"/>
      <c r="L603" s="252"/>
      <c r="M603" s="252"/>
      <c r="N603" s="252"/>
      <c r="O603" s="252"/>
      <c r="P603" s="252"/>
      <c r="Q603" s="252"/>
      <c r="R603" s="252"/>
      <c r="S603" s="252"/>
      <c r="T603" s="252"/>
      <c r="U603" s="252"/>
      <c r="V603" s="252"/>
      <c r="W603" s="252"/>
      <c r="X603" s="252"/>
      <c r="Y603" s="252"/>
      <c r="Z603" s="252"/>
    </row>
    <row r="604" spans="1:26">
      <c r="A604" s="451">
        <v>603</v>
      </c>
      <c r="B604" s="452" t="s">
        <v>2248</v>
      </c>
      <c r="C604" s="453">
        <v>45635</v>
      </c>
      <c r="D604" s="454" t="s">
        <v>2179</v>
      </c>
      <c r="E604" s="227"/>
      <c r="F604" s="252"/>
      <c r="G604" s="252"/>
      <c r="H604" s="252"/>
      <c r="I604" s="252"/>
      <c r="J604" s="252"/>
      <c r="K604" s="252"/>
      <c r="L604" s="252"/>
      <c r="M604" s="252"/>
      <c r="N604" s="252"/>
      <c r="O604" s="252"/>
      <c r="P604" s="252"/>
      <c r="Q604" s="252"/>
      <c r="R604" s="252"/>
      <c r="S604" s="252"/>
      <c r="T604" s="252"/>
      <c r="U604" s="252"/>
      <c r="V604" s="252"/>
      <c r="W604" s="252"/>
      <c r="X604" s="252"/>
      <c r="Y604" s="252"/>
      <c r="Z604" s="252"/>
    </row>
    <row r="605" spans="1:26">
      <c r="A605" s="451">
        <v>604</v>
      </c>
      <c r="B605" s="452" t="s">
        <v>2249</v>
      </c>
      <c r="C605" s="453">
        <v>45693</v>
      </c>
      <c r="D605" s="454" t="s">
        <v>2250</v>
      </c>
      <c r="E605" s="227"/>
      <c r="F605" s="252"/>
      <c r="G605" s="252"/>
      <c r="H605" s="252"/>
      <c r="I605" s="252"/>
      <c r="J605" s="252"/>
      <c r="K605" s="252"/>
      <c r="L605" s="252"/>
      <c r="M605" s="252"/>
      <c r="N605" s="252"/>
      <c r="O605" s="252"/>
      <c r="P605" s="252"/>
      <c r="Q605" s="252"/>
      <c r="R605" s="252"/>
      <c r="S605" s="252"/>
      <c r="T605" s="252"/>
      <c r="U605" s="252"/>
      <c r="V605" s="252"/>
      <c r="W605" s="252"/>
      <c r="X605" s="252"/>
      <c r="Y605" s="252"/>
      <c r="Z605" s="252"/>
    </row>
    <row r="606" spans="1:26" ht="27">
      <c r="A606" s="451">
        <v>605</v>
      </c>
      <c r="B606" s="452" t="s">
        <v>2251</v>
      </c>
      <c r="C606" s="453">
        <v>45701</v>
      </c>
      <c r="D606" s="454" t="s">
        <v>2252</v>
      </c>
      <c r="E606" s="227"/>
      <c r="F606" s="252"/>
      <c r="G606" s="252"/>
      <c r="H606" s="252"/>
      <c r="I606" s="252"/>
      <c r="J606" s="252"/>
      <c r="K606" s="252"/>
      <c r="L606" s="252"/>
      <c r="M606" s="252"/>
      <c r="N606" s="252"/>
      <c r="O606" s="252"/>
      <c r="P606" s="252"/>
      <c r="Q606" s="252"/>
      <c r="R606" s="252"/>
      <c r="S606" s="252"/>
      <c r="T606" s="252"/>
      <c r="U606" s="252"/>
      <c r="V606" s="252"/>
      <c r="W606" s="252"/>
      <c r="X606" s="252"/>
      <c r="Y606" s="252"/>
      <c r="Z606" s="252"/>
    </row>
    <row r="607" spans="1:26">
      <c r="A607" s="451">
        <v>606</v>
      </c>
      <c r="B607" s="452" t="s">
        <v>2253</v>
      </c>
      <c r="C607" s="453">
        <v>45701</v>
      </c>
      <c r="D607" s="454" t="s">
        <v>2254</v>
      </c>
      <c r="E607" s="227"/>
      <c r="F607" s="252"/>
      <c r="G607" s="252"/>
      <c r="H607" s="252"/>
      <c r="I607" s="252"/>
      <c r="J607" s="252"/>
      <c r="K607" s="252"/>
      <c r="L607" s="252"/>
      <c r="M607" s="252"/>
      <c r="N607" s="252"/>
      <c r="O607" s="252"/>
      <c r="P607" s="252"/>
      <c r="Q607" s="252"/>
      <c r="R607" s="252"/>
      <c r="S607" s="252"/>
      <c r="T607" s="252"/>
      <c r="U607" s="252"/>
      <c r="V607" s="252"/>
      <c r="W607" s="252"/>
      <c r="X607" s="252"/>
      <c r="Y607" s="252"/>
      <c r="Z607" s="252"/>
    </row>
    <row r="608" spans="1:26" ht="27">
      <c r="A608" s="451">
        <v>607</v>
      </c>
      <c r="B608" s="452" t="s">
        <v>2255</v>
      </c>
      <c r="C608" s="453">
        <v>45713</v>
      </c>
      <c r="D608" s="454" t="s">
        <v>2256</v>
      </c>
      <c r="E608" s="227"/>
      <c r="F608" s="252"/>
      <c r="G608" s="252"/>
      <c r="H608" s="252"/>
      <c r="I608" s="252"/>
      <c r="J608" s="252"/>
      <c r="K608" s="252"/>
      <c r="L608" s="252"/>
      <c r="M608" s="252"/>
      <c r="N608" s="252"/>
      <c r="O608" s="252"/>
      <c r="P608" s="252"/>
      <c r="Q608" s="252"/>
      <c r="R608" s="252"/>
      <c r="S608" s="252"/>
      <c r="T608" s="252"/>
      <c r="U608" s="252"/>
      <c r="V608" s="252"/>
      <c r="W608" s="252"/>
      <c r="X608" s="252"/>
      <c r="Y608" s="252"/>
      <c r="Z608" s="252"/>
    </row>
    <row r="609" spans="1:26">
      <c r="A609" s="451">
        <v>608</v>
      </c>
      <c r="B609" s="452" t="s">
        <v>2257</v>
      </c>
      <c r="C609" s="453">
        <v>45719</v>
      </c>
      <c r="D609" s="454" t="s">
        <v>2258</v>
      </c>
      <c r="E609" s="227"/>
      <c r="F609" s="252"/>
      <c r="G609" s="252"/>
      <c r="H609" s="252"/>
      <c r="I609" s="252"/>
      <c r="J609" s="252"/>
      <c r="K609" s="252"/>
      <c r="L609" s="252"/>
      <c r="M609" s="252"/>
      <c r="N609" s="252"/>
      <c r="O609" s="252"/>
      <c r="P609" s="252"/>
      <c r="Q609" s="252"/>
      <c r="R609" s="252"/>
      <c r="S609" s="252"/>
      <c r="T609" s="252"/>
      <c r="U609" s="252"/>
      <c r="V609" s="252"/>
      <c r="W609" s="252"/>
      <c r="X609" s="252"/>
      <c r="Y609" s="252"/>
      <c r="Z609" s="252"/>
    </row>
    <row r="610" spans="1:26">
      <c r="A610" s="451">
        <v>609</v>
      </c>
      <c r="B610" s="452" t="s">
        <v>2259</v>
      </c>
      <c r="C610" s="453">
        <v>45719</v>
      </c>
      <c r="D610" s="454" t="s">
        <v>2260</v>
      </c>
      <c r="E610" s="227"/>
      <c r="F610" s="252"/>
      <c r="G610" s="252"/>
      <c r="H610" s="252"/>
      <c r="I610" s="252"/>
      <c r="J610" s="252"/>
      <c r="K610" s="252"/>
      <c r="L610" s="252"/>
      <c r="M610" s="252"/>
      <c r="N610" s="252"/>
      <c r="O610" s="252"/>
      <c r="P610" s="252"/>
      <c r="Q610" s="252"/>
      <c r="R610" s="252"/>
      <c r="S610" s="252"/>
      <c r="T610" s="252"/>
      <c r="U610" s="252"/>
      <c r="V610" s="252"/>
      <c r="W610" s="252"/>
      <c r="X610" s="252"/>
      <c r="Y610" s="252"/>
      <c r="Z610" s="252"/>
    </row>
    <row r="611" spans="1:26">
      <c r="A611" s="451">
        <v>610</v>
      </c>
      <c r="B611" s="452" t="s">
        <v>2261</v>
      </c>
      <c r="C611" s="453">
        <v>45719</v>
      </c>
      <c r="D611" s="454" t="s">
        <v>2258</v>
      </c>
      <c r="E611" s="227"/>
      <c r="F611" s="252"/>
      <c r="G611" s="252"/>
      <c r="H611" s="252"/>
      <c r="I611" s="252"/>
      <c r="J611" s="252"/>
      <c r="K611" s="252"/>
      <c r="L611" s="252"/>
      <c r="M611" s="252"/>
      <c r="N611" s="252"/>
      <c r="O611" s="252"/>
      <c r="P611" s="252"/>
      <c r="Q611" s="252"/>
      <c r="R611" s="252"/>
      <c r="S611" s="252"/>
      <c r="T611" s="252"/>
      <c r="U611" s="252"/>
      <c r="V611" s="252"/>
      <c r="W611" s="252"/>
      <c r="X611" s="252"/>
      <c r="Y611" s="252"/>
      <c r="Z611" s="252"/>
    </row>
    <row r="612" spans="1:26">
      <c r="A612" s="451">
        <v>611</v>
      </c>
      <c r="B612" s="452" t="s">
        <v>2262</v>
      </c>
      <c r="C612" s="453">
        <v>45729</v>
      </c>
      <c r="D612" s="454" t="s">
        <v>2263</v>
      </c>
      <c r="E612" s="227"/>
      <c r="F612" s="252"/>
      <c r="G612" s="252"/>
      <c r="H612" s="252"/>
      <c r="I612" s="252"/>
      <c r="J612" s="252"/>
      <c r="K612" s="252"/>
      <c r="L612" s="252"/>
      <c r="M612" s="252"/>
      <c r="N612" s="252"/>
      <c r="O612" s="252"/>
      <c r="P612" s="252"/>
      <c r="Q612" s="252"/>
      <c r="R612" s="252"/>
      <c r="S612" s="252"/>
      <c r="T612" s="252"/>
      <c r="U612" s="252"/>
      <c r="V612" s="252"/>
      <c r="W612" s="252"/>
      <c r="X612" s="252"/>
      <c r="Y612" s="252"/>
      <c r="Z612" s="252"/>
    </row>
    <row r="613" spans="1:26" ht="27">
      <c r="A613" s="451">
        <v>612</v>
      </c>
      <c r="B613" s="452" t="s">
        <v>2264</v>
      </c>
      <c r="C613" s="453">
        <v>45734</v>
      </c>
      <c r="D613" s="454" t="s">
        <v>2265</v>
      </c>
      <c r="E613" s="227"/>
      <c r="F613" s="252"/>
      <c r="G613" s="252"/>
      <c r="H613" s="252"/>
      <c r="I613" s="252"/>
      <c r="J613" s="252"/>
      <c r="K613" s="252"/>
      <c r="L613" s="252"/>
      <c r="M613" s="252"/>
      <c r="N613" s="252"/>
      <c r="O613" s="252"/>
      <c r="P613" s="252"/>
      <c r="Q613" s="252"/>
      <c r="R613" s="252"/>
      <c r="S613" s="252"/>
      <c r="T613" s="252"/>
      <c r="U613" s="252"/>
      <c r="V613" s="252"/>
      <c r="W613" s="252"/>
      <c r="X613" s="252"/>
      <c r="Y613" s="252"/>
      <c r="Z613" s="252"/>
    </row>
    <row r="614" spans="1:26">
      <c r="A614" s="451">
        <v>613</v>
      </c>
      <c r="B614" s="455" t="s">
        <v>2266</v>
      </c>
      <c r="C614" s="453">
        <v>45736</v>
      </c>
      <c r="D614" s="454" t="s">
        <v>2267</v>
      </c>
      <c r="E614" s="227"/>
      <c r="F614" s="252"/>
      <c r="G614" s="252"/>
      <c r="H614" s="252"/>
      <c r="I614" s="252"/>
      <c r="J614" s="252"/>
      <c r="K614" s="252"/>
      <c r="L614" s="252"/>
      <c r="M614" s="252"/>
      <c r="N614" s="252"/>
      <c r="O614" s="252"/>
      <c r="P614" s="252"/>
      <c r="Q614" s="252"/>
      <c r="R614" s="252"/>
      <c r="S614" s="252"/>
      <c r="T614" s="252"/>
      <c r="U614" s="252"/>
      <c r="V614" s="252"/>
      <c r="W614" s="252"/>
      <c r="X614" s="252"/>
      <c r="Y614" s="252"/>
      <c r="Z614" s="252"/>
    </row>
    <row r="615" spans="1:26" ht="27">
      <c r="A615" s="451">
        <v>614</v>
      </c>
      <c r="B615" s="452" t="s">
        <v>2268</v>
      </c>
      <c r="C615" s="453">
        <v>45743</v>
      </c>
      <c r="D615" s="454" t="s">
        <v>2269</v>
      </c>
      <c r="E615" s="227"/>
      <c r="F615" s="252"/>
      <c r="G615" s="252"/>
      <c r="H615" s="252"/>
      <c r="I615" s="252"/>
      <c r="J615" s="252"/>
      <c r="K615" s="252"/>
      <c r="L615" s="252"/>
      <c r="M615" s="252"/>
      <c r="N615" s="252"/>
      <c r="O615" s="252"/>
      <c r="P615" s="252"/>
      <c r="Q615" s="252"/>
      <c r="R615" s="252"/>
      <c r="S615" s="252"/>
      <c r="T615" s="252"/>
      <c r="U615" s="252"/>
      <c r="V615" s="252"/>
      <c r="W615" s="252"/>
      <c r="X615" s="252"/>
      <c r="Y615" s="252"/>
      <c r="Z615" s="252"/>
    </row>
    <row r="616" spans="1:26">
      <c r="A616" s="381">
        <v>615</v>
      </c>
      <c r="B616" s="456" t="s">
        <v>2270</v>
      </c>
      <c r="C616" s="457">
        <v>45748</v>
      </c>
      <c r="D616" s="458" t="s">
        <v>2271</v>
      </c>
      <c r="E616" s="227"/>
      <c r="F616" s="252"/>
      <c r="G616" s="252"/>
      <c r="H616" s="252"/>
      <c r="I616" s="252"/>
      <c r="J616" s="252"/>
      <c r="K616" s="252"/>
      <c r="L616" s="252"/>
      <c r="M616" s="252"/>
      <c r="N616" s="252"/>
      <c r="O616" s="252"/>
      <c r="P616" s="252"/>
      <c r="Q616" s="252"/>
      <c r="R616" s="252"/>
      <c r="S616" s="252"/>
      <c r="T616" s="252"/>
      <c r="U616" s="252"/>
      <c r="V616" s="252"/>
      <c r="W616" s="252"/>
      <c r="X616" s="252"/>
      <c r="Y616" s="252"/>
      <c r="Z616" s="252"/>
    </row>
    <row r="617" spans="1:26" s="202" customFormat="1" ht="27">
      <c r="A617" s="394">
        <v>616</v>
      </c>
      <c r="B617" s="459" t="s">
        <v>2272</v>
      </c>
      <c r="C617" s="453">
        <v>45749</v>
      </c>
      <c r="D617" s="459" t="s">
        <v>2271</v>
      </c>
      <c r="E617" s="261"/>
      <c r="F617" s="262"/>
      <c r="G617" s="262"/>
      <c r="H617" s="262"/>
      <c r="I617" s="262"/>
      <c r="J617" s="262"/>
      <c r="K617" s="262"/>
      <c r="L617" s="262"/>
      <c r="M617" s="262"/>
      <c r="N617" s="262"/>
      <c r="O617" s="262"/>
      <c r="P617" s="262"/>
      <c r="Q617" s="262"/>
      <c r="R617" s="262"/>
      <c r="S617" s="262"/>
      <c r="T617" s="262"/>
      <c r="U617" s="262"/>
      <c r="V617" s="262"/>
      <c r="W617" s="262"/>
      <c r="X617" s="262"/>
      <c r="Y617" s="262"/>
      <c r="Z617" s="262"/>
    </row>
    <row r="618" spans="1:26" s="202" customFormat="1" ht="14.5">
      <c r="A618" s="394">
        <v>617</v>
      </c>
      <c r="B618" s="460" t="s">
        <v>2273</v>
      </c>
      <c r="C618" s="453">
        <v>45757</v>
      </c>
      <c r="D618" s="461" t="s">
        <v>2274</v>
      </c>
      <c r="E618" s="261"/>
      <c r="F618" s="262"/>
      <c r="G618" s="262"/>
      <c r="H618" s="262"/>
      <c r="I618" s="262"/>
      <c r="J618" s="262"/>
      <c r="K618" s="262"/>
      <c r="L618" s="262"/>
      <c r="M618" s="262"/>
      <c r="N618" s="262"/>
      <c r="O618" s="262"/>
      <c r="P618" s="262"/>
      <c r="Q618" s="262"/>
      <c r="R618" s="262"/>
      <c r="S618" s="262"/>
      <c r="T618" s="262"/>
      <c r="U618" s="262"/>
      <c r="V618" s="262"/>
      <c r="W618" s="262"/>
      <c r="X618" s="262"/>
      <c r="Y618" s="262"/>
      <c r="Z618" s="262"/>
    </row>
    <row r="619" spans="1:26" s="202" customFormat="1" ht="14.5">
      <c r="A619" s="394">
        <v>618</v>
      </c>
      <c r="B619" s="460" t="s">
        <v>2275</v>
      </c>
      <c r="C619" s="453">
        <v>45763</v>
      </c>
      <c r="D619" s="461" t="s">
        <v>2276</v>
      </c>
      <c r="E619" s="261"/>
      <c r="F619" s="262"/>
      <c r="G619" s="262"/>
      <c r="H619" s="262"/>
      <c r="I619" s="262"/>
      <c r="J619" s="262"/>
      <c r="K619" s="262"/>
      <c r="L619" s="262"/>
      <c r="M619" s="262"/>
      <c r="N619" s="262"/>
      <c r="O619" s="262"/>
      <c r="P619" s="262"/>
      <c r="Q619" s="262"/>
      <c r="R619" s="262"/>
      <c r="S619" s="262"/>
      <c r="T619" s="262"/>
      <c r="U619" s="262"/>
      <c r="V619" s="262"/>
      <c r="W619" s="262"/>
      <c r="X619" s="262"/>
      <c r="Y619" s="262"/>
      <c r="Z619" s="262"/>
    </row>
    <row r="620" spans="1:26" s="202" customFormat="1" ht="14.5">
      <c r="A620" s="394">
        <v>619</v>
      </c>
      <c r="B620" s="460" t="s">
        <v>2277</v>
      </c>
      <c r="C620" s="453">
        <v>45769</v>
      </c>
      <c r="D620" s="461" t="s">
        <v>2278</v>
      </c>
      <c r="E620" s="261"/>
      <c r="F620" s="262"/>
      <c r="G620" s="262"/>
      <c r="H620" s="262"/>
      <c r="I620" s="262"/>
      <c r="J620" s="262"/>
      <c r="K620" s="262"/>
      <c r="L620" s="262"/>
      <c r="M620" s="262"/>
      <c r="N620" s="262"/>
      <c r="O620" s="262"/>
      <c r="P620" s="262"/>
      <c r="Q620" s="262"/>
      <c r="R620" s="262"/>
      <c r="S620" s="262"/>
      <c r="T620" s="262"/>
      <c r="U620" s="262"/>
      <c r="V620" s="262"/>
      <c r="W620" s="262"/>
      <c r="X620" s="262"/>
      <c r="Y620" s="262"/>
      <c r="Z620" s="262"/>
    </row>
    <row r="621" spans="1:26" s="202" customFormat="1" ht="29">
      <c r="A621" s="394">
        <v>620</v>
      </c>
      <c r="B621" s="460" t="s">
        <v>2279</v>
      </c>
      <c r="C621" s="453">
        <v>45770</v>
      </c>
      <c r="D621" s="461" t="s">
        <v>2280</v>
      </c>
      <c r="E621" s="261"/>
      <c r="F621" s="262"/>
      <c r="G621" s="262"/>
      <c r="H621" s="262"/>
      <c r="I621" s="262"/>
      <c r="J621" s="262"/>
      <c r="K621" s="262"/>
      <c r="L621" s="262"/>
      <c r="M621" s="262"/>
      <c r="N621" s="262"/>
      <c r="O621" s="262"/>
      <c r="P621" s="262"/>
      <c r="Q621" s="262"/>
      <c r="R621" s="262"/>
      <c r="S621" s="262"/>
      <c r="T621" s="262"/>
      <c r="U621" s="262"/>
      <c r="V621" s="262"/>
      <c r="W621" s="262"/>
      <c r="X621" s="262"/>
      <c r="Y621" s="262"/>
      <c r="Z621" s="262"/>
    </row>
    <row r="622" spans="1:26" s="202" customFormat="1" ht="14.5">
      <c r="A622" s="394">
        <v>621</v>
      </c>
      <c r="B622" s="460" t="s">
        <v>2281</v>
      </c>
      <c r="C622" s="453">
        <v>45770</v>
      </c>
      <c r="D622" s="461" t="s">
        <v>1376</v>
      </c>
      <c r="E622" s="261"/>
      <c r="F622" s="262"/>
      <c r="G622" s="262"/>
      <c r="H622" s="262"/>
      <c r="I622" s="262"/>
      <c r="J622" s="262"/>
      <c r="K622" s="262"/>
      <c r="L622" s="262"/>
      <c r="M622" s="262"/>
      <c r="N622" s="262"/>
      <c r="O622" s="262"/>
      <c r="P622" s="262"/>
      <c r="Q622" s="262"/>
      <c r="R622" s="262"/>
      <c r="S622" s="262"/>
      <c r="T622" s="262"/>
      <c r="U622" s="262"/>
      <c r="V622" s="262"/>
      <c r="W622" s="262"/>
      <c r="X622" s="262"/>
      <c r="Y622" s="262"/>
      <c r="Z622" s="262"/>
    </row>
    <row r="623" spans="1:26" s="202" customFormat="1" ht="29">
      <c r="A623" s="394">
        <v>622</v>
      </c>
      <c r="B623" s="460" t="s">
        <v>2282</v>
      </c>
      <c r="C623" s="453">
        <v>45770</v>
      </c>
      <c r="D623" s="461" t="s">
        <v>2283</v>
      </c>
      <c r="E623" s="261"/>
      <c r="F623" s="262"/>
      <c r="G623" s="262"/>
      <c r="H623" s="262"/>
      <c r="I623" s="262"/>
      <c r="J623" s="262"/>
      <c r="K623" s="262"/>
      <c r="L623" s="262"/>
      <c r="M623" s="262"/>
      <c r="N623" s="262"/>
      <c r="O623" s="262"/>
      <c r="P623" s="262"/>
      <c r="Q623" s="262"/>
      <c r="R623" s="262"/>
      <c r="S623" s="262"/>
      <c r="T623" s="262"/>
      <c r="U623" s="262"/>
      <c r="V623" s="262"/>
      <c r="W623" s="262"/>
      <c r="X623" s="262"/>
      <c r="Y623" s="262"/>
      <c r="Z623" s="262"/>
    </row>
    <row r="624" spans="1:26" s="202" customFormat="1" ht="14.5">
      <c r="A624" s="394">
        <v>623</v>
      </c>
      <c r="B624" s="460" t="s">
        <v>2284</v>
      </c>
      <c r="C624" s="453">
        <v>45771</v>
      </c>
      <c r="D624" s="461" t="s">
        <v>2285</v>
      </c>
      <c r="E624" s="261"/>
      <c r="F624" s="262"/>
      <c r="G624" s="262"/>
      <c r="H624" s="262"/>
      <c r="I624" s="262"/>
      <c r="J624" s="262"/>
      <c r="K624" s="262"/>
      <c r="L624" s="262"/>
      <c r="M624" s="262"/>
      <c r="N624" s="262"/>
      <c r="O624" s="262"/>
      <c r="P624" s="262"/>
      <c r="Q624" s="262"/>
      <c r="R624" s="262"/>
      <c r="S624" s="262"/>
      <c r="T624" s="262"/>
      <c r="U624" s="262"/>
      <c r="V624" s="262"/>
      <c r="W624" s="262"/>
      <c r="X624" s="262"/>
      <c r="Y624" s="262"/>
      <c r="Z624" s="262"/>
    </row>
    <row r="625" spans="1:26" s="202" customFormat="1" ht="14.5">
      <c r="A625" s="394">
        <v>624</v>
      </c>
      <c r="B625" s="460" t="s">
        <v>2286</v>
      </c>
      <c r="C625" s="453">
        <v>45800</v>
      </c>
      <c r="D625" s="461" t="s">
        <v>2287</v>
      </c>
      <c r="E625" s="261"/>
      <c r="F625" s="262"/>
      <c r="G625" s="262"/>
      <c r="H625" s="262"/>
      <c r="I625" s="262"/>
      <c r="J625" s="262"/>
      <c r="K625" s="262"/>
      <c r="L625" s="262"/>
      <c r="M625" s="262"/>
      <c r="N625" s="262"/>
      <c r="O625" s="262"/>
      <c r="P625" s="262"/>
      <c r="Q625" s="262"/>
      <c r="R625" s="262"/>
      <c r="S625" s="262"/>
      <c r="T625" s="262"/>
      <c r="U625" s="262"/>
      <c r="V625" s="262"/>
      <c r="W625" s="262"/>
      <c r="X625" s="262"/>
      <c r="Y625" s="262"/>
      <c r="Z625" s="262"/>
    </row>
    <row r="626" spans="1:26" s="202" customFormat="1" ht="14.5">
      <c r="A626" s="394">
        <v>625</v>
      </c>
      <c r="B626" s="460" t="s">
        <v>2288</v>
      </c>
      <c r="C626" s="453">
        <v>45801</v>
      </c>
      <c r="D626" s="394" t="s">
        <v>22</v>
      </c>
      <c r="E626" s="261"/>
      <c r="F626" s="262"/>
      <c r="G626" s="262"/>
      <c r="H626" s="262"/>
      <c r="I626" s="262"/>
      <c r="J626" s="262"/>
      <c r="K626" s="262"/>
      <c r="L626" s="262"/>
      <c r="M626" s="262"/>
      <c r="N626" s="262"/>
      <c r="O626" s="262"/>
      <c r="P626" s="262"/>
      <c r="Q626" s="262"/>
      <c r="R626" s="262"/>
      <c r="S626" s="262"/>
      <c r="T626" s="262"/>
      <c r="U626" s="262"/>
      <c r="V626" s="262"/>
      <c r="W626" s="262"/>
      <c r="X626" s="262"/>
      <c r="Y626" s="262"/>
      <c r="Z626" s="262"/>
    </row>
    <row r="627" spans="1:26" s="202" customFormat="1" ht="29">
      <c r="A627" s="394">
        <v>626</v>
      </c>
      <c r="B627" s="460" t="s">
        <v>2289</v>
      </c>
      <c r="C627" s="453">
        <v>45804</v>
      </c>
      <c r="D627" s="461" t="s">
        <v>2290</v>
      </c>
      <c r="E627" s="261"/>
      <c r="F627" s="262"/>
      <c r="G627" s="262"/>
      <c r="H627" s="262"/>
      <c r="I627" s="262"/>
      <c r="J627" s="262"/>
      <c r="K627" s="262"/>
      <c r="L627" s="262"/>
      <c r="M627" s="262"/>
      <c r="N627" s="262"/>
      <c r="O627" s="262"/>
      <c r="P627" s="262"/>
      <c r="Q627" s="262"/>
      <c r="R627" s="262"/>
      <c r="S627" s="262"/>
      <c r="T627" s="262"/>
      <c r="U627" s="262"/>
      <c r="V627" s="262"/>
      <c r="W627" s="262"/>
      <c r="X627" s="262"/>
      <c r="Y627" s="262"/>
      <c r="Z627" s="262"/>
    </row>
    <row r="628" spans="1:26" s="202" customFormat="1" ht="29">
      <c r="A628" s="394">
        <v>627</v>
      </c>
      <c r="B628" s="460" t="s">
        <v>2291</v>
      </c>
      <c r="C628" s="453">
        <v>45832</v>
      </c>
      <c r="D628" s="461" t="s">
        <v>2292</v>
      </c>
      <c r="E628" s="261"/>
      <c r="F628" s="262"/>
      <c r="G628" s="262"/>
      <c r="H628" s="262"/>
      <c r="I628" s="262"/>
      <c r="J628" s="262"/>
      <c r="K628" s="262"/>
      <c r="L628" s="262"/>
      <c r="M628" s="262"/>
      <c r="N628" s="262"/>
      <c r="O628" s="262"/>
      <c r="P628" s="262"/>
      <c r="Q628" s="262"/>
      <c r="R628" s="262"/>
      <c r="S628" s="262"/>
      <c r="T628" s="262"/>
      <c r="U628" s="262"/>
      <c r="V628" s="262"/>
      <c r="W628" s="262"/>
      <c r="X628" s="262"/>
      <c r="Y628" s="262"/>
      <c r="Z628" s="262"/>
    </row>
    <row r="629" spans="1:26" s="202" customFormat="1" ht="14.5">
      <c r="A629" s="394">
        <v>628</v>
      </c>
      <c r="B629" s="460" t="s">
        <v>2293</v>
      </c>
      <c r="C629" s="453">
        <v>45833</v>
      </c>
      <c r="D629" s="462" t="s">
        <v>2294</v>
      </c>
      <c r="E629" s="261"/>
      <c r="F629" s="262"/>
      <c r="G629" s="262"/>
      <c r="H629" s="262"/>
      <c r="I629" s="262"/>
      <c r="J629" s="262"/>
      <c r="K629" s="262"/>
      <c r="L629" s="262"/>
      <c r="M629" s="262"/>
      <c r="N629" s="262"/>
      <c r="O629" s="262"/>
      <c r="P629" s="262"/>
      <c r="Q629" s="262"/>
      <c r="R629" s="262"/>
      <c r="S629" s="262"/>
      <c r="T629" s="262"/>
      <c r="U629" s="262"/>
      <c r="V629" s="262"/>
      <c r="W629" s="262"/>
      <c r="X629" s="262"/>
      <c r="Y629" s="262"/>
      <c r="Z629" s="262"/>
    </row>
    <row r="630" spans="1:26" s="202" customFormat="1" ht="14.5">
      <c r="A630" s="394">
        <v>629</v>
      </c>
      <c r="B630" s="460" t="s">
        <v>2295</v>
      </c>
      <c r="C630" s="453">
        <v>45834</v>
      </c>
      <c r="D630" s="461" t="s">
        <v>2296</v>
      </c>
      <c r="E630" s="261"/>
      <c r="F630" s="262"/>
      <c r="G630" s="262"/>
      <c r="H630" s="262"/>
      <c r="I630" s="262"/>
      <c r="J630" s="262"/>
      <c r="K630" s="262"/>
      <c r="L630" s="262"/>
      <c r="M630" s="262"/>
      <c r="N630" s="262"/>
      <c r="O630" s="262"/>
      <c r="P630" s="262"/>
      <c r="Q630" s="262"/>
      <c r="R630" s="262"/>
      <c r="S630" s="262"/>
      <c r="T630" s="262"/>
      <c r="U630" s="262"/>
      <c r="V630" s="262"/>
      <c r="W630" s="262"/>
      <c r="X630" s="262"/>
      <c r="Y630" s="262"/>
      <c r="Z630" s="262"/>
    </row>
    <row r="631" spans="1:26" s="202" customFormat="1" ht="29">
      <c r="A631" s="394">
        <v>630</v>
      </c>
      <c r="B631" s="460" t="s">
        <v>2297</v>
      </c>
      <c r="C631" s="453">
        <v>45835</v>
      </c>
      <c r="D631" s="461" t="s">
        <v>2298</v>
      </c>
      <c r="E631" s="261"/>
      <c r="F631" s="262"/>
      <c r="G631" s="262"/>
      <c r="H631" s="262"/>
      <c r="I631" s="262"/>
      <c r="J631" s="262"/>
      <c r="K631" s="262"/>
      <c r="L631" s="262"/>
      <c r="M631" s="262"/>
      <c r="N631" s="262"/>
      <c r="O631" s="262"/>
      <c r="P631" s="262"/>
      <c r="Q631" s="262"/>
      <c r="R631" s="262"/>
      <c r="S631" s="262"/>
      <c r="T631" s="262"/>
      <c r="U631" s="262"/>
      <c r="V631" s="262"/>
      <c r="W631" s="262"/>
      <c r="X631" s="262"/>
      <c r="Y631" s="262"/>
      <c r="Z631" s="262"/>
    </row>
    <row r="632" spans="1:26" s="202" customFormat="1" ht="14.5">
      <c r="A632" s="394">
        <v>631</v>
      </c>
      <c r="B632" s="460" t="s">
        <v>2299</v>
      </c>
      <c r="C632" s="453">
        <v>45846</v>
      </c>
      <c r="D632" s="461" t="s">
        <v>2300</v>
      </c>
      <c r="E632" s="261"/>
      <c r="F632" s="262"/>
      <c r="G632" s="262"/>
      <c r="H632" s="262"/>
      <c r="I632" s="262"/>
      <c r="J632" s="262"/>
      <c r="K632" s="262"/>
      <c r="L632" s="262"/>
      <c r="M632" s="262"/>
      <c r="N632" s="262"/>
      <c r="O632" s="262"/>
      <c r="P632" s="262"/>
      <c r="Q632" s="262"/>
      <c r="R632" s="262"/>
      <c r="S632" s="262"/>
      <c r="T632" s="262"/>
      <c r="U632" s="262"/>
      <c r="V632" s="262"/>
      <c r="W632" s="262"/>
      <c r="X632" s="262"/>
      <c r="Y632" s="262"/>
      <c r="Z632" s="262"/>
    </row>
    <row r="633" spans="1:26" s="202" customFormat="1" ht="14.5">
      <c r="A633" s="394">
        <v>632</v>
      </c>
      <c r="B633" s="460" t="s">
        <v>2301</v>
      </c>
      <c r="C633" s="453">
        <v>45847</v>
      </c>
      <c r="D633" s="461" t="s">
        <v>2302</v>
      </c>
      <c r="E633" s="261"/>
      <c r="F633" s="262"/>
      <c r="G633" s="262"/>
      <c r="H633" s="262"/>
      <c r="I633" s="262"/>
      <c r="J633" s="262"/>
      <c r="K633" s="262"/>
      <c r="L633" s="262"/>
      <c r="M633" s="262"/>
      <c r="N633" s="262"/>
      <c r="O633" s="262"/>
      <c r="P633" s="262"/>
      <c r="Q633" s="262"/>
      <c r="R633" s="262"/>
      <c r="S633" s="262"/>
      <c r="T633" s="262"/>
      <c r="U633" s="262"/>
      <c r="V633" s="262"/>
      <c r="W633" s="262"/>
      <c r="X633" s="262"/>
      <c r="Y633" s="262"/>
      <c r="Z633" s="262"/>
    </row>
    <row r="634" spans="1:26" s="202" customFormat="1" ht="14.5">
      <c r="A634" s="394">
        <v>633</v>
      </c>
      <c r="B634" s="460" t="s">
        <v>2303</v>
      </c>
      <c r="C634" s="453">
        <v>45847</v>
      </c>
      <c r="D634" s="461" t="s">
        <v>2304</v>
      </c>
      <c r="E634" s="261"/>
      <c r="F634" s="262"/>
      <c r="G634" s="262"/>
      <c r="H634" s="262"/>
      <c r="I634" s="262"/>
      <c r="J634" s="262"/>
      <c r="K634" s="262"/>
      <c r="L634" s="262"/>
      <c r="M634" s="262"/>
      <c r="N634" s="262"/>
      <c r="O634" s="262"/>
      <c r="P634" s="262"/>
      <c r="Q634" s="262"/>
      <c r="R634" s="262"/>
      <c r="S634" s="262"/>
      <c r="T634" s="262"/>
      <c r="U634" s="262"/>
      <c r="V634" s="262"/>
      <c r="W634" s="262"/>
      <c r="X634" s="262"/>
      <c r="Y634" s="262"/>
      <c r="Z634" s="262"/>
    </row>
    <row r="635" spans="1:26" s="202" customFormat="1" ht="14.5">
      <c r="A635" s="394">
        <v>634</v>
      </c>
      <c r="B635" s="460" t="s">
        <v>2305</v>
      </c>
      <c r="C635" s="453">
        <v>45848</v>
      </c>
      <c r="D635" s="462" t="s">
        <v>2306</v>
      </c>
      <c r="E635" s="261"/>
      <c r="F635" s="262"/>
      <c r="G635" s="262"/>
      <c r="H635" s="262"/>
      <c r="I635" s="262"/>
      <c r="J635" s="262"/>
      <c r="K635" s="262"/>
      <c r="L635" s="262"/>
      <c r="M635" s="262"/>
      <c r="N635" s="262"/>
      <c r="O635" s="262"/>
      <c r="P635" s="262"/>
      <c r="Q635" s="262"/>
      <c r="R635" s="262"/>
      <c r="S635" s="262"/>
      <c r="T635" s="262"/>
      <c r="U635" s="262"/>
      <c r="V635" s="262"/>
      <c r="W635" s="262"/>
      <c r="X635" s="262"/>
      <c r="Y635" s="262"/>
      <c r="Z635" s="262"/>
    </row>
    <row r="636" spans="1:26" s="202" customFormat="1" ht="14.5">
      <c r="A636" s="394">
        <v>635</v>
      </c>
      <c r="B636" s="460" t="s">
        <v>2307</v>
      </c>
      <c r="C636" s="453">
        <v>45848</v>
      </c>
      <c r="D636" s="462" t="s">
        <v>2308</v>
      </c>
      <c r="E636" s="261"/>
      <c r="F636" s="262"/>
      <c r="G636" s="262"/>
      <c r="H636" s="262"/>
      <c r="I636" s="262"/>
      <c r="J636" s="262"/>
      <c r="K636" s="262"/>
      <c r="L636" s="262"/>
      <c r="M636" s="262"/>
      <c r="N636" s="262"/>
      <c r="O636" s="262"/>
      <c r="P636" s="262"/>
      <c r="Q636" s="262"/>
      <c r="R636" s="262"/>
      <c r="S636" s="262"/>
      <c r="T636" s="262"/>
      <c r="U636" s="262"/>
      <c r="V636" s="262"/>
      <c r="W636" s="262"/>
      <c r="X636" s="262"/>
      <c r="Y636" s="262"/>
      <c r="Z636" s="262"/>
    </row>
    <row r="637" spans="1:26" s="203" customFormat="1" ht="14.5">
      <c r="A637" s="394">
        <v>636</v>
      </c>
      <c r="B637" s="460" t="s">
        <v>2309</v>
      </c>
      <c r="C637" s="453">
        <v>45854</v>
      </c>
      <c r="D637" s="460" t="s">
        <v>2310</v>
      </c>
      <c r="E637" s="264"/>
      <c r="F637" s="265"/>
      <c r="G637" s="265"/>
      <c r="H637" s="265"/>
      <c r="I637" s="265"/>
      <c r="J637" s="265"/>
      <c r="K637" s="265"/>
      <c r="L637" s="265"/>
      <c r="M637" s="265"/>
      <c r="N637" s="265"/>
      <c r="O637" s="265"/>
      <c r="P637" s="265"/>
      <c r="Q637" s="265"/>
      <c r="R637" s="265"/>
      <c r="S637" s="265"/>
      <c r="T637" s="265"/>
      <c r="U637" s="265"/>
      <c r="V637" s="265"/>
      <c r="W637" s="265"/>
      <c r="X637" s="265"/>
      <c r="Y637" s="265"/>
      <c r="Z637" s="265"/>
    </row>
    <row r="638" spans="1:26" s="203" customFormat="1" ht="29">
      <c r="A638" s="394">
        <v>637</v>
      </c>
      <c r="B638" s="460" t="s">
        <v>2311</v>
      </c>
      <c r="C638" s="453">
        <v>45855</v>
      </c>
      <c r="D638" s="462" t="s">
        <v>2312</v>
      </c>
      <c r="E638" s="264"/>
      <c r="F638" s="265"/>
      <c r="G638" s="265"/>
      <c r="H638" s="265"/>
      <c r="I638" s="265"/>
      <c r="J638" s="265"/>
      <c r="K638" s="265"/>
      <c r="L638" s="265"/>
      <c r="M638" s="265"/>
      <c r="N638" s="265"/>
      <c r="O638" s="265"/>
      <c r="P638" s="265"/>
      <c r="Q638" s="265"/>
      <c r="R638" s="265"/>
      <c r="S638" s="265"/>
      <c r="T638" s="265"/>
      <c r="U638" s="265"/>
      <c r="V638" s="265"/>
      <c r="W638" s="265"/>
      <c r="X638" s="265"/>
      <c r="Y638" s="265"/>
      <c r="Z638" s="265"/>
    </row>
    <row r="639" spans="1:26" s="203" customFormat="1" ht="14.5">
      <c r="A639" s="394">
        <v>638</v>
      </c>
      <c r="B639" s="460" t="s">
        <v>2313</v>
      </c>
      <c r="C639" s="453">
        <v>45856</v>
      </c>
      <c r="D639" s="461" t="s">
        <v>2314</v>
      </c>
      <c r="E639" s="264"/>
      <c r="F639" s="265"/>
      <c r="G639" s="265"/>
      <c r="H639" s="265"/>
      <c r="I639" s="265"/>
      <c r="J639" s="265"/>
      <c r="K639" s="265"/>
      <c r="L639" s="265"/>
      <c r="M639" s="265"/>
      <c r="N639" s="265"/>
      <c r="O639" s="265"/>
      <c r="P639" s="265"/>
      <c r="Q639" s="265"/>
      <c r="R639" s="265"/>
      <c r="S639" s="265"/>
      <c r="T639" s="265"/>
      <c r="U639" s="265"/>
      <c r="V639" s="265"/>
      <c r="W639" s="265"/>
      <c r="X639" s="265"/>
      <c r="Y639" s="265"/>
      <c r="Z639" s="265"/>
    </row>
    <row r="640" spans="1:26" s="203" customFormat="1" ht="14.5">
      <c r="A640" s="394">
        <v>639</v>
      </c>
      <c r="B640" s="460" t="s">
        <v>2315</v>
      </c>
      <c r="C640" s="453">
        <v>45862</v>
      </c>
      <c r="D640" s="461" t="s">
        <v>2316</v>
      </c>
      <c r="E640" s="264"/>
      <c r="F640" s="265"/>
      <c r="G640" s="265"/>
      <c r="H640" s="265"/>
      <c r="I640" s="265"/>
      <c r="J640" s="265"/>
      <c r="K640" s="265"/>
      <c r="L640" s="265"/>
      <c r="M640" s="265"/>
      <c r="N640" s="265"/>
      <c r="O640" s="265"/>
      <c r="P640" s="265"/>
      <c r="Q640" s="265"/>
      <c r="R640" s="265"/>
      <c r="S640" s="265"/>
      <c r="T640" s="265"/>
      <c r="U640" s="265"/>
      <c r="V640" s="265"/>
      <c r="W640" s="265"/>
      <c r="X640" s="265"/>
      <c r="Y640" s="265"/>
      <c r="Z640" s="265"/>
    </row>
    <row r="641" spans="1:26" s="203" customFormat="1" ht="14.5">
      <c r="A641" s="394">
        <v>640</v>
      </c>
      <c r="B641" s="460" t="s">
        <v>2317</v>
      </c>
      <c r="C641" s="453">
        <v>45870</v>
      </c>
      <c r="D641" s="461" t="s">
        <v>2318</v>
      </c>
      <c r="E641" s="264"/>
      <c r="F641" s="265"/>
      <c r="G641" s="265"/>
      <c r="H641" s="265"/>
      <c r="I641" s="265"/>
      <c r="J641" s="265"/>
      <c r="K641" s="265"/>
      <c r="L641" s="265"/>
      <c r="M641" s="265"/>
      <c r="N641" s="265"/>
      <c r="O641" s="265"/>
      <c r="P641" s="265"/>
      <c r="Q641" s="265"/>
      <c r="R641" s="265"/>
      <c r="S641" s="265"/>
      <c r="T641" s="265"/>
      <c r="U641" s="265"/>
      <c r="V641" s="265"/>
      <c r="W641" s="265"/>
      <c r="X641" s="265"/>
      <c r="Y641" s="265"/>
      <c r="Z641" s="265"/>
    </row>
    <row r="642" spans="1:26" s="203" customFormat="1" ht="29">
      <c r="A642" s="394">
        <v>641</v>
      </c>
      <c r="B642" s="460" t="s">
        <v>2319</v>
      </c>
      <c r="C642" s="453">
        <v>45877</v>
      </c>
      <c r="D642" s="394" t="s">
        <v>22</v>
      </c>
      <c r="E642" s="264"/>
      <c r="F642" s="265"/>
      <c r="G642" s="265"/>
      <c r="H642" s="265"/>
      <c r="I642" s="265"/>
      <c r="J642" s="265"/>
      <c r="K642" s="265"/>
      <c r="L642" s="265"/>
      <c r="M642" s="265"/>
      <c r="N642" s="265"/>
      <c r="O642" s="265"/>
      <c r="P642" s="265"/>
      <c r="Q642" s="265"/>
      <c r="R642" s="265"/>
      <c r="S642" s="265"/>
      <c r="T642" s="265"/>
      <c r="U642" s="265"/>
      <c r="V642" s="265"/>
      <c r="W642" s="265"/>
      <c r="X642" s="265"/>
      <c r="Y642" s="265"/>
      <c r="Z642" s="265"/>
    </row>
    <row r="643" spans="1:26" s="203" customFormat="1" ht="29">
      <c r="A643" s="394">
        <v>642</v>
      </c>
      <c r="B643" s="460" t="s">
        <v>2320</v>
      </c>
      <c r="C643" s="453">
        <v>45896</v>
      </c>
      <c r="D643" s="461" t="s">
        <v>2321</v>
      </c>
      <c r="E643" s="264"/>
      <c r="F643" s="265"/>
      <c r="G643" s="265"/>
      <c r="H643" s="265"/>
      <c r="I643" s="265"/>
      <c r="J643" s="265"/>
      <c r="K643" s="265"/>
      <c r="L643" s="265"/>
      <c r="M643" s="265"/>
      <c r="N643" s="265"/>
      <c r="O643" s="265"/>
      <c r="P643" s="265"/>
      <c r="Q643" s="265"/>
      <c r="R643" s="265"/>
      <c r="S643" s="265"/>
      <c r="T643" s="265"/>
      <c r="U643" s="265"/>
      <c r="V643" s="265"/>
      <c r="W643" s="265"/>
      <c r="X643" s="265"/>
      <c r="Y643" s="265"/>
      <c r="Z643" s="265"/>
    </row>
    <row r="644" spans="1:26" ht="29">
      <c r="A644" s="394">
        <v>643</v>
      </c>
      <c r="B644" s="463" t="s">
        <v>5068</v>
      </c>
      <c r="C644" s="464">
        <v>45912</v>
      </c>
      <c r="D644" s="465" t="s">
        <v>5069</v>
      </c>
      <c r="E644" s="227"/>
      <c r="F644" s="252"/>
      <c r="G644" s="252"/>
      <c r="H644" s="252"/>
      <c r="I644" s="252"/>
      <c r="J644" s="252"/>
      <c r="K644" s="252"/>
      <c r="L644" s="252"/>
      <c r="M644" s="252"/>
      <c r="N644" s="252"/>
      <c r="O644" s="252"/>
      <c r="P644" s="252"/>
      <c r="Q644" s="252"/>
      <c r="R644" s="252"/>
      <c r="S644" s="252"/>
      <c r="T644" s="252"/>
      <c r="U644" s="252"/>
      <c r="V644" s="252"/>
      <c r="W644" s="252"/>
      <c r="X644" s="252"/>
      <c r="Y644" s="252"/>
      <c r="Z644" s="252"/>
    </row>
    <row r="645" spans="1:26">
      <c r="A645" s="394">
        <v>644</v>
      </c>
      <c r="B645" s="452" t="s">
        <v>5070</v>
      </c>
      <c r="C645" s="466">
        <v>45912</v>
      </c>
      <c r="D645" s="383" t="s">
        <v>5085</v>
      </c>
      <c r="E645" s="227"/>
      <c r="F645" s="252"/>
      <c r="G645" s="252"/>
      <c r="H645" s="252"/>
      <c r="I645" s="252"/>
      <c r="J645" s="252"/>
      <c r="K645" s="252"/>
      <c r="L645" s="252"/>
      <c r="M645" s="252"/>
      <c r="N645" s="252"/>
      <c r="O645" s="252"/>
      <c r="P645" s="252"/>
      <c r="Q645" s="252"/>
      <c r="R645" s="252"/>
      <c r="S645" s="252"/>
      <c r="T645" s="252"/>
      <c r="U645" s="252"/>
      <c r="V645" s="252"/>
      <c r="W645" s="252"/>
      <c r="X645" s="252"/>
      <c r="Y645" s="252"/>
      <c r="Z645" s="252"/>
    </row>
    <row r="646" spans="1:26">
      <c r="A646" s="394">
        <v>645</v>
      </c>
      <c r="B646" s="452" t="s">
        <v>5071</v>
      </c>
      <c r="C646" s="466">
        <v>45922</v>
      </c>
      <c r="D646" s="383" t="s">
        <v>5086</v>
      </c>
      <c r="E646" s="227"/>
      <c r="F646" s="252"/>
      <c r="G646" s="252"/>
      <c r="H646" s="252"/>
      <c r="I646" s="252"/>
      <c r="J646" s="252"/>
      <c r="K646" s="252"/>
      <c r="L646" s="252"/>
      <c r="M646" s="252"/>
      <c r="N646" s="252"/>
      <c r="O646" s="252"/>
      <c r="P646" s="252"/>
      <c r="Q646" s="252"/>
      <c r="R646" s="252"/>
      <c r="S646" s="252"/>
      <c r="T646" s="252"/>
      <c r="U646" s="252"/>
      <c r="V646" s="252"/>
      <c r="W646" s="252"/>
      <c r="X646" s="252"/>
      <c r="Y646" s="252"/>
      <c r="Z646" s="252"/>
    </row>
    <row r="647" spans="1:26">
      <c r="A647" s="394">
        <v>646</v>
      </c>
      <c r="B647" s="452" t="s">
        <v>5072</v>
      </c>
      <c r="C647" s="466">
        <v>45924</v>
      </c>
      <c r="D647" s="383" t="s">
        <v>5087</v>
      </c>
      <c r="E647" s="227"/>
      <c r="F647" s="252"/>
      <c r="G647" s="252"/>
      <c r="H647" s="252"/>
      <c r="I647" s="252"/>
      <c r="J647" s="252"/>
      <c r="K647" s="252"/>
      <c r="L647" s="252"/>
      <c r="M647" s="252"/>
      <c r="N647" s="252"/>
      <c r="O647" s="252"/>
      <c r="P647" s="252"/>
      <c r="Q647" s="252"/>
      <c r="R647" s="252"/>
      <c r="S647" s="252"/>
      <c r="T647" s="252"/>
      <c r="U647" s="252"/>
      <c r="V647" s="252"/>
      <c r="W647" s="252"/>
      <c r="X647" s="252"/>
      <c r="Y647" s="252"/>
      <c r="Z647" s="252"/>
    </row>
    <row r="648" spans="1:26" ht="27">
      <c r="A648" s="394">
        <v>647</v>
      </c>
      <c r="B648" s="452" t="s">
        <v>5073</v>
      </c>
      <c r="C648" s="466">
        <v>46291</v>
      </c>
      <c r="D648" s="383" t="s">
        <v>5088</v>
      </c>
      <c r="E648" s="227"/>
      <c r="F648" s="252"/>
      <c r="G648" s="252"/>
      <c r="H648" s="252"/>
      <c r="I648" s="252"/>
      <c r="J648" s="252"/>
      <c r="K648" s="252"/>
      <c r="L648" s="252"/>
      <c r="M648" s="252"/>
      <c r="N648" s="252"/>
      <c r="O648" s="252"/>
      <c r="P648" s="252"/>
      <c r="Q648" s="252"/>
      <c r="R648" s="252"/>
      <c r="S648" s="252"/>
      <c r="T648" s="252"/>
      <c r="U648" s="252"/>
      <c r="V648" s="252"/>
      <c r="W648" s="252"/>
      <c r="X648" s="252"/>
      <c r="Y648" s="252"/>
      <c r="Z648" s="252"/>
    </row>
    <row r="649" spans="1:26">
      <c r="A649" s="394">
        <v>648</v>
      </c>
      <c r="B649" s="452" t="s">
        <v>5074</v>
      </c>
      <c r="C649" s="466">
        <v>45959</v>
      </c>
      <c r="D649" s="383" t="s">
        <v>5089</v>
      </c>
      <c r="E649" s="227"/>
      <c r="F649" s="252"/>
      <c r="G649" s="252"/>
      <c r="H649" s="252"/>
      <c r="I649" s="252"/>
      <c r="J649" s="252"/>
      <c r="K649" s="252"/>
      <c r="L649" s="252"/>
      <c r="M649" s="252"/>
      <c r="N649" s="252"/>
      <c r="O649" s="252"/>
      <c r="P649" s="252"/>
      <c r="Q649" s="252"/>
      <c r="R649" s="252"/>
      <c r="S649" s="252"/>
      <c r="T649" s="252"/>
      <c r="U649" s="252"/>
      <c r="V649" s="252"/>
      <c r="W649" s="252"/>
      <c r="X649" s="252"/>
      <c r="Y649" s="252"/>
      <c r="Z649" s="252"/>
    </row>
    <row r="650" spans="1:26" ht="27">
      <c r="A650" s="394">
        <v>649</v>
      </c>
      <c r="B650" s="452" t="s">
        <v>5075</v>
      </c>
      <c r="C650" s="466">
        <v>45961</v>
      </c>
      <c r="D650" s="383" t="s">
        <v>5090</v>
      </c>
      <c r="E650" s="227"/>
      <c r="F650" s="252"/>
      <c r="G650" s="252"/>
      <c r="H650" s="252"/>
      <c r="I650" s="252"/>
      <c r="J650" s="252"/>
      <c r="K650" s="252"/>
      <c r="L650" s="252"/>
      <c r="M650" s="252"/>
      <c r="N650" s="252"/>
      <c r="O650" s="252"/>
      <c r="P650" s="252"/>
      <c r="Q650" s="252"/>
      <c r="R650" s="252"/>
      <c r="S650" s="252"/>
      <c r="T650" s="252"/>
      <c r="U650" s="252"/>
      <c r="V650" s="252"/>
      <c r="W650" s="252"/>
      <c r="X650" s="252"/>
      <c r="Y650" s="252"/>
      <c r="Z650" s="252"/>
    </row>
    <row r="651" spans="1:26" ht="27">
      <c r="A651" s="394">
        <v>650</v>
      </c>
      <c r="B651" s="452" t="s">
        <v>5076</v>
      </c>
      <c r="C651" s="466">
        <v>45967</v>
      </c>
      <c r="D651" s="383" t="s">
        <v>5091</v>
      </c>
      <c r="E651" s="227"/>
      <c r="F651" s="252"/>
      <c r="G651" s="252"/>
      <c r="H651" s="252"/>
      <c r="I651" s="252"/>
      <c r="J651" s="252"/>
      <c r="K651" s="252"/>
      <c r="L651" s="252"/>
      <c r="M651" s="252"/>
      <c r="N651" s="252"/>
      <c r="O651" s="252"/>
      <c r="P651" s="252"/>
      <c r="Q651" s="252"/>
      <c r="R651" s="252"/>
      <c r="S651" s="252"/>
      <c r="T651" s="252"/>
      <c r="U651" s="252"/>
      <c r="V651" s="252"/>
      <c r="W651" s="252"/>
      <c r="X651" s="252"/>
      <c r="Y651" s="252"/>
      <c r="Z651" s="252"/>
    </row>
    <row r="652" spans="1:26">
      <c r="A652" s="394">
        <v>651</v>
      </c>
      <c r="B652" s="452" t="s">
        <v>5077</v>
      </c>
      <c r="C652" s="466">
        <v>45967</v>
      </c>
      <c r="D652" s="383" t="s">
        <v>5092</v>
      </c>
      <c r="E652" s="227"/>
      <c r="F652" s="252"/>
      <c r="G652" s="252"/>
      <c r="H652" s="252"/>
      <c r="I652" s="252"/>
      <c r="J652" s="252"/>
      <c r="K652" s="252"/>
      <c r="L652" s="252"/>
      <c r="M652" s="252"/>
      <c r="N652" s="252"/>
      <c r="O652" s="252"/>
      <c r="P652" s="252"/>
      <c r="Q652" s="252"/>
      <c r="R652" s="252"/>
      <c r="S652" s="252"/>
      <c r="T652" s="252"/>
      <c r="U652" s="252"/>
      <c r="V652" s="252"/>
      <c r="W652" s="252"/>
      <c r="X652" s="252"/>
      <c r="Y652" s="252"/>
      <c r="Z652" s="252"/>
    </row>
    <row r="653" spans="1:26" ht="27">
      <c r="A653" s="394">
        <v>652</v>
      </c>
      <c r="B653" s="452" t="s">
        <v>5078</v>
      </c>
      <c r="C653" s="466">
        <v>45968</v>
      </c>
      <c r="D653" s="383" t="s">
        <v>5091</v>
      </c>
      <c r="E653" s="227"/>
      <c r="F653" s="252"/>
      <c r="G653" s="252"/>
      <c r="H653" s="252"/>
      <c r="I653" s="252"/>
      <c r="J653" s="252"/>
      <c r="K653" s="252"/>
      <c r="L653" s="252"/>
      <c r="M653" s="252"/>
      <c r="N653" s="252"/>
      <c r="O653" s="252"/>
      <c r="P653" s="252"/>
      <c r="Q653" s="252"/>
      <c r="R653" s="252"/>
      <c r="S653" s="252"/>
      <c r="T653" s="252"/>
      <c r="U653" s="252"/>
      <c r="V653" s="252"/>
      <c r="W653" s="252"/>
      <c r="X653" s="252"/>
      <c r="Y653" s="252"/>
      <c r="Z653" s="252"/>
    </row>
    <row r="654" spans="1:26" ht="27">
      <c r="A654" s="394">
        <v>653</v>
      </c>
      <c r="B654" s="452" t="s">
        <v>5079</v>
      </c>
      <c r="C654" s="466">
        <v>45972</v>
      </c>
      <c r="D654" s="467" t="s">
        <v>5084</v>
      </c>
      <c r="E654" s="227"/>
      <c r="F654" s="252"/>
      <c r="G654" s="252"/>
      <c r="H654" s="252"/>
      <c r="I654" s="252"/>
      <c r="J654" s="252"/>
      <c r="K654" s="252"/>
      <c r="L654" s="252"/>
      <c r="M654" s="252"/>
      <c r="N654" s="252"/>
      <c r="O654" s="252"/>
      <c r="P654" s="252"/>
      <c r="Q654" s="252"/>
      <c r="R654" s="252"/>
      <c r="S654" s="252"/>
      <c r="T654" s="252"/>
      <c r="U654" s="252"/>
      <c r="V654" s="252"/>
      <c r="W654" s="252"/>
      <c r="X654" s="252"/>
      <c r="Y654" s="252"/>
      <c r="Z654" s="252"/>
    </row>
    <row r="655" spans="1:26">
      <c r="A655" s="394">
        <v>654</v>
      </c>
      <c r="B655" s="452" t="s">
        <v>5080</v>
      </c>
      <c r="C655" s="466">
        <v>45973</v>
      </c>
      <c r="D655" s="467" t="s">
        <v>5083</v>
      </c>
      <c r="E655" s="227"/>
      <c r="F655" s="252"/>
      <c r="G655" s="252"/>
      <c r="H655" s="252"/>
      <c r="I655" s="252"/>
      <c r="J655" s="252"/>
      <c r="K655" s="252"/>
      <c r="L655" s="252"/>
      <c r="M655" s="252"/>
      <c r="N655" s="252"/>
      <c r="O655" s="252"/>
      <c r="P655" s="252"/>
      <c r="Q655" s="252"/>
      <c r="R655" s="252"/>
      <c r="S655" s="252"/>
      <c r="T655" s="252"/>
      <c r="U655" s="252"/>
      <c r="V655" s="252"/>
      <c r="W655" s="252"/>
      <c r="X655" s="252"/>
      <c r="Y655" s="252"/>
      <c r="Z655" s="252"/>
    </row>
    <row r="656" spans="1:26">
      <c r="A656" s="394">
        <v>655</v>
      </c>
      <c r="B656" s="452" t="s">
        <v>5081</v>
      </c>
      <c r="C656" s="466">
        <v>45975</v>
      </c>
      <c r="D656" s="467" t="s">
        <v>5082</v>
      </c>
      <c r="E656" s="227"/>
      <c r="F656" s="252"/>
      <c r="G656" s="252"/>
      <c r="H656" s="252"/>
      <c r="I656" s="252"/>
      <c r="J656" s="252"/>
      <c r="K656" s="252"/>
      <c r="L656" s="252"/>
      <c r="M656" s="252"/>
      <c r="N656" s="252"/>
      <c r="O656" s="252"/>
      <c r="P656" s="252"/>
      <c r="Q656" s="252"/>
      <c r="R656" s="252"/>
      <c r="S656" s="252"/>
      <c r="T656" s="252"/>
      <c r="U656" s="252"/>
      <c r="V656" s="252"/>
      <c r="W656" s="252"/>
      <c r="X656" s="252"/>
      <c r="Y656" s="252"/>
      <c r="Z656" s="252"/>
    </row>
    <row r="657" spans="1:26" ht="14.5">
      <c r="A657" s="394">
        <v>656</v>
      </c>
      <c r="B657" s="468" t="s">
        <v>5093</v>
      </c>
      <c r="C657" s="466">
        <v>45978</v>
      </c>
      <c r="D657" s="383" t="s">
        <v>5094</v>
      </c>
      <c r="E657" s="227"/>
      <c r="F657" s="252"/>
      <c r="G657" s="252"/>
      <c r="H657" s="252"/>
      <c r="I657" s="252"/>
      <c r="J657" s="252"/>
      <c r="K657" s="252"/>
      <c r="L657" s="252"/>
      <c r="M657" s="252"/>
      <c r="N657" s="252"/>
      <c r="O657" s="252"/>
      <c r="P657" s="252"/>
      <c r="Q657" s="252"/>
      <c r="R657" s="252"/>
      <c r="S657" s="252"/>
      <c r="T657" s="252"/>
      <c r="U657" s="252"/>
      <c r="V657" s="252"/>
      <c r="W657" s="252"/>
      <c r="X657" s="252"/>
      <c r="Y657" s="252"/>
      <c r="Z657" s="252"/>
    </row>
    <row r="658" spans="1:26" ht="29">
      <c r="A658" s="394">
        <v>657</v>
      </c>
      <c r="B658" s="468" t="s">
        <v>5095</v>
      </c>
      <c r="C658" s="466">
        <v>45979</v>
      </c>
      <c r="D658" s="383" t="s">
        <v>5094</v>
      </c>
      <c r="E658" s="227"/>
      <c r="F658" s="252"/>
      <c r="G658" s="252"/>
      <c r="H658" s="252"/>
      <c r="I658" s="252"/>
      <c r="J658" s="252"/>
      <c r="K658" s="252"/>
      <c r="L658" s="252"/>
      <c r="M658" s="252"/>
      <c r="N658" s="252"/>
      <c r="O658" s="252"/>
      <c r="P658" s="252"/>
      <c r="Q658" s="252"/>
      <c r="R658" s="252"/>
      <c r="S658" s="252"/>
      <c r="T658" s="252"/>
      <c r="U658" s="252"/>
      <c r="V658" s="252"/>
      <c r="W658" s="252"/>
      <c r="X658" s="252"/>
      <c r="Y658" s="252"/>
      <c r="Z658" s="252"/>
    </row>
    <row r="659" spans="1:26" ht="14.5">
      <c r="A659" s="394">
        <v>658</v>
      </c>
      <c r="B659" s="468" t="s">
        <v>5096</v>
      </c>
      <c r="C659" s="466">
        <v>45980</v>
      </c>
      <c r="D659" s="469" t="s">
        <v>5097</v>
      </c>
      <c r="E659" s="227"/>
      <c r="F659" s="252"/>
      <c r="G659" s="252"/>
      <c r="H659" s="252"/>
      <c r="I659" s="252"/>
      <c r="J659" s="252"/>
      <c r="K659" s="252"/>
      <c r="L659" s="252"/>
      <c r="M659" s="252"/>
      <c r="N659" s="252"/>
      <c r="O659" s="252"/>
      <c r="P659" s="252"/>
      <c r="Q659" s="252"/>
      <c r="R659" s="252"/>
      <c r="S659" s="252"/>
      <c r="T659" s="252"/>
      <c r="U659" s="252"/>
      <c r="V659" s="252"/>
      <c r="W659" s="252"/>
      <c r="X659" s="252"/>
      <c r="Y659" s="252"/>
      <c r="Z659" s="252"/>
    </row>
    <row r="660" spans="1:26" ht="14.5">
      <c r="A660" s="394">
        <v>659</v>
      </c>
      <c r="B660" s="468" t="s">
        <v>5098</v>
      </c>
      <c r="C660" s="466">
        <v>45986</v>
      </c>
      <c r="D660" s="469" t="s">
        <v>5082</v>
      </c>
      <c r="E660" s="227"/>
      <c r="F660" s="252"/>
      <c r="G660" s="252"/>
      <c r="H660" s="252"/>
      <c r="I660" s="252"/>
      <c r="J660" s="252"/>
      <c r="K660" s="252"/>
      <c r="L660" s="252"/>
      <c r="M660" s="252"/>
      <c r="N660" s="252"/>
      <c r="O660" s="252"/>
      <c r="P660" s="252"/>
      <c r="Q660" s="252"/>
      <c r="R660" s="252"/>
      <c r="S660" s="252"/>
      <c r="T660" s="252"/>
      <c r="U660" s="252"/>
      <c r="V660" s="252"/>
      <c r="W660" s="252"/>
      <c r="X660" s="252"/>
      <c r="Y660" s="252"/>
      <c r="Z660" s="252"/>
    </row>
    <row r="661" spans="1:26" ht="14.5">
      <c r="A661" s="394">
        <v>660</v>
      </c>
      <c r="B661" s="470" t="s">
        <v>5099</v>
      </c>
      <c r="C661" s="466">
        <v>45986</v>
      </c>
      <c r="D661" s="469" t="s">
        <v>5100</v>
      </c>
      <c r="E661" s="227"/>
      <c r="F661" s="252"/>
      <c r="G661" s="252"/>
      <c r="H661" s="252"/>
      <c r="I661" s="252"/>
      <c r="J661" s="252"/>
      <c r="K661" s="252"/>
      <c r="L661" s="252"/>
      <c r="M661" s="252"/>
      <c r="N661" s="252"/>
      <c r="O661" s="252"/>
      <c r="P661" s="252"/>
      <c r="Q661" s="252"/>
      <c r="R661" s="252"/>
      <c r="S661" s="252"/>
      <c r="T661" s="252"/>
      <c r="U661" s="252"/>
      <c r="V661" s="252"/>
      <c r="W661" s="252"/>
      <c r="X661" s="252"/>
      <c r="Y661" s="252"/>
      <c r="Z661" s="252"/>
    </row>
    <row r="662" spans="1:26" ht="14.5">
      <c r="A662" s="394">
        <v>661</v>
      </c>
      <c r="B662" s="468" t="s">
        <v>5101</v>
      </c>
      <c r="C662" s="466">
        <v>46000</v>
      </c>
      <c r="D662" s="469" t="s">
        <v>5102</v>
      </c>
      <c r="E662" s="227"/>
      <c r="F662" s="252"/>
      <c r="G662" s="252"/>
      <c r="H662" s="252"/>
      <c r="I662" s="252"/>
      <c r="J662" s="252"/>
      <c r="K662" s="252"/>
      <c r="L662" s="252"/>
      <c r="M662" s="252"/>
      <c r="N662" s="252"/>
      <c r="O662" s="252"/>
      <c r="P662" s="252"/>
      <c r="Q662" s="252"/>
      <c r="R662" s="252"/>
      <c r="S662" s="252"/>
      <c r="T662" s="252"/>
      <c r="U662" s="252"/>
      <c r="V662" s="252"/>
      <c r="W662" s="252"/>
      <c r="X662" s="252"/>
      <c r="Y662" s="252"/>
      <c r="Z662" s="252"/>
    </row>
    <row r="663" spans="1:26" ht="14.5">
      <c r="A663" s="394">
        <v>662</v>
      </c>
      <c r="B663" s="468" t="s">
        <v>5103</v>
      </c>
      <c r="C663" s="466">
        <v>46000</v>
      </c>
      <c r="D663" s="383" t="s">
        <v>5102</v>
      </c>
      <c r="E663" s="227"/>
      <c r="F663" s="252"/>
      <c r="G663" s="252"/>
      <c r="H663" s="252"/>
      <c r="I663" s="252"/>
      <c r="J663" s="252"/>
      <c r="K663" s="252"/>
      <c r="L663" s="252"/>
      <c r="M663" s="252"/>
      <c r="N663" s="252"/>
      <c r="O663" s="252"/>
      <c r="P663" s="252"/>
      <c r="Q663" s="252"/>
      <c r="R663" s="252"/>
      <c r="S663" s="252"/>
      <c r="T663" s="252"/>
      <c r="U663" s="252"/>
      <c r="V663" s="252"/>
      <c r="W663" s="252"/>
      <c r="X663" s="252"/>
      <c r="Y663" s="252"/>
      <c r="Z663" s="252"/>
    </row>
    <row r="664" spans="1:26" ht="14.5">
      <c r="A664" s="394">
        <v>663</v>
      </c>
      <c r="B664" s="468" t="s">
        <v>5104</v>
      </c>
      <c r="C664" s="466">
        <v>46002</v>
      </c>
      <c r="D664" s="383" t="s">
        <v>5105</v>
      </c>
      <c r="E664" s="227"/>
      <c r="F664" s="252"/>
      <c r="G664" s="252"/>
      <c r="H664" s="252"/>
      <c r="I664" s="252"/>
      <c r="J664" s="252"/>
      <c r="K664" s="252"/>
      <c r="L664" s="252"/>
      <c r="M664" s="252"/>
      <c r="N664" s="252"/>
      <c r="O664" s="252"/>
      <c r="P664" s="252"/>
      <c r="Q664" s="252"/>
      <c r="R664" s="252"/>
      <c r="S664" s="252"/>
      <c r="T664" s="252"/>
      <c r="U664" s="252"/>
      <c r="V664" s="252"/>
      <c r="W664" s="252"/>
      <c r="X664" s="252"/>
      <c r="Y664" s="252"/>
      <c r="Z664" s="252"/>
    </row>
    <row r="665" spans="1:26" ht="14.5">
      <c r="A665" s="394">
        <v>664</v>
      </c>
      <c r="B665" s="468" t="s">
        <v>5106</v>
      </c>
      <c r="C665" s="466">
        <v>46003</v>
      </c>
      <c r="D665" s="383" t="s">
        <v>5107</v>
      </c>
      <c r="E665" s="227"/>
      <c r="F665" s="252"/>
      <c r="G665" s="252"/>
      <c r="H665" s="252"/>
      <c r="I665" s="252"/>
      <c r="J665" s="252"/>
      <c r="K665" s="252"/>
      <c r="L665" s="252"/>
      <c r="M665" s="252"/>
      <c r="N665" s="252"/>
      <c r="O665" s="252"/>
      <c r="P665" s="252"/>
      <c r="Q665" s="252"/>
      <c r="R665" s="252"/>
      <c r="S665" s="252"/>
      <c r="T665" s="252"/>
      <c r="U665" s="252"/>
      <c r="V665" s="252"/>
      <c r="W665" s="252"/>
      <c r="X665" s="252"/>
      <c r="Y665" s="252"/>
      <c r="Z665" s="252"/>
    </row>
    <row r="666" spans="1:26" ht="29">
      <c r="A666" s="394">
        <v>665</v>
      </c>
      <c r="B666" s="468" t="s">
        <v>5108</v>
      </c>
      <c r="C666" s="466">
        <v>46010</v>
      </c>
      <c r="D666" s="383" t="s">
        <v>1276</v>
      </c>
      <c r="E666" s="227"/>
      <c r="F666" s="252"/>
      <c r="G666" s="252"/>
      <c r="H666" s="252"/>
      <c r="I666" s="252"/>
      <c r="J666" s="252"/>
      <c r="K666" s="252"/>
      <c r="L666" s="252"/>
      <c r="M666" s="252"/>
      <c r="N666" s="252"/>
      <c r="O666" s="252"/>
      <c r="P666" s="252"/>
      <c r="Q666" s="252"/>
      <c r="R666" s="252"/>
      <c r="S666" s="252"/>
      <c r="T666" s="252"/>
      <c r="U666" s="252"/>
      <c r="V666" s="252"/>
      <c r="W666" s="252"/>
      <c r="X666" s="252"/>
      <c r="Y666" s="252"/>
      <c r="Z666" s="252"/>
    </row>
    <row r="667" spans="1:26" ht="27">
      <c r="A667" s="394">
        <v>666</v>
      </c>
      <c r="B667" s="468" t="s">
        <v>5109</v>
      </c>
      <c r="C667" s="466">
        <v>46022</v>
      </c>
      <c r="D667" s="383" t="s">
        <v>5110</v>
      </c>
      <c r="E667" s="227"/>
      <c r="F667" s="252"/>
      <c r="G667" s="252"/>
      <c r="H667" s="252"/>
      <c r="I667" s="252"/>
      <c r="J667" s="252"/>
      <c r="K667" s="252"/>
      <c r="L667" s="252"/>
      <c r="M667" s="252"/>
      <c r="N667" s="252"/>
      <c r="O667" s="252"/>
      <c r="P667" s="252"/>
      <c r="Q667" s="252"/>
      <c r="R667" s="252"/>
      <c r="S667" s="252"/>
      <c r="T667" s="252"/>
      <c r="U667" s="252"/>
      <c r="V667" s="252"/>
      <c r="W667" s="252"/>
      <c r="X667" s="252"/>
      <c r="Y667" s="252"/>
      <c r="Z667" s="252"/>
    </row>
    <row r="668" spans="1:26" ht="14.5">
      <c r="A668" s="394">
        <v>667</v>
      </c>
      <c r="B668" s="468" t="s">
        <v>5111</v>
      </c>
      <c r="C668" s="466">
        <v>46022</v>
      </c>
      <c r="D668" s="383" t="s">
        <v>1276</v>
      </c>
      <c r="E668" s="227"/>
      <c r="F668" s="252"/>
      <c r="G668" s="252"/>
      <c r="H668" s="252"/>
      <c r="I668" s="252"/>
      <c r="J668" s="252"/>
      <c r="K668" s="252"/>
      <c r="L668" s="252"/>
      <c r="M668" s="252"/>
      <c r="N668" s="252"/>
      <c r="O668" s="252"/>
      <c r="P668" s="252"/>
      <c r="Q668" s="252"/>
      <c r="R668" s="252"/>
      <c r="S668" s="252"/>
      <c r="T668" s="252"/>
      <c r="U668" s="252"/>
      <c r="V668" s="252"/>
      <c r="W668" s="252"/>
      <c r="X668" s="252"/>
      <c r="Y668" s="252"/>
      <c r="Z668" s="252"/>
    </row>
    <row r="669" spans="1:26" ht="14.5">
      <c r="A669" s="394">
        <v>668</v>
      </c>
      <c r="B669" s="468" t="s">
        <v>5112</v>
      </c>
      <c r="C669" s="466">
        <v>46037</v>
      </c>
      <c r="D669" s="383" t="s">
        <v>2060</v>
      </c>
      <c r="E669" s="227"/>
      <c r="F669" s="252"/>
      <c r="G669" s="252"/>
      <c r="H669" s="252"/>
      <c r="I669" s="252"/>
      <c r="J669" s="252"/>
      <c r="K669" s="252"/>
      <c r="L669" s="252"/>
      <c r="M669" s="252"/>
      <c r="N669" s="252"/>
      <c r="O669" s="252"/>
      <c r="P669" s="252"/>
      <c r="Q669" s="252"/>
      <c r="R669" s="252"/>
      <c r="S669" s="252"/>
      <c r="T669" s="252"/>
      <c r="U669" s="252"/>
      <c r="V669" s="252"/>
      <c r="W669" s="252"/>
      <c r="X669" s="252"/>
      <c r="Y669" s="252"/>
      <c r="Z669" s="252"/>
    </row>
    <row r="670" spans="1:26" ht="29">
      <c r="A670" s="394">
        <v>669</v>
      </c>
      <c r="B670" s="468" t="s">
        <v>5113</v>
      </c>
      <c r="C670" s="466">
        <v>46038</v>
      </c>
      <c r="D670" s="469" t="s">
        <v>5114</v>
      </c>
      <c r="E670" s="227"/>
      <c r="F670" s="252"/>
      <c r="G670" s="252"/>
      <c r="H670" s="252"/>
      <c r="I670" s="252"/>
      <c r="J670" s="252"/>
      <c r="K670" s="252"/>
      <c r="L670" s="252"/>
      <c r="M670" s="252"/>
      <c r="N670" s="252"/>
      <c r="O670" s="252"/>
      <c r="P670" s="252"/>
      <c r="Q670" s="252"/>
      <c r="R670" s="252"/>
      <c r="S670" s="252"/>
      <c r="T670" s="252"/>
      <c r="U670" s="252"/>
      <c r="V670" s="252"/>
      <c r="W670" s="252"/>
      <c r="X670" s="252"/>
      <c r="Y670" s="252"/>
      <c r="Z670" s="252"/>
    </row>
    <row r="671" spans="1:26" ht="14.5">
      <c r="A671" s="394">
        <v>670</v>
      </c>
      <c r="B671" s="371" t="s">
        <v>5261</v>
      </c>
      <c r="C671" s="466">
        <v>46051</v>
      </c>
      <c r="D671" s="383" t="s">
        <v>5263</v>
      </c>
      <c r="E671" s="227"/>
      <c r="F671" s="252"/>
      <c r="G671" s="252"/>
      <c r="H671" s="252"/>
      <c r="I671" s="252"/>
      <c r="J671" s="252"/>
      <c r="K671" s="252"/>
      <c r="L671" s="252"/>
      <c r="M671" s="252"/>
      <c r="N671" s="252"/>
      <c r="O671" s="252"/>
      <c r="P671" s="252"/>
      <c r="Q671" s="252"/>
      <c r="R671" s="252"/>
      <c r="S671" s="252"/>
      <c r="T671" s="252"/>
      <c r="U671" s="252"/>
      <c r="V671" s="252"/>
      <c r="W671" s="252"/>
      <c r="X671" s="252"/>
      <c r="Y671" s="252"/>
      <c r="Z671" s="252"/>
    </row>
    <row r="672" spans="1:26" ht="14.5">
      <c r="A672" s="394">
        <v>671</v>
      </c>
      <c r="B672" s="371" t="s">
        <v>5262</v>
      </c>
      <c r="C672" s="466">
        <v>46051</v>
      </c>
      <c r="D672" s="383" t="s">
        <v>5264</v>
      </c>
      <c r="E672" s="227"/>
      <c r="F672" s="252"/>
      <c r="G672" s="252"/>
      <c r="H672" s="252"/>
      <c r="I672" s="252"/>
      <c r="J672" s="252"/>
      <c r="K672" s="252"/>
      <c r="L672" s="252"/>
      <c r="M672" s="252"/>
      <c r="N672" s="252"/>
      <c r="O672" s="252"/>
      <c r="P672" s="252"/>
      <c r="Q672" s="252"/>
      <c r="R672" s="252"/>
      <c r="S672" s="252"/>
      <c r="T672" s="252"/>
      <c r="U672" s="252"/>
      <c r="V672" s="252"/>
      <c r="W672" s="252"/>
      <c r="X672" s="252"/>
      <c r="Y672" s="252"/>
      <c r="Z672" s="252"/>
    </row>
    <row r="673" spans="1:26" ht="14.5">
      <c r="A673" s="394">
        <v>672</v>
      </c>
      <c r="B673" s="371" t="s">
        <v>5265</v>
      </c>
      <c r="C673" s="466">
        <v>46057</v>
      </c>
      <c r="D673" s="383" t="s">
        <v>5266</v>
      </c>
      <c r="E673" s="227"/>
      <c r="F673" s="252"/>
      <c r="G673" s="252"/>
      <c r="H673" s="252"/>
      <c r="I673" s="252"/>
      <c r="J673" s="252"/>
      <c r="K673" s="252"/>
      <c r="L673" s="252"/>
      <c r="M673" s="252"/>
      <c r="N673" s="252"/>
      <c r="O673" s="252"/>
      <c r="P673" s="252"/>
      <c r="Q673" s="252"/>
      <c r="R673" s="252"/>
      <c r="S673" s="252"/>
      <c r="T673" s="252"/>
      <c r="U673" s="252"/>
      <c r="V673" s="252"/>
      <c r="W673" s="252"/>
      <c r="X673" s="252"/>
      <c r="Y673" s="252"/>
      <c r="Z673" s="252"/>
    </row>
    <row r="674" spans="1:26" ht="14.5">
      <c r="A674" s="450">
        <v>673</v>
      </c>
      <c r="B674" s="371" t="s">
        <v>5291</v>
      </c>
      <c r="C674" s="466" t="s">
        <v>5268</v>
      </c>
      <c r="D674" s="383" t="s">
        <v>5292</v>
      </c>
      <c r="E674" s="227"/>
      <c r="F674" s="252"/>
      <c r="G674" s="252"/>
      <c r="H674" s="252"/>
      <c r="I674" s="252"/>
      <c r="J674" s="252"/>
      <c r="K674" s="252"/>
      <c r="L674" s="252"/>
      <c r="M674" s="252"/>
      <c r="N674" s="252"/>
      <c r="O674" s="252"/>
      <c r="P674" s="252"/>
      <c r="Q674" s="252"/>
      <c r="R674" s="252"/>
      <c r="S674" s="252"/>
      <c r="T674" s="252"/>
      <c r="U674" s="252"/>
      <c r="V674" s="252"/>
      <c r="W674" s="252"/>
      <c r="X674" s="252"/>
      <c r="Y674" s="252"/>
      <c r="Z674" s="252"/>
    </row>
    <row r="675" spans="1:26" s="386" customFormat="1" ht="27">
      <c r="A675" s="450">
        <v>674</v>
      </c>
      <c r="B675" s="448" t="s">
        <v>5293</v>
      </c>
      <c r="C675" s="382">
        <v>46092</v>
      </c>
      <c r="D675" s="383" t="s">
        <v>5294</v>
      </c>
      <c r="E675" s="384"/>
      <c r="F675" s="385"/>
      <c r="G675" s="385"/>
      <c r="H675" s="385"/>
      <c r="I675" s="385"/>
      <c r="J675" s="385"/>
      <c r="K675" s="385"/>
      <c r="L675" s="385"/>
      <c r="M675" s="385"/>
      <c r="N675" s="385"/>
      <c r="O675" s="385"/>
      <c r="P675" s="385"/>
      <c r="Q675" s="385"/>
      <c r="R675" s="385"/>
      <c r="S675" s="385"/>
      <c r="T675" s="385"/>
      <c r="U675" s="385"/>
      <c r="V675" s="385"/>
      <c r="W675" s="385"/>
      <c r="X675" s="385"/>
      <c r="Y675" s="385"/>
      <c r="Z675" s="385"/>
    </row>
    <row r="676" spans="1:26" s="386" customFormat="1" ht="29">
      <c r="A676" s="450">
        <v>675</v>
      </c>
      <c r="B676" s="449" t="s">
        <v>5295</v>
      </c>
      <c r="C676" s="382">
        <v>46094</v>
      </c>
      <c r="D676" s="383" t="s">
        <v>5296</v>
      </c>
      <c r="E676" s="384"/>
      <c r="F676" s="385"/>
      <c r="G676" s="385"/>
      <c r="H676" s="385"/>
      <c r="I676" s="385"/>
      <c r="J676" s="385"/>
      <c r="K676" s="385"/>
      <c r="L676" s="385"/>
      <c r="M676" s="385"/>
      <c r="N676" s="385"/>
      <c r="O676" s="385"/>
      <c r="P676" s="385"/>
      <c r="Q676" s="385"/>
      <c r="R676" s="385"/>
      <c r="S676" s="385"/>
      <c r="T676" s="385"/>
      <c r="U676" s="385"/>
      <c r="V676" s="385"/>
      <c r="W676" s="385"/>
      <c r="X676" s="385"/>
      <c r="Y676" s="385"/>
      <c r="Z676" s="385"/>
    </row>
    <row r="677" spans="1:26" ht="27">
      <c r="A677" s="450">
        <v>676</v>
      </c>
      <c r="B677" s="447" t="s">
        <v>5313</v>
      </c>
      <c r="C677" s="466">
        <v>46112</v>
      </c>
      <c r="D677" s="383" t="s">
        <v>5314</v>
      </c>
      <c r="E677" s="227"/>
      <c r="F677" s="252"/>
      <c r="G677" s="252"/>
      <c r="H677" s="252"/>
      <c r="I677" s="252"/>
      <c r="J677" s="252"/>
      <c r="K677" s="252"/>
      <c r="L677" s="252"/>
      <c r="M677" s="252"/>
      <c r="N677" s="252"/>
      <c r="O677" s="252"/>
      <c r="P677" s="252"/>
      <c r="Q677" s="252"/>
      <c r="R677" s="252"/>
      <c r="S677" s="252"/>
      <c r="T677" s="252"/>
      <c r="U677" s="252"/>
      <c r="V677" s="252"/>
      <c r="W677" s="252"/>
      <c r="X677" s="252"/>
      <c r="Y677" s="252"/>
      <c r="Z677" s="252"/>
    </row>
    <row r="678" spans="1:26">
      <c r="A678" s="471"/>
      <c r="B678" s="470"/>
      <c r="C678" s="466"/>
      <c r="D678" s="383"/>
      <c r="E678" s="227"/>
      <c r="F678" s="252"/>
      <c r="G678" s="252"/>
      <c r="H678" s="252"/>
      <c r="I678" s="252"/>
      <c r="J678" s="252"/>
      <c r="K678" s="252"/>
      <c r="L678" s="252"/>
      <c r="M678" s="252"/>
      <c r="N678" s="252"/>
      <c r="O678" s="252"/>
      <c r="P678" s="252"/>
      <c r="Q678" s="252"/>
      <c r="R678" s="252"/>
      <c r="S678" s="252"/>
      <c r="T678" s="252"/>
      <c r="U678" s="252"/>
      <c r="V678" s="252"/>
      <c r="W678" s="252"/>
      <c r="X678" s="252"/>
      <c r="Y678" s="252"/>
      <c r="Z678" s="252"/>
    </row>
    <row r="679" spans="1:26">
      <c r="A679" s="210"/>
      <c r="B679" s="56"/>
      <c r="C679" s="308"/>
      <c r="D679" s="266"/>
      <c r="E679" s="227"/>
      <c r="F679" s="252"/>
      <c r="G679" s="252"/>
      <c r="H679" s="252"/>
      <c r="I679" s="252"/>
      <c r="J679" s="252"/>
      <c r="K679" s="252"/>
      <c r="L679" s="252"/>
      <c r="M679" s="252"/>
      <c r="N679" s="252"/>
      <c r="O679" s="252"/>
      <c r="P679" s="252"/>
      <c r="Q679" s="252"/>
      <c r="R679" s="252"/>
      <c r="S679" s="252"/>
      <c r="T679" s="252"/>
      <c r="U679" s="252"/>
      <c r="V679" s="252"/>
      <c r="W679" s="252"/>
      <c r="X679" s="252"/>
      <c r="Y679" s="252"/>
      <c r="Z679" s="252"/>
    </row>
    <row r="680" spans="1:26">
      <c r="A680" s="210"/>
      <c r="B680" s="56"/>
      <c r="C680" s="308"/>
      <c r="D680" s="266"/>
      <c r="E680" s="227"/>
      <c r="F680" s="252"/>
      <c r="G680" s="252"/>
      <c r="H680" s="252"/>
      <c r="I680" s="252"/>
      <c r="J680" s="252"/>
      <c r="K680" s="252"/>
      <c r="L680" s="252"/>
      <c r="M680" s="252"/>
      <c r="N680" s="252"/>
      <c r="O680" s="252"/>
      <c r="P680" s="252"/>
      <c r="Q680" s="252"/>
      <c r="R680" s="252"/>
      <c r="S680" s="252"/>
      <c r="T680" s="252"/>
      <c r="U680" s="252"/>
      <c r="V680" s="252"/>
      <c r="W680" s="252"/>
      <c r="X680" s="252"/>
      <c r="Y680" s="252"/>
      <c r="Z680" s="252"/>
    </row>
    <row r="681" spans="1:26">
      <c r="A681" s="210"/>
      <c r="B681" s="56"/>
      <c r="C681" s="308"/>
      <c r="D681" s="266"/>
      <c r="E681" s="227"/>
      <c r="F681" s="252"/>
      <c r="G681" s="252"/>
      <c r="H681" s="252"/>
      <c r="I681" s="252"/>
      <c r="J681" s="252"/>
      <c r="K681" s="252"/>
      <c r="L681" s="252"/>
      <c r="M681" s="252"/>
      <c r="N681" s="252"/>
      <c r="O681" s="252"/>
      <c r="P681" s="252"/>
      <c r="Q681" s="252"/>
      <c r="R681" s="252"/>
      <c r="S681" s="252"/>
      <c r="T681" s="252"/>
      <c r="U681" s="252"/>
      <c r="V681" s="252"/>
      <c r="W681" s="252"/>
      <c r="X681" s="252"/>
      <c r="Y681" s="252"/>
      <c r="Z681" s="252"/>
    </row>
    <row r="682" spans="1:26">
      <c r="A682" s="210"/>
      <c r="B682" s="56"/>
      <c r="C682" s="308"/>
      <c r="D682" s="266"/>
      <c r="E682" s="227"/>
      <c r="F682" s="252"/>
      <c r="G682" s="252"/>
      <c r="H682" s="252"/>
      <c r="I682" s="252"/>
      <c r="J682" s="252"/>
      <c r="K682" s="252"/>
      <c r="L682" s="252"/>
      <c r="M682" s="252"/>
      <c r="N682" s="252"/>
      <c r="O682" s="252"/>
      <c r="P682" s="252"/>
      <c r="Q682" s="252"/>
      <c r="R682" s="252"/>
      <c r="S682" s="252"/>
      <c r="T682" s="252"/>
      <c r="U682" s="252"/>
      <c r="V682" s="252"/>
      <c r="W682" s="252"/>
      <c r="X682" s="252"/>
      <c r="Y682" s="252"/>
      <c r="Z682" s="252"/>
    </row>
    <row r="683" spans="1:26">
      <c r="A683" s="210"/>
      <c r="B683" s="56"/>
      <c r="C683" s="308"/>
      <c r="D683" s="266"/>
      <c r="E683" s="227"/>
      <c r="F683" s="252"/>
      <c r="G683" s="252"/>
      <c r="H683" s="252"/>
      <c r="I683" s="252"/>
      <c r="J683" s="252"/>
      <c r="K683" s="252"/>
      <c r="L683" s="252"/>
      <c r="M683" s="252"/>
      <c r="N683" s="252"/>
      <c r="O683" s="252"/>
      <c r="P683" s="252"/>
      <c r="Q683" s="252"/>
      <c r="R683" s="252"/>
      <c r="S683" s="252"/>
      <c r="T683" s="252"/>
      <c r="U683" s="252"/>
      <c r="V683" s="252"/>
      <c r="W683" s="252"/>
      <c r="X683" s="252"/>
      <c r="Y683" s="252"/>
      <c r="Z683" s="252"/>
    </row>
    <row r="684" spans="1:26">
      <c r="A684" s="210"/>
      <c r="B684" s="56"/>
      <c r="C684" s="308"/>
      <c r="D684" s="266"/>
      <c r="E684" s="227"/>
      <c r="F684" s="252"/>
      <c r="G684" s="252"/>
      <c r="H684" s="252"/>
      <c r="I684" s="252"/>
      <c r="J684" s="252"/>
      <c r="K684" s="252"/>
      <c r="L684" s="252"/>
      <c r="M684" s="252"/>
      <c r="N684" s="252"/>
      <c r="O684" s="252"/>
      <c r="P684" s="252"/>
      <c r="Q684" s="252"/>
      <c r="R684" s="252"/>
      <c r="S684" s="252"/>
      <c r="T684" s="252"/>
      <c r="U684" s="252"/>
      <c r="V684" s="252"/>
      <c r="W684" s="252"/>
      <c r="X684" s="252"/>
      <c r="Y684" s="252"/>
      <c r="Z684" s="252"/>
    </row>
    <row r="685" spans="1:26">
      <c r="A685" s="210"/>
      <c r="B685" s="56"/>
      <c r="C685" s="308"/>
      <c r="D685" s="266"/>
      <c r="E685" s="227"/>
      <c r="F685" s="252"/>
      <c r="G685" s="252"/>
      <c r="H685" s="252"/>
      <c r="I685" s="252"/>
      <c r="J685" s="252"/>
      <c r="K685" s="252"/>
      <c r="L685" s="252"/>
      <c r="M685" s="252"/>
      <c r="N685" s="252"/>
      <c r="O685" s="252"/>
      <c r="P685" s="252"/>
      <c r="Q685" s="252"/>
      <c r="R685" s="252"/>
      <c r="S685" s="252"/>
      <c r="T685" s="252"/>
      <c r="U685" s="252"/>
      <c r="V685" s="252"/>
      <c r="W685" s="252"/>
      <c r="X685" s="252"/>
      <c r="Y685" s="252"/>
      <c r="Z685" s="252"/>
    </row>
    <row r="686" spans="1:26">
      <c r="A686" s="210"/>
      <c r="B686" s="56"/>
      <c r="C686" s="308"/>
      <c r="D686" s="266"/>
      <c r="E686" s="227"/>
      <c r="F686" s="252"/>
      <c r="G686" s="252"/>
      <c r="H686" s="252"/>
      <c r="I686" s="252"/>
      <c r="J686" s="252"/>
      <c r="K686" s="252"/>
      <c r="L686" s="252"/>
      <c r="M686" s="252"/>
      <c r="N686" s="252"/>
      <c r="O686" s="252"/>
      <c r="P686" s="252"/>
      <c r="Q686" s="252"/>
      <c r="R686" s="252"/>
      <c r="S686" s="252"/>
      <c r="T686" s="252"/>
      <c r="U686" s="252"/>
      <c r="V686" s="252"/>
      <c r="W686" s="252"/>
      <c r="X686" s="252"/>
      <c r="Y686" s="252"/>
      <c r="Z686" s="252"/>
    </row>
    <row r="687" spans="1:26">
      <c r="A687" s="210"/>
      <c r="B687" s="56"/>
      <c r="C687" s="308"/>
      <c r="D687" s="266"/>
      <c r="E687" s="227"/>
      <c r="F687" s="252"/>
      <c r="G687" s="252"/>
      <c r="H687" s="252"/>
      <c r="I687" s="252"/>
      <c r="J687" s="252"/>
      <c r="K687" s="252"/>
      <c r="L687" s="252"/>
      <c r="M687" s="252"/>
      <c r="N687" s="252"/>
      <c r="O687" s="252"/>
      <c r="P687" s="252"/>
      <c r="Q687" s="252"/>
      <c r="R687" s="252"/>
      <c r="S687" s="252"/>
      <c r="T687" s="252"/>
      <c r="U687" s="252"/>
      <c r="V687" s="252"/>
      <c r="W687" s="252"/>
      <c r="X687" s="252"/>
      <c r="Y687" s="252"/>
      <c r="Z687" s="252"/>
    </row>
    <row r="688" spans="1:26">
      <c r="A688" s="210"/>
      <c r="B688" s="56"/>
      <c r="C688" s="308"/>
      <c r="D688" s="266"/>
      <c r="E688" s="227"/>
      <c r="F688" s="252"/>
      <c r="G688" s="252"/>
      <c r="H688" s="252"/>
      <c r="I688" s="252"/>
      <c r="J688" s="252"/>
      <c r="K688" s="252"/>
      <c r="L688" s="252"/>
      <c r="M688" s="252"/>
      <c r="N688" s="252"/>
      <c r="O688" s="252"/>
      <c r="P688" s="252"/>
      <c r="Q688" s="252"/>
      <c r="R688" s="252"/>
      <c r="S688" s="252"/>
      <c r="T688" s="252"/>
      <c r="U688" s="252"/>
      <c r="V688" s="252"/>
      <c r="W688" s="252"/>
      <c r="X688" s="252"/>
      <c r="Y688" s="252"/>
      <c r="Z688" s="252"/>
    </row>
    <row r="689" spans="1:26">
      <c r="A689" s="210"/>
      <c r="B689" s="56"/>
      <c r="C689" s="308"/>
      <c r="D689" s="266"/>
      <c r="E689" s="227"/>
      <c r="F689" s="252"/>
      <c r="G689" s="252"/>
      <c r="H689" s="252"/>
      <c r="I689" s="252"/>
      <c r="J689" s="252"/>
      <c r="K689" s="252"/>
      <c r="L689" s="252"/>
      <c r="M689" s="252"/>
      <c r="N689" s="252"/>
      <c r="O689" s="252"/>
      <c r="P689" s="252"/>
      <c r="Q689" s="252"/>
      <c r="R689" s="252"/>
      <c r="S689" s="252"/>
      <c r="T689" s="252"/>
      <c r="U689" s="252"/>
      <c r="V689" s="252"/>
      <c r="W689" s="252"/>
      <c r="X689" s="252"/>
      <c r="Y689" s="252"/>
      <c r="Z689" s="252"/>
    </row>
    <row r="690" spans="1:26">
      <c r="A690" s="210"/>
      <c r="B690" s="56"/>
      <c r="C690" s="308"/>
      <c r="D690" s="266"/>
      <c r="E690" s="227"/>
      <c r="F690" s="252"/>
      <c r="G690" s="252"/>
      <c r="H690" s="252"/>
      <c r="I690" s="252"/>
      <c r="J690" s="252"/>
      <c r="K690" s="252"/>
      <c r="L690" s="252"/>
      <c r="M690" s="252"/>
      <c r="N690" s="252"/>
      <c r="O690" s="252"/>
      <c r="P690" s="252"/>
      <c r="Q690" s="252"/>
      <c r="R690" s="252"/>
      <c r="S690" s="252"/>
      <c r="T690" s="252"/>
      <c r="U690" s="252"/>
      <c r="V690" s="252"/>
      <c r="W690" s="252"/>
      <c r="X690" s="252"/>
      <c r="Y690" s="252"/>
      <c r="Z690" s="252"/>
    </row>
    <row r="691" spans="1:26">
      <c r="A691" s="210"/>
      <c r="B691" s="56"/>
      <c r="C691" s="308"/>
      <c r="D691" s="266"/>
      <c r="E691" s="227"/>
      <c r="F691" s="252"/>
      <c r="G691" s="252"/>
      <c r="H691" s="252"/>
      <c r="I691" s="252"/>
      <c r="J691" s="252"/>
      <c r="K691" s="252"/>
      <c r="L691" s="252"/>
      <c r="M691" s="252"/>
      <c r="N691" s="252"/>
      <c r="O691" s="252"/>
      <c r="P691" s="252"/>
      <c r="Q691" s="252"/>
      <c r="R691" s="252"/>
      <c r="S691" s="252"/>
      <c r="T691" s="252"/>
      <c r="U691" s="252"/>
      <c r="V691" s="252"/>
      <c r="W691" s="252"/>
      <c r="X691" s="252"/>
      <c r="Y691" s="252"/>
      <c r="Z691" s="252"/>
    </row>
    <row r="692" spans="1:26">
      <c r="A692" s="210"/>
      <c r="B692" s="56"/>
      <c r="C692" s="308"/>
      <c r="D692" s="266"/>
      <c r="E692" s="227"/>
      <c r="F692" s="252"/>
      <c r="G692" s="252"/>
      <c r="H692" s="252"/>
      <c r="I692" s="252"/>
      <c r="J692" s="252"/>
      <c r="K692" s="252"/>
      <c r="L692" s="252"/>
      <c r="M692" s="252"/>
      <c r="N692" s="252"/>
      <c r="O692" s="252"/>
      <c r="P692" s="252"/>
      <c r="Q692" s="252"/>
      <c r="R692" s="252"/>
      <c r="S692" s="252"/>
      <c r="T692" s="252"/>
      <c r="U692" s="252"/>
      <c r="V692" s="252"/>
      <c r="W692" s="252"/>
      <c r="X692" s="252"/>
      <c r="Y692" s="252"/>
      <c r="Z692" s="252"/>
    </row>
    <row r="693" spans="1:26">
      <c r="A693" s="210"/>
      <c r="B693" s="56"/>
      <c r="C693" s="308"/>
      <c r="D693" s="266"/>
      <c r="E693" s="227"/>
      <c r="F693" s="252"/>
      <c r="G693" s="252"/>
      <c r="H693" s="252"/>
      <c r="I693" s="252"/>
      <c r="J693" s="252"/>
      <c r="K693" s="252"/>
      <c r="L693" s="252"/>
      <c r="M693" s="252"/>
      <c r="N693" s="252"/>
      <c r="O693" s="252"/>
      <c r="P693" s="252"/>
      <c r="Q693" s="252"/>
      <c r="R693" s="252"/>
      <c r="S693" s="252"/>
      <c r="T693" s="252"/>
      <c r="U693" s="252"/>
      <c r="V693" s="252"/>
      <c r="W693" s="252"/>
      <c r="X693" s="252"/>
      <c r="Y693" s="252"/>
      <c r="Z693" s="252"/>
    </row>
    <row r="694" spans="1:26">
      <c r="A694" s="210"/>
      <c r="B694" s="56"/>
      <c r="C694" s="308"/>
      <c r="D694" s="266"/>
      <c r="E694" s="227"/>
      <c r="F694" s="252"/>
      <c r="G694" s="252"/>
      <c r="H694" s="252"/>
      <c r="I694" s="252"/>
      <c r="J694" s="252"/>
      <c r="K694" s="252"/>
      <c r="L694" s="252"/>
      <c r="M694" s="252"/>
      <c r="N694" s="252"/>
      <c r="O694" s="252"/>
      <c r="P694" s="252"/>
      <c r="Q694" s="252"/>
      <c r="R694" s="252"/>
      <c r="S694" s="252"/>
      <c r="T694" s="252"/>
      <c r="U694" s="252"/>
      <c r="V694" s="252"/>
      <c r="W694" s="252"/>
      <c r="X694" s="252"/>
      <c r="Y694" s="252"/>
      <c r="Z694" s="252"/>
    </row>
    <row r="695" spans="1:26">
      <c r="A695" s="210"/>
      <c r="B695" s="56"/>
      <c r="C695" s="308"/>
      <c r="D695" s="266"/>
      <c r="E695" s="227"/>
      <c r="F695" s="252"/>
      <c r="G695" s="252"/>
      <c r="H695" s="252"/>
      <c r="I695" s="252"/>
      <c r="J695" s="252"/>
      <c r="K695" s="252"/>
      <c r="L695" s="252"/>
      <c r="M695" s="252"/>
      <c r="N695" s="252"/>
      <c r="O695" s="252"/>
      <c r="P695" s="252"/>
      <c r="Q695" s="252"/>
      <c r="R695" s="252"/>
      <c r="S695" s="252"/>
      <c r="T695" s="252"/>
      <c r="U695" s="252"/>
      <c r="V695" s="252"/>
      <c r="W695" s="252"/>
      <c r="X695" s="252"/>
      <c r="Y695" s="252"/>
      <c r="Z695" s="252"/>
    </row>
    <row r="696" spans="1:26">
      <c r="A696" s="210"/>
      <c r="B696" s="56"/>
      <c r="C696" s="308"/>
      <c r="D696" s="266"/>
      <c r="E696" s="227"/>
      <c r="F696" s="252"/>
      <c r="G696" s="252"/>
      <c r="H696" s="252"/>
      <c r="I696" s="252"/>
      <c r="J696" s="252"/>
      <c r="K696" s="252"/>
      <c r="L696" s="252"/>
      <c r="M696" s="252"/>
      <c r="N696" s="252"/>
      <c r="O696" s="252"/>
      <c r="P696" s="252"/>
      <c r="Q696" s="252"/>
      <c r="R696" s="252"/>
      <c r="S696" s="252"/>
      <c r="T696" s="252"/>
      <c r="U696" s="252"/>
      <c r="V696" s="252"/>
      <c r="W696" s="252"/>
      <c r="X696" s="252"/>
      <c r="Y696" s="252"/>
      <c r="Z696" s="252"/>
    </row>
    <row r="697" spans="1:26">
      <c r="A697" s="210"/>
      <c r="B697" s="56"/>
      <c r="C697" s="308"/>
      <c r="D697" s="266"/>
      <c r="E697" s="227"/>
      <c r="F697" s="252"/>
      <c r="G697" s="252"/>
      <c r="H697" s="252"/>
      <c r="I697" s="252"/>
      <c r="J697" s="252"/>
      <c r="K697" s="252"/>
      <c r="L697" s="252"/>
      <c r="M697" s="252"/>
      <c r="N697" s="252"/>
      <c r="O697" s="252"/>
      <c r="P697" s="252"/>
      <c r="Q697" s="252"/>
      <c r="R697" s="252"/>
      <c r="S697" s="252"/>
      <c r="T697" s="252"/>
      <c r="U697" s="252"/>
      <c r="V697" s="252"/>
      <c r="W697" s="252"/>
      <c r="X697" s="252"/>
      <c r="Y697" s="252"/>
      <c r="Z697" s="252"/>
    </row>
    <row r="698" spans="1:26">
      <c r="A698" s="210"/>
      <c r="B698" s="56"/>
      <c r="C698" s="308"/>
      <c r="D698" s="266"/>
      <c r="E698" s="227"/>
      <c r="F698" s="252"/>
      <c r="G698" s="252"/>
      <c r="H698" s="252"/>
      <c r="I698" s="252"/>
      <c r="J698" s="252"/>
      <c r="K698" s="252"/>
      <c r="L698" s="252"/>
      <c r="M698" s="252"/>
      <c r="N698" s="252"/>
      <c r="O698" s="252"/>
      <c r="P698" s="252"/>
      <c r="Q698" s="252"/>
      <c r="R698" s="252"/>
      <c r="S698" s="252"/>
      <c r="T698" s="252"/>
      <c r="U698" s="252"/>
      <c r="V698" s="252"/>
      <c r="W698" s="252"/>
      <c r="X698" s="252"/>
      <c r="Y698" s="252"/>
      <c r="Z698" s="252"/>
    </row>
    <row r="699" spans="1:26">
      <c r="A699" s="210"/>
      <c r="B699" s="56"/>
      <c r="C699" s="308"/>
      <c r="D699" s="266"/>
      <c r="E699" s="227"/>
      <c r="F699" s="252"/>
      <c r="G699" s="252"/>
      <c r="H699" s="252"/>
      <c r="I699" s="252"/>
      <c r="J699" s="252"/>
      <c r="K699" s="252"/>
      <c r="L699" s="252"/>
      <c r="M699" s="252"/>
      <c r="N699" s="252"/>
      <c r="O699" s="252"/>
      <c r="P699" s="252"/>
      <c r="Q699" s="252"/>
      <c r="R699" s="252"/>
      <c r="S699" s="252"/>
      <c r="T699" s="252"/>
      <c r="U699" s="252"/>
      <c r="V699" s="252"/>
      <c r="W699" s="252"/>
      <c r="X699" s="252"/>
      <c r="Y699" s="252"/>
      <c r="Z699" s="252"/>
    </row>
    <row r="700" spans="1:26">
      <c r="A700" s="210"/>
      <c r="B700" s="56"/>
      <c r="C700" s="308"/>
      <c r="D700" s="266"/>
      <c r="E700" s="227"/>
      <c r="F700" s="252"/>
      <c r="G700" s="252"/>
      <c r="H700" s="252"/>
      <c r="I700" s="252"/>
      <c r="J700" s="252"/>
      <c r="K700" s="252"/>
      <c r="L700" s="252"/>
      <c r="M700" s="252"/>
      <c r="N700" s="252"/>
      <c r="O700" s="252"/>
      <c r="P700" s="252"/>
      <c r="Q700" s="252"/>
      <c r="R700" s="252"/>
      <c r="S700" s="252"/>
      <c r="T700" s="252"/>
      <c r="U700" s="252"/>
      <c r="V700" s="252"/>
      <c r="W700" s="252"/>
      <c r="X700" s="252"/>
      <c r="Y700" s="252"/>
      <c r="Z700" s="252"/>
    </row>
    <row r="701" spans="1:26">
      <c r="A701" s="210"/>
      <c r="B701" s="56"/>
      <c r="C701" s="308"/>
      <c r="D701" s="266"/>
      <c r="E701" s="227"/>
      <c r="F701" s="252"/>
      <c r="G701" s="252"/>
      <c r="H701" s="252"/>
      <c r="I701" s="252"/>
      <c r="J701" s="252"/>
      <c r="K701" s="252"/>
      <c r="L701" s="252"/>
      <c r="M701" s="252"/>
      <c r="N701" s="252"/>
      <c r="O701" s="252"/>
      <c r="P701" s="252"/>
      <c r="Q701" s="252"/>
      <c r="R701" s="252"/>
      <c r="S701" s="252"/>
      <c r="T701" s="252"/>
      <c r="U701" s="252"/>
      <c r="V701" s="252"/>
      <c r="W701" s="252"/>
      <c r="X701" s="252"/>
      <c r="Y701" s="252"/>
      <c r="Z701" s="252"/>
    </row>
    <row r="702" spans="1:26">
      <c r="A702" s="210"/>
      <c r="B702" s="56"/>
      <c r="C702" s="308"/>
      <c r="D702" s="266"/>
      <c r="E702" s="227"/>
      <c r="F702" s="252"/>
      <c r="G702" s="252"/>
      <c r="H702" s="252"/>
      <c r="I702" s="252"/>
      <c r="J702" s="252"/>
      <c r="K702" s="252"/>
      <c r="L702" s="252"/>
      <c r="M702" s="252"/>
      <c r="N702" s="252"/>
      <c r="O702" s="252"/>
      <c r="P702" s="252"/>
      <c r="Q702" s="252"/>
      <c r="R702" s="252"/>
      <c r="S702" s="252"/>
      <c r="T702" s="252"/>
      <c r="U702" s="252"/>
      <c r="V702" s="252"/>
      <c r="W702" s="252"/>
      <c r="X702" s="252"/>
      <c r="Y702" s="252"/>
      <c r="Z702" s="252"/>
    </row>
    <row r="703" spans="1:26">
      <c r="A703" s="210"/>
      <c r="B703" s="56"/>
      <c r="C703" s="308"/>
      <c r="D703" s="266"/>
      <c r="E703" s="227"/>
      <c r="F703" s="252"/>
      <c r="G703" s="252"/>
      <c r="H703" s="252"/>
      <c r="I703" s="252"/>
      <c r="J703" s="252"/>
      <c r="K703" s="252"/>
      <c r="L703" s="252"/>
      <c r="M703" s="252"/>
      <c r="N703" s="252"/>
      <c r="O703" s="252"/>
      <c r="P703" s="252"/>
      <c r="Q703" s="252"/>
      <c r="R703" s="252"/>
      <c r="S703" s="252"/>
      <c r="T703" s="252"/>
      <c r="U703" s="252"/>
      <c r="V703" s="252"/>
      <c r="W703" s="252"/>
      <c r="X703" s="252"/>
      <c r="Y703" s="252"/>
      <c r="Z703" s="252"/>
    </row>
    <row r="704" spans="1:26">
      <c r="A704" s="210"/>
      <c r="B704" s="56"/>
      <c r="C704" s="308"/>
      <c r="D704" s="266"/>
      <c r="E704" s="227"/>
      <c r="F704" s="252"/>
      <c r="G704" s="252"/>
      <c r="H704" s="252"/>
      <c r="I704" s="252"/>
      <c r="J704" s="252"/>
      <c r="K704" s="252"/>
      <c r="L704" s="252"/>
      <c r="M704" s="252"/>
      <c r="N704" s="252"/>
      <c r="O704" s="252"/>
      <c r="P704" s="252"/>
      <c r="Q704" s="252"/>
      <c r="R704" s="252"/>
      <c r="S704" s="252"/>
      <c r="T704" s="252"/>
      <c r="U704" s="252"/>
      <c r="V704" s="252"/>
      <c r="W704" s="252"/>
      <c r="X704" s="252"/>
      <c r="Y704" s="252"/>
      <c r="Z704" s="252"/>
    </row>
    <row r="705" spans="1:26">
      <c r="A705" s="210"/>
      <c r="B705" s="56"/>
      <c r="C705" s="308"/>
      <c r="D705" s="266"/>
      <c r="E705" s="227"/>
      <c r="F705" s="252"/>
      <c r="G705" s="252"/>
      <c r="H705" s="252"/>
      <c r="I705" s="252"/>
      <c r="J705" s="252"/>
      <c r="K705" s="252"/>
      <c r="L705" s="252"/>
      <c r="M705" s="252"/>
      <c r="N705" s="252"/>
      <c r="O705" s="252"/>
      <c r="P705" s="252"/>
      <c r="Q705" s="252"/>
      <c r="R705" s="252"/>
      <c r="S705" s="252"/>
      <c r="T705" s="252"/>
      <c r="U705" s="252"/>
      <c r="V705" s="252"/>
      <c r="W705" s="252"/>
      <c r="X705" s="252"/>
      <c r="Y705" s="252"/>
      <c r="Z705" s="252"/>
    </row>
    <row r="706" spans="1:26">
      <c r="A706" s="210"/>
      <c r="B706" s="56"/>
      <c r="C706" s="308"/>
      <c r="D706" s="266"/>
      <c r="E706" s="227"/>
      <c r="F706" s="252"/>
      <c r="G706" s="252"/>
      <c r="H706" s="252"/>
      <c r="I706" s="252"/>
      <c r="J706" s="252"/>
      <c r="K706" s="252"/>
      <c r="L706" s="252"/>
      <c r="M706" s="252"/>
      <c r="N706" s="252"/>
      <c r="O706" s="252"/>
      <c r="P706" s="252"/>
      <c r="Q706" s="252"/>
      <c r="R706" s="252"/>
      <c r="S706" s="252"/>
      <c r="T706" s="252"/>
      <c r="U706" s="252"/>
      <c r="V706" s="252"/>
      <c r="W706" s="252"/>
      <c r="X706" s="252"/>
      <c r="Y706" s="252"/>
      <c r="Z706" s="252"/>
    </row>
    <row r="707" spans="1:26">
      <c r="A707" s="210"/>
      <c r="B707" s="56"/>
      <c r="C707" s="308"/>
      <c r="D707" s="266"/>
      <c r="E707" s="227"/>
      <c r="F707" s="252"/>
      <c r="G707" s="252"/>
      <c r="H707" s="252"/>
      <c r="I707" s="252"/>
      <c r="J707" s="252"/>
      <c r="K707" s="252"/>
      <c r="L707" s="252"/>
      <c r="M707" s="252"/>
      <c r="N707" s="252"/>
      <c r="O707" s="252"/>
      <c r="P707" s="252"/>
      <c r="Q707" s="252"/>
      <c r="R707" s="252"/>
      <c r="S707" s="252"/>
      <c r="T707" s="252"/>
      <c r="U707" s="252"/>
      <c r="V707" s="252"/>
      <c r="W707" s="252"/>
      <c r="X707" s="252"/>
      <c r="Y707" s="252"/>
      <c r="Z707" s="252"/>
    </row>
    <row r="708" spans="1:26">
      <c r="A708" s="210"/>
      <c r="B708" s="56"/>
      <c r="C708" s="308"/>
      <c r="D708" s="266"/>
      <c r="E708" s="227"/>
      <c r="F708" s="252"/>
      <c r="G708" s="252"/>
      <c r="H708" s="252"/>
      <c r="I708" s="252"/>
      <c r="J708" s="252"/>
      <c r="K708" s="252"/>
      <c r="L708" s="252"/>
      <c r="M708" s="252"/>
      <c r="N708" s="252"/>
      <c r="O708" s="252"/>
      <c r="P708" s="252"/>
      <c r="Q708" s="252"/>
      <c r="R708" s="252"/>
      <c r="S708" s="252"/>
      <c r="T708" s="252"/>
      <c r="U708" s="252"/>
      <c r="V708" s="252"/>
      <c r="W708" s="252"/>
      <c r="X708" s="252"/>
      <c r="Y708" s="252"/>
      <c r="Z708" s="252"/>
    </row>
    <row r="709" spans="1:26">
      <c r="A709" s="210"/>
      <c r="B709" s="56"/>
      <c r="C709" s="308"/>
      <c r="D709" s="266"/>
      <c r="E709" s="227"/>
      <c r="F709" s="252"/>
      <c r="G709" s="252"/>
      <c r="H709" s="252"/>
      <c r="I709" s="252"/>
      <c r="J709" s="252"/>
      <c r="K709" s="252"/>
      <c r="L709" s="252"/>
      <c r="M709" s="252"/>
      <c r="N709" s="252"/>
      <c r="O709" s="252"/>
      <c r="P709" s="252"/>
      <c r="Q709" s="252"/>
      <c r="R709" s="252"/>
      <c r="S709" s="252"/>
      <c r="T709" s="252"/>
      <c r="U709" s="252"/>
      <c r="V709" s="252"/>
      <c r="W709" s="252"/>
      <c r="X709" s="252"/>
      <c r="Y709" s="252"/>
      <c r="Z709" s="252"/>
    </row>
    <row r="710" spans="1:26">
      <c r="A710" s="210"/>
      <c r="B710" s="56"/>
      <c r="C710" s="308"/>
      <c r="D710" s="266"/>
      <c r="E710" s="227"/>
      <c r="F710" s="252"/>
      <c r="G710" s="252"/>
      <c r="H710" s="252"/>
      <c r="I710" s="252"/>
      <c r="J710" s="252"/>
      <c r="K710" s="252"/>
      <c r="L710" s="252"/>
      <c r="M710" s="252"/>
      <c r="N710" s="252"/>
      <c r="O710" s="252"/>
      <c r="P710" s="252"/>
      <c r="Q710" s="252"/>
      <c r="R710" s="252"/>
      <c r="S710" s="252"/>
      <c r="T710" s="252"/>
      <c r="U710" s="252"/>
      <c r="V710" s="252"/>
      <c r="W710" s="252"/>
      <c r="X710" s="252"/>
      <c r="Y710" s="252"/>
      <c r="Z710" s="252"/>
    </row>
    <row r="711" spans="1:26">
      <c r="A711" s="210"/>
      <c r="B711" s="56"/>
      <c r="C711" s="308"/>
      <c r="D711" s="266"/>
      <c r="E711" s="227"/>
      <c r="F711" s="252"/>
      <c r="G711" s="252"/>
      <c r="H711" s="252"/>
      <c r="I711" s="252"/>
      <c r="J711" s="252"/>
      <c r="K711" s="252"/>
      <c r="L711" s="252"/>
      <c r="M711" s="252"/>
      <c r="N711" s="252"/>
      <c r="O711" s="252"/>
      <c r="P711" s="252"/>
      <c r="Q711" s="252"/>
      <c r="R711" s="252"/>
      <c r="S711" s="252"/>
      <c r="T711" s="252"/>
      <c r="U711" s="252"/>
      <c r="V711" s="252"/>
      <c r="W711" s="252"/>
      <c r="X711" s="252"/>
      <c r="Y711" s="252"/>
      <c r="Z711" s="252"/>
    </row>
    <row r="712" spans="1:26">
      <c r="A712" s="210"/>
      <c r="B712" s="56"/>
      <c r="C712" s="308"/>
      <c r="D712" s="266"/>
      <c r="E712" s="227"/>
      <c r="F712" s="252"/>
      <c r="G712" s="252"/>
      <c r="H712" s="252"/>
      <c r="I712" s="252"/>
      <c r="J712" s="252"/>
      <c r="K712" s="252"/>
      <c r="L712" s="252"/>
      <c r="M712" s="252"/>
      <c r="N712" s="252"/>
      <c r="O712" s="252"/>
      <c r="P712" s="252"/>
      <c r="Q712" s="252"/>
      <c r="R712" s="252"/>
      <c r="S712" s="252"/>
      <c r="T712" s="252"/>
      <c r="U712" s="252"/>
      <c r="V712" s="252"/>
      <c r="W712" s="252"/>
      <c r="X712" s="252"/>
      <c r="Y712" s="252"/>
      <c r="Z712" s="252"/>
    </row>
    <row r="713" spans="1:26">
      <c r="A713" s="210"/>
      <c r="B713" s="56"/>
      <c r="C713" s="308"/>
      <c r="D713" s="266"/>
      <c r="E713" s="227"/>
      <c r="F713" s="252"/>
      <c r="G713" s="252"/>
      <c r="H713" s="252"/>
      <c r="I713" s="252"/>
      <c r="J713" s="252"/>
      <c r="K713" s="252"/>
      <c r="L713" s="252"/>
      <c r="M713" s="252"/>
      <c r="N713" s="252"/>
      <c r="O713" s="252"/>
      <c r="P713" s="252"/>
      <c r="Q713" s="252"/>
      <c r="R713" s="252"/>
      <c r="S713" s="252"/>
      <c r="T713" s="252"/>
      <c r="U713" s="252"/>
      <c r="V713" s="252"/>
      <c r="W713" s="252"/>
      <c r="X713" s="252"/>
      <c r="Y713" s="252"/>
      <c r="Z713" s="252"/>
    </row>
    <row r="714" spans="1:26">
      <c r="A714" s="210"/>
      <c r="B714" s="56"/>
      <c r="C714" s="308"/>
      <c r="D714" s="266"/>
      <c r="E714" s="227"/>
      <c r="F714" s="252"/>
      <c r="G714" s="252"/>
      <c r="H714" s="252"/>
      <c r="I714" s="252"/>
      <c r="J714" s="252"/>
      <c r="K714" s="252"/>
      <c r="L714" s="252"/>
      <c r="M714" s="252"/>
      <c r="N714" s="252"/>
      <c r="O714" s="252"/>
      <c r="P714" s="252"/>
      <c r="Q714" s="252"/>
      <c r="R714" s="252"/>
      <c r="S714" s="252"/>
      <c r="T714" s="252"/>
      <c r="U714" s="252"/>
      <c r="V714" s="252"/>
      <c r="W714" s="252"/>
      <c r="X714" s="252"/>
      <c r="Y714" s="252"/>
      <c r="Z714" s="252"/>
    </row>
    <row r="715" spans="1:26">
      <c r="A715" s="210"/>
      <c r="B715" s="56"/>
      <c r="C715" s="308"/>
      <c r="D715" s="266"/>
      <c r="E715" s="227"/>
      <c r="F715" s="252"/>
      <c r="G715" s="252"/>
      <c r="H715" s="252"/>
      <c r="I715" s="252"/>
      <c r="J715" s="252"/>
      <c r="K715" s="252"/>
      <c r="L715" s="252"/>
      <c r="M715" s="252"/>
      <c r="N715" s="252"/>
      <c r="O715" s="252"/>
      <c r="P715" s="252"/>
      <c r="Q715" s="252"/>
      <c r="R715" s="252"/>
      <c r="S715" s="252"/>
      <c r="T715" s="252"/>
      <c r="U715" s="252"/>
      <c r="V715" s="252"/>
      <c r="W715" s="252"/>
      <c r="X715" s="252"/>
      <c r="Y715" s="252"/>
      <c r="Z715" s="252"/>
    </row>
    <row r="716" spans="1:26">
      <c r="A716" s="210"/>
      <c r="B716" s="56"/>
      <c r="C716" s="308"/>
      <c r="D716" s="266"/>
      <c r="E716" s="227"/>
      <c r="F716" s="252"/>
      <c r="G716" s="252"/>
      <c r="H716" s="252"/>
      <c r="I716" s="252"/>
      <c r="J716" s="252"/>
      <c r="K716" s="252"/>
      <c r="L716" s="252"/>
      <c r="M716" s="252"/>
      <c r="N716" s="252"/>
      <c r="O716" s="252"/>
      <c r="P716" s="252"/>
      <c r="Q716" s="252"/>
      <c r="R716" s="252"/>
      <c r="S716" s="252"/>
      <c r="T716" s="252"/>
      <c r="U716" s="252"/>
      <c r="V716" s="252"/>
      <c r="W716" s="252"/>
      <c r="X716" s="252"/>
      <c r="Y716" s="252"/>
      <c r="Z716" s="252"/>
    </row>
    <row r="717" spans="1:26">
      <c r="A717" s="210"/>
      <c r="B717" s="56"/>
      <c r="C717" s="308"/>
      <c r="D717" s="266"/>
      <c r="E717" s="227"/>
      <c r="F717" s="252"/>
      <c r="G717" s="252"/>
      <c r="H717" s="252"/>
      <c r="I717" s="252"/>
      <c r="J717" s="252"/>
      <c r="K717" s="252"/>
      <c r="L717" s="252"/>
      <c r="M717" s="252"/>
      <c r="N717" s="252"/>
      <c r="O717" s="252"/>
      <c r="P717" s="252"/>
      <c r="Q717" s="252"/>
      <c r="R717" s="252"/>
      <c r="S717" s="252"/>
      <c r="T717" s="252"/>
      <c r="U717" s="252"/>
      <c r="V717" s="252"/>
      <c r="W717" s="252"/>
      <c r="X717" s="252"/>
      <c r="Y717" s="252"/>
      <c r="Z717" s="252"/>
    </row>
    <row r="718" spans="1:26">
      <c r="A718" s="210"/>
      <c r="B718" s="56"/>
      <c r="C718" s="308"/>
      <c r="D718" s="266"/>
      <c r="E718" s="227"/>
      <c r="F718" s="252"/>
      <c r="G718" s="252"/>
      <c r="H718" s="252"/>
      <c r="I718" s="252"/>
      <c r="J718" s="252"/>
      <c r="K718" s="252"/>
      <c r="L718" s="252"/>
      <c r="M718" s="252"/>
      <c r="N718" s="252"/>
      <c r="O718" s="252"/>
      <c r="P718" s="252"/>
      <c r="Q718" s="252"/>
      <c r="R718" s="252"/>
      <c r="S718" s="252"/>
      <c r="T718" s="252"/>
      <c r="U718" s="252"/>
      <c r="V718" s="252"/>
      <c r="W718" s="252"/>
      <c r="X718" s="252"/>
      <c r="Y718" s="252"/>
      <c r="Z718" s="252"/>
    </row>
    <row r="719" spans="1:26">
      <c r="A719" s="210"/>
      <c r="B719" s="56"/>
      <c r="C719" s="308"/>
      <c r="D719" s="266"/>
      <c r="E719" s="227"/>
      <c r="F719" s="252"/>
      <c r="G719" s="252"/>
      <c r="H719" s="252"/>
      <c r="I719" s="252"/>
      <c r="J719" s="252"/>
      <c r="K719" s="252"/>
      <c r="L719" s="252"/>
      <c r="M719" s="252"/>
      <c r="N719" s="252"/>
      <c r="O719" s="252"/>
      <c r="P719" s="252"/>
      <c r="Q719" s="252"/>
      <c r="R719" s="252"/>
      <c r="S719" s="252"/>
      <c r="T719" s="252"/>
      <c r="U719" s="252"/>
      <c r="V719" s="252"/>
      <c r="W719" s="252"/>
      <c r="X719" s="252"/>
      <c r="Y719" s="252"/>
      <c r="Z719" s="252"/>
    </row>
    <row r="720" spans="1:26">
      <c r="A720" s="210"/>
      <c r="B720" s="56"/>
      <c r="C720" s="308"/>
      <c r="D720" s="266"/>
      <c r="E720" s="227"/>
      <c r="F720" s="252"/>
      <c r="G720" s="252"/>
      <c r="H720" s="252"/>
      <c r="I720" s="252"/>
      <c r="J720" s="252"/>
      <c r="K720" s="252"/>
      <c r="L720" s="252"/>
      <c r="M720" s="252"/>
      <c r="N720" s="252"/>
      <c r="O720" s="252"/>
      <c r="P720" s="252"/>
      <c r="Q720" s="252"/>
      <c r="R720" s="252"/>
      <c r="S720" s="252"/>
      <c r="T720" s="252"/>
      <c r="U720" s="252"/>
      <c r="V720" s="252"/>
      <c r="W720" s="252"/>
      <c r="X720" s="252"/>
      <c r="Y720" s="252"/>
      <c r="Z720" s="252"/>
    </row>
    <row r="721" spans="1:26">
      <c r="A721" s="210"/>
      <c r="B721" s="56"/>
      <c r="C721" s="308"/>
      <c r="D721" s="266"/>
      <c r="E721" s="227"/>
      <c r="F721" s="252"/>
      <c r="G721" s="252"/>
      <c r="H721" s="252"/>
      <c r="I721" s="252"/>
      <c r="J721" s="252"/>
      <c r="K721" s="252"/>
      <c r="L721" s="252"/>
      <c r="M721" s="252"/>
      <c r="N721" s="252"/>
      <c r="O721" s="252"/>
      <c r="P721" s="252"/>
      <c r="Q721" s="252"/>
      <c r="R721" s="252"/>
      <c r="S721" s="252"/>
      <c r="T721" s="252"/>
      <c r="U721" s="252"/>
      <c r="V721" s="252"/>
      <c r="W721" s="252"/>
      <c r="X721" s="252"/>
      <c r="Y721" s="252"/>
      <c r="Z721" s="252"/>
    </row>
    <row r="722" spans="1:26">
      <c r="A722" s="210"/>
      <c r="B722" s="56"/>
      <c r="C722" s="308"/>
      <c r="D722" s="266"/>
      <c r="E722" s="227"/>
      <c r="F722" s="252"/>
      <c r="G722" s="252"/>
      <c r="H722" s="252"/>
      <c r="I722" s="252"/>
      <c r="J722" s="252"/>
      <c r="K722" s="252"/>
      <c r="L722" s="252"/>
      <c r="M722" s="252"/>
      <c r="N722" s="252"/>
      <c r="O722" s="252"/>
      <c r="P722" s="252"/>
      <c r="Q722" s="252"/>
      <c r="R722" s="252"/>
      <c r="S722" s="252"/>
      <c r="T722" s="252"/>
      <c r="U722" s="252"/>
      <c r="V722" s="252"/>
      <c r="W722" s="252"/>
      <c r="X722" s="252"/>
      <c r="Y722" s="252"/>
      <c r="Z722" s="252"/>
    </row>
    <row r="723" spans="1:26">
      <c r="A723" s="210"/>
      <c r="B723" s="56"/>
      <c r="C723" s="308"/>
      <c r="D723" s="266"/>
      <c r="E723" s="227"/>
      <c r="F723" s="252"/>
      <c r="G723" s="252"/>
      <c r="H723" s="252"/>
      <c r="I723" s="252"/>
      <c r="J723" s="252"/>
      <c r="K723" s="252"/>
      <c r="L723" s="252"/>
      <c r="M723" s="252"/>
      <c r="N723" s="252"/>
      <c r="O723" s="252"/>
      <c r="P723" s="252"/>
      <c r="Q723" s="252"/>
      <c r="R723" s="252"/>
      <c r="S723" s="252"/>
      <c r="T723" s="252"/>
      <c r="U723" s="252"/>
      <c r="V723" s="252"/>
      <c r="W723" s="252"/>
      <c r="X723" s="252"/>
      <c r="Y723" s="252"/>
      <c r="Z723" s="252"/>
    </row>
    <row r="724" spans="1:26">
      <c r="A724" s="210"/>
      <c r="B724" s="56"/>
      <c r="C724" s="308"/>
      <c r="D724" s="266"/>
      <c r="E724" s="227"/>
      <c r="F724" s="252"/>
      <c r="G724" s="252"/>
      <c r="H724" s="252"/>
      <c r="I724" s="252"/>
      <c r="J724" s="252"/>
      <c r="K724" s="252"/>
      <c r="L724" s="252"/>
      <c r="M724" s="252"/>
      <c r="N724" s="252"/>
      <c r="O724" s="252"/>
      <c r="P724" s="252"/>
      <c r="Q724" s="252"/>
      <c r="R724" s="252"/>
      <c r="S724" s="252"/>
      <c r="T724" s="252"/>
      <c r="U724" s="252"/>
      <c r="V724" s="252"/>
      <c r="W724" s="252"/>
      <c r="X724" s="252"/>
      <c r="Y724" s="252"/>
      <c r="Z724" s="252"/>
    </row>
    <row r="725" spans="1:26">
      <c r="A725" s="210"/>
      <c r="B725" s="56"/>
      <c r="C725" s="308"/>
      <c r="D725" s="266"/>
      <c r="E725" s="227"/>
      <c r="F725" s="252"/>
      <c r="G725" s="252"/>
      <c r="H725" s="252"/>
      <c r="I725" s="252"/>
      <c r="J725" s="252"/>
      <c r="K725" s="252"/>
      <c r="L725" s="252"/>
      <c r="M725" s="252"/>
      <c r="N725" s="252"/>
      <c r="O725" s="252"/>
      <c r="P725" s="252"/>
      <c r="Q725" s="252"/>
      <c r="R725" s="252"/>
      <c r="S725" s="252"/>
      <c r="T725" s="252"/>
      <c r="U725" s="252"/>
      <c r="V725" s="252"/>
      <c r="W725" s="252"/>
      <c r="X725" s="252"/>
      <c r="Y725" s="252"/>
      <c r="Z725" s="252"/>
    </row>
    <row r="726" spans="1:26">
      <c r="A726" s="210"/>
      <c r="B726" s="56"/>
      <c r="C726" s="308"/>
      <c r="D726" s="266"/>
      <c r="E726" s="227"/>
      <c r="F726" s="252"/>
      <c r="G726" s="252"/>
      <c r="H726" s="252"/>
      <c r="I726" s="252"/>
      <c r="J726" s="252"/>
      <c r="K726" s="252"/>
      <c r="L726" s="252"/>
      <c r="M726" s="252"/>
      <c r="N726" s="252"/>
      <c r="O726" s="252"/>
      <c r="P726" s="252"/>
      <c r="Q726" s="252"/>
      <c r="R726" s="252"/>
      <c r="S726" s="252"/>
      <c r="T726" s="252"/>
      <c r="U726" s="252"/>
      <c r="V726" s="252"/>
      <c r="W726" s="252"/>
      <c r="X726" s="252"/>
      <c r="Y726" s="252"/>
      <c r="Z726" s="252"/>
    </row>
    <row r="727" spans="1:26">
      <c r="A727" s="210"/>
      <c r="B727" s="56"/>
      <c r="C727" s="308"/>
      <c r="D727" s="266"/>
      <c r="E727" s="227"/>
      <c r="F727" s="252"/>
      <c r="G727" s="252"/>
      <c r="H727" s="252"/>
      <c r="I727" s="252"/>
      <c r="J727" s="252"/>
      <c r="K727" s="252"/>
      <c r="L727" s="252"/>
      <c r="M727" s="252"/>
      <c r="N727" s="252"/>
      <c r="O727" s="252"/>
      <c r="P727" s="252"/>
      <c r="Q727" s="252"/>
      <c r="R727" s="252"/>
      <c r="S727" s="252"/>
      <c r="T727" s="252"/>
      <c r="U727" s="252"/>
      <c r="V727" s="252"/>
      <c r="W727" s="252"/>
      <c r="X727" s="252"/>
      <c r="Y727" s="252"/>
      <c r="Z727" s="252"/>
    </row>
    <row r="728" spans="1:26">
      <c r="A728" s="210"/>
      <c r="B728" s="56"/>
      <c r="C728" s="308"/>
      <c r="D728" s="266"/>
      <c r="E728" s="227"/>
      <c r="F728" s="252"/>
      <c r="G728" s="252"/>
      <c r="H728" s="252"/>
      <c r="I728" s="252"/>
      <c r="J728" s="252"/>
      <c r="K728" s="252"/>
      <c r="L728" s="252"/>
      <c r="M728" s="252"/>
      <c r="N728" s="252"/>
      <c r="O728" s="252"/>
      <c r="P728" s="252"/>
      <c r="Q728" s="252"/>
      <c r="R728" s="252"/>
      <c r="S728" s="252"/>
      <c r="T728" s="252"/>
      <c r="U728" s="252"/>
      <c r="V728" s="252"/>
      <c r="W728" s="252"/>
      <c r="X728" s="252"/>
      <c r="Y728" s="252"/>
      <c r="Z728" s="252"/>
    </row>
    <row r="729" spans="1:26">
      <c r="A729" s="210"/>
      <c r="B729" s="56"/>
      <c r="C729" s="308"/>
      <c r="D729" s="266"/>
      <c r="E729" s="227"/>
      <c r="F729" s="252"/>
      <c r="G729" s="252"/>
      <c r="H729" s="252"/>
      <c r="I729" s="252"/>
      <c r="J729" s="252"/>
      <c r="K729" s="252"/>
      <c r="L729" s="252"/>
      <c r="M729" s="252"/>
      <c r="N729" s="252"/>
      <c r="O729" s="252"/>
      <c r="P729" s="252"/>
      <c r="Q729" s="252"/>
      <c r="R729" s="252"/>
      <c r="S729" s="252"/>
      <c r="T729" s="252"/>
      <c r="U729" s="252"/>
      <c r="V729" s="252"/>
      <c r="W729" s="252"/>
      <c r="X729" s="252"/>
      <c r="Y729" s="252"/>
      <c r="Z729" s="252"/>
    </row>
    <row r="730" spans="1:26">
      <c r="A730" s="210"/>
      <c r="B730" s="56"/>
      <c r="C730" s="308"/>
      <c r="D730" s="266"/>
      <c r="E730" s="227"/>
      <c r="F730" s="252"/>
      <c r="G730" s="252"/>
      <c r="H730" s="252"/>
      <c r="I730" s="252"/>
      <c r="J730" s="252"/>
      <c r="K730" s="252"/>
      <c r="L730" s="252"/>
      <c r="M730" s="252"/>
      <c r="N730" s="252"/>
      <c r="O730" s="252"/>
      <c r="P730" s="252"/>
      <c r="Q730" s="252"/>
      <c r="R730" s="252"/>
      <c r="S730" s="252"/>
      <c r="T730" s="252"/>
      <c r="U730" s="252"/>
      <c r="V730" s="252"/>
      <c r="W730" s="252"/>
      <c r="X730" s="252"/>
      <c r="Y730" s="252"/>
      <c r="Z730" s="252"/>
    </row>
    <row r="731" spans="1:26">
      <c r="A731" s="210"/>
      <c r="B731" s="56"/>
      <c r="C731" s="308"/>
      <c r="D731" s="266"/>
      <c r="E731" s="227"/>
      <c r="F731" s="252"/>
      <c r="G731" s="252"/>
      <c r="H731" s="252"/>
      <c r="I731" s="252"/>
      <c r="J731" s="252"/>
      <c r="K731" s="252"/>
      <c r="L731" s="252"/>
      <c r="M731" s="252"/>
      <c r="N731" s="252"/>
      <c r="O731" s="252"/>
      <c r="P731" s="252"/>
      <c r="Q731" s="252"/>
      <c r="R731" s="252"/>
      <c r="S731" s="252"/>
      <c r="T731" s="252"/>
      <c r="U731" s="252"/>
      <c r="V731" s="252"/>
      <c r="W731" s="252"/>
      <c r="X731" s="252"/>
      <c r="Y731" s="252"/>
      <c r="Z731" s="252"/>
    </row>
    <row r="732" spans="1:26">
      <c r="A732" s="210"/>
      <c r="B732" s="56"/>
      <c r="C732" s="308"/>
      <c r="D732" s="266"/>
      <c r="E732" s="227"/>
      <c r="F732" s="252"/>
      <c r="G732" s="252"/>
      <c r="H732" s="252"/>
      <c r="I732" s="252"/>
      <c r="J732" s="252"/>
      <c r="K732" s="252"/>
      <c r="L732" s="252"/>
      <c r="M732" s="252"/>
      <c r="N732" s="252"/>
      <c r="O732" s="252"/>
      <c r="P732" s="252"/>
      <c r="Q732" s="252"/>
      <c r="R732" s="252"/>
      <c r="S732" s="252"/>
      <c r="T732" s="252"/>
      <c r="U732" s="252"/>
      <c r="V732" s="252"/>
      <c r="W732" s="252"/>
      <c r="X732" s="252"/>
      <c r="Y732" s="252"/>
      <c r="Z732" s="252"/>
    </row>
    <row r="733" spans="1:26">
      <c r="A733" s="210"/>
      <c r="B733" s="56"/>
      <c r="C733" s="308"/>
      <c r="D733" s="266"/>
      <c r="E733" s="227"/>
      <c r="F733" s="252"/>
      <c r="G733" s="252"/>
      <c r="H733" s="252"/>
      <c r="I733" s="252"/>
      <c r="J733" s="252"/>
      <c r="K733" s="252"/>
      <c r="L733" s="252"/>
      <c r="M733" s="252"/>
      <c r="N733" s="252"/>
      <c r="O733" s="252"/>
      <c r="P733" s="252"/>
      <c r="Q733" s="252"/>
      <c r="R733" s="252"/>
      <c r="S733" s="252"/>
      <c r="T733" s="252"/>
      <c r="U733" s="252"/>
      <c r="V733" s="252"/>
      <c r="W733" s="252"/>
      <c r="X733" s="252"/>
      <c r="Y733" s="252"/>
      <c r="Z733" s="252"/>
    </row>
    <row r="734" spans="1:26">
      <c r="A734" s="210"/>
      <c r="B734" s="56"/>
      <c r="C734" s="308"/>
      <c r="D734" s="266"/>
      <c r="E734" s="227"/>
      <c r="F734" s="252"/>
      <c r="G734" s="252"/>
      <c r="H734" s="252"/>
      <c r="I734" s="252"/>
      <c r="J734" s="252"/>
      <c r="K734" s="252"/>
      <c r="L734" s="252"/>
      <c r="M734" s="252"/>
      <c r="N734" s="252"/>
      <c r="O734" s="252"/>
      <c r="P734" s="252"/>
      <c r="Q734" s="252"/>
      <c r="R734" s="252"/>
      <c r="S734" s="252"/>
      <c r="T734" s="252"/>
      <c r="U734" s="252"/>
      <c r="V734" s="252"/>
      <c r="W734" s="252"/>
      <c r="X734" s="252"/>
      <c r="Y734" s="252"/>
      <c r="Z734" s="252"/>
    </row>
    <row r="735" spans="1:26">
      <c r="A735" s="210"/>
      <c r="B735" s="56"/>
      <c r="C735" s="308"/>
      <c r="D735" s="266"/>
      <c r="E735" s="227"/>
      <c r="F735" s="252"/>
      <c r="G735" s="252"/>
      <c r="H735" s="252"/>
      <c r="I735" s="252"/>
      <c r="J735" s="252"/>
      <c r="K735" s="252"/>
      <c r="L735" s="252"/>
      <c r="M735" s="252"/>
      <c r="N735" s="252"/>
      <c r="O735" s="252"/>
      <c r="P735" s="252"/>
      <c r="Q735" s="252"/>
      <c r="R735" s="252"/>
      <c r="S735" s="252"/>
      <c r="T735" s="252"/>
      <c r="U735" s="252"/>
      <c r="V735" s="252"/>
      <c r="W735" s="252"/>
      <c r="X735" s="252"/>
      <c r="Y735" s="252"/>
      <c r="Z735" s="252"/>
    </row>
    <row r="736" spans="1:26">
      <c r="A736" s="210"/>
      <c r="B736" s="56"/>
      <c r="C736" s="308"/>
      <c r="D736" s="266"/>
      <c r="E736" s="227"/>
      <c r="F736" s="252"/>
      <c r="G736" s="252"/>
      <c r="H736" s="252"/>
      <c r="I736" s="252"/>
      <c r="J736" s="252"/>
      <c r="K736" s="252"/>
      <c r="L736" s="252"/>
      <c r="M736" s="252"/>
      <c r="N736" s="252"/>
      <c r="O736" s="252"/>
      <c r="P736" s="252"/>
      <c r="Q736" s="252"/>
      <c r="R736" s="252"/>
      <c r="S736" s="252"/>
      <c r="T736" s="252"/>
      <c r="U736" s="252"/>
      <c r="V736" s="252"/>
      <c r="W736" s="252"/>
      <c r="X736" s="252"/>
      <c r="Y736" s="252"/>
      <c r="Z736" s="252"/>
    </row>
    <row r="737" spans="1:26">
      <c r="A737" s="210"/>
      <c r="B737" s="56"/>
      <c r="C737" s="308"/>
      <c r="D737" s="266"/>
      <c r="E737" s="227"/>
      <c r="F737" s="252"/>
      <c r="G737" s="252"/>
      <c r="H737" s="252"/>
      <c r="I737" s="252"/>
      <c r="J737" s="252"/>
      <c r="K737" s="252"/>
      <c r="L737" s="252"/>
      <c r="M737" s="252"/>
      <c r="N737" s="252"/>
      <c r="O737" s="252"/>
      <c r="P737" s="252"/>
      <c r="Q737" s="252"/>
      <c r="R737" s="252"/>
      <c r="S737" s="252"/>
      <c r="T737" s="252"/>
      <c r="U737" s="252"/>
      <c r="V737" s="252"/>
      <c r="W737" s="252"/>
      <c r="X737" s="252"/>
      <c r="Y737" s="252"/>
      <c r="Z737" s="252"/>
    </row>
    <row r="738" spans="1:26">
      <c r="A738" s="210"/>
      <c r="B738" s="56"/>
      <c r="C738" s="308"/>
      <c r="D738" s="266"/>
      <c r="E738" s="227"/>
      <c r="F738" s="252"/>
      <c r="G738" s="252"/>
      <c r="H738" s="252"/>
      <c r="I738" s="252"/>
      <c r="J738" s="252"/>
      <c r="K738" s="252"/>
      <c r="L738" s="252"/>
      <c r="M738" s="252"/>
      <c r="N738" s="252"/>
      <c r="O738" s="252"/>
      <c r="P738" s="252"/>
      <c r="Q738" s="252"/>
      <c r="R738" s="252"/>
      <c r="S738" s="252"/>
      <c r="T738" s="252"/>
      <c r="U738" s="252"/>
      <c r="V738" s="252"/>
      <c r="W738" s="252"/>
      <c r="X738" s="252"/>
      <c r="Y738" s="252"/>
      <c r="Z738" s="252"/>
    </row>
    <row r="739" spans="1:26">
      <c r="A739" s="210"/>
      <c r="B739" s="56"/>
      <c r="C739" s="308"/>
      <c r="D739" s="266"/>
      <c r="E739" s="227"/>
      <c r="F739" s="252"/>
      <c r="G739" s="252"/>
      <c r="H739" s="252"/>
      <c r="I739" s="252"/>
      <c r="J739" s="252"/>
      <c r="K739" s="252"/>
      <c r="L739" s="252"/>
      <c r="M739" s="252"/>
      <c r="N739" s="252"/>
      <c r="O739" s="252"/>
      <c r="P739" s="252"/>
      <c r="Q739" s="252"/>
      <c r="R739" s="252"/>
      <c r="S739" s="252"/>
      <c r="T739" s="252"/>
      <c r="U739" s="252"/>
      <c r="V739" s="252"/>
      <c r="W739" s="252"/>
      <c r="X739" s="252"/>
      <c r="Y739" s="252"/>
      <c r="Z739" s="252"/>
    </row>
    <row r="740" spans="1:26">
      <c r="A740" s="210"/>
      <c r="B740" s="56"/>
      <c r="C740" s="308"/>
      <c r="D740" s="266"/>
      <c r="E740" s="227"/>
      <c r="F740" s="252"/>
      <c r="G740" s="252"/>
      <c r="H740" s="252"/>
      <c r="I740" s="252"/>
      <c r="J740" s="252"/>
      <c r="K740" s="252"/>
      <c r="L740" s="252"/>
      <c r="M740" s="252"/>
      <c r="N740" s="252"/>
      <c r="O740" s="252"/>
      <c r="P740" s="252"/>
      <c r="Q740" s="252"/>
      <c r="R740" s="252"/>
      <c r="S740" s="252"/>
      <c r="T740" s="252"/>
      <c r="U740" s="252"/>
      <c r="V740" s="252"/>
      <c r="W740" s="252"/>
      <c r="X740" s="252"/>
      <c r="Y740" s="252"/>
      <c r="Z740" s="252"/>
    </row>
    <row r="741" spans="1:26">
      <c r="A741" s="210"/>
      <c r="B741" s="56"/>
      <c r="C741" s="308"/>
      <c r="D741" s="266"/>
      <c r="E741" s="227"/>
      <c r="F741" s="252"/>
      <c r="G741" s="252"/>
      <c r="H741" s="252"/>
      <c r="I741" s="252"/>
      <c r="J741" s="252"/>
      <c r="K741" s="252"/>
      <c r="L741" s="252"/>
      <c r="M741" s="252"/>
      <c r="N741" s="252"/>
      <c r="O741" s="252"/>
      <c r="P741" s="252"/>
      <c r="Q741" s="252"/>
      <c r="R741" s="252"/>
      <c r="S741" s="252"/>
      <c r="T741" s="252"/>
      <c r="U741" s="252"/>
      <c r="V741" s="252"/>
      <c r="W741" s="252"/>
      <c r="X741" s="252"/>
      <c r="Y741" s="252"/>
      <c r="Z741" s="252"/>
    </row>
    <row r="742" spans="1:26">
      <c r="A742" s="210"/>
      <c r="B742" s="56"/>
      <c r="C742" s="308"/>
      <c r="D742" s="266"/>
      <c r="E742" s="227"/>
      <c r="F742" s="252"/>
      <c r="G742" s="252"/>
      <c r="H742" s="252"/>
      <c r="I742" s="252"/>
      <c r="J742" s="252"/>
      <c r="K742" s="252"/>
      <c r="L742" s="252"/>
      <c r="M742" s="252"/>
      <c r="N742" s="252"/>
      <c r="O742" s="252"/>
      <c r="P742" s="252"/>
      <c r="Q742" s="252"/>
      <c r="R742" s="252"/>
      <c r="S742" s="252"/>
      <c r="T742" s="252"/>
      <c r="U742" s="252"/>
      <c r="V742" s="252"/>
      <c r="W742" s="252"/>
      <c r="X742" s="252"/>
      <c r="Y742" s="252"/>
      <c r="Z742" s="252"/>
    </row>
    <row r="743" spans="1:26">
      <c r="A743" s="210"/>
      <c r="B743" s="56"/>
      <c r="C743" s="308"/>
      <c r="D743" s="266"/>
      <c r="E743" s="227"/>
      <c r="F743" s="252"/>
      <c r="G743" s="252"/>
      <c r="H743" s="252"/>
      <c r="I743" s="252"/>
      <c r="J743" s="252"/>
      <c r="K743" s="252"/>
      <c r="L743" s="252"/>
      <c r="M743" s="252"/>
      <c r="N743" s="252"/>
      <c r="O743" s="252"/>
      <c r="P743" s="252"/>
      <c r="Q743" s="252"/>
      <c r="R743" s="252"/>
      <c r="S743" s="252"/>
      <c r="T743" s="252"/>
      <c r="U743" s="252"/>
      <c r="V743" s="252"/>
      <c r="W743" s="252"/>
      <c r="X743" s="252"/>
      <c r="Y743" s="252"/>
      <c r="Z743" s="252"/>
    </row>
    <row r="744" spans="1:26">
      <c r="A744" s="210"/>
      <c r="B744" s="56"/>
      <c r="C744" s="308"/>
      <c r="D744" s="266"/>
      <c r="E744" s="227"/>
      <c r="F744" s="252"/>
      <c r="G744" s="252"/>
      <c r="H744" s="252"/>
      <c r="I744" s="252"/>
      <c r="J744" s="252"/>
      <c r="K744" s="252"/>
      <c r="L744" s="252"/>
      <c r="M744" s="252"/>
      <c r="N744" s="252"/>
      <c r="O744" s="252"/>
      <c r="P744" s="252"/>
      <c r="Q744" s="252"/>
      <c r="R744" s="252"/>
      <c r="S744" s="252"/>
      <c r="T744" s="252"/>
      <c r="U744" s="252"/>
      <c r="V744" s="252"/>
      <c r="W744" s="252"/>
      <c r="X744" s="252"/>
      <c r="Y744" s="252"/>
      <c r="Z744" s="252"/>
    </row>
    <row r="745" spans="1:26">
      <c r="A745" s="210"/>
      <c r="B745" s="56"/>
      <c r="C745" s="308"/>
      <c r="D745" s="266"/>
      <c r="E745" s="227"/>
      <c r="F745" s="252"/>
      <c r="G745" s="252"/>
      <c r="H745" s="252"/>
      <c r="I745" s="252"/>
      <c r="J745" s="252"/>
      <c r="K745" s="252"/>
      <c r="L745" s="252"/>
      <c r="M745" s="252"/>
      <c r="N745" s="252"/>
      <c r="O745" s="252"/>
      <c r="P745" s="252"/>
      <c r="Q745" s="252"/>
      <c r="R745" s="252"/>
      <c r="S745" s="252"/>
      <c r="T745" s="252"/>
      <c r="U745" s="252"/>
      <c r="V745" s="252"/>
      <c r="W745" s="252"/>
      <c r="X745" s="252"/>
      <c r="Y745" s="252"/>
      <c r="Z745" s="252"/>
    </row>
    <row r="746" spans="1:26">
      <c r="A746" s="210"/>
      <c r="B746" s="56"/>
      <c r="C746" s="308"/>
      <c r="D746" s="266"/>
      <c r="E746" s="227"/>
      <c r="F746" s="252"/>
      <c r="G746" s="252"/>
      <c r="H746" s="252"/>
      <c r="I746" s="252"/>
      <c r="J746" s="252"/>
      <c r="K746" s="252"/>
      <c r="L746" s="252"/>
      <c r="M746" s="252"/>
      <c r="N746" s="252"/>
      <c r="O746" s="252"/>
      <c r="P746" s="252"/>
      <c r="Q746" s="252"/>
      <c r="R746" s="252"/>
      <c r="S746" s="252"/>
      <c r="T746" s="252"/>
      <c r="U746" s="252"/>
      <c r="V746" s="252"/>
      <c r="W746" s="252"/>
      <c r="X746" s="252"/>
      <c r="Y746" s="252"/>
      <c r="Z746" s="252"/>
    </row>
    <row r="747" spans="1:26">
      <c r="A747" s="210"/>
      <c r="B747" s="56"/>
      <c r="C747" s="308"/>
      <c r="D747" s="266"/>
      <c r="E747" s="227"/>
      <c r="F747" s="252"/>
      <c r="G747" s="252"/>
      <c r="H747" s="252"/>
      <c r="I747" s="252"/>
      <c r="J747" s="252"/>
      <c r="K747" s="252"/>
      <c r="L747" s="252"/>
      <c r="M747" s="252"/>
      <c r="N747" s="252"/>
      <c r="O747" s="252"/>
      <c r="P747" s="252"/>
      <c r="Q747" s="252"/>
      <c r="R747" s="252"/>
      <c r="S747" s="252"/>
      <c r="T747" s="252"/>
      <c r="U747" s="252"/>
      <c r="V747" s="252"/>
      <c r="W747" s="252"/>
      <c r="X747" s="252"/>
      <c r="Y747" s="252"/>
      <c r="Z747" s="252"/>
    </row>
    <row r="748" spans="1:26">
      <c r="A748" s="210"/>
      <c r="B748" s="56"/>
      <c r="C748" s="308"/>
      <c r="D748" s="266"/>
      <c r="E748" s="227"/>
      <c r="F748" s="252"/>
      <c r="G748" s="252"/>
      <c r="H748" s="252"/>
      <c r="I748" s="252"/>
      <c r="J748" s="252"/>
      <c r="K748" s="252"/>
      <c r="L748" s="252"/>
      <c r="M748" s="252"/>
      <c r="N748" s="252"/>
      <c r="O748" s="252"/>
      <c r="P748" s="252"/>
      <c r="Q748" s="252"/>
      <c r="R748" s="252"/>
      <c r="S748" s="252"/>
      <c r="T748" s="252"/>
      <c r="U748" s="252"/>
      <c r="V748" s="252"/>
      <c r="W748" s="252"/>
      <c r="X748" s="252"/>
      <c r="Y748" s="252"/>
      <c r="Z748" s="252"/>
    </row>
    <row r="749" spans="1:26">
      <c r="A749" s="210"/>
      <c r="B749" s="56"/>
      <c r="C749" s="308"/>
      <c r="D749" s="266"/>
      <c r="E749" s="227"/>
      <c r="F749" s="252"/>
      <c r="G749" s="252"/>
      <c r="H749" s="252"/>
      <c r="I749" s="252"/>
      <c r="J749" s="252"/>
      <c r="K749" s="252"/>
      <c r="L749" s="252"/>
      <c r="M749" s="252"/>
      <c r="N749" s="252"/>
      <c r="O749" s="252"/>
      <c r="P749" s="252"/>
      <c r="Q749" s="252"/>
      <c r="R749" s="252"/>
      <c r="S749" s="252"/>
      <c r="T749" s="252"/>
      <c r="U749" s="252"/>
      <c r="V749" s="252"/>
      <c r="W749" s="252"/>
      <c r="X749" s="252"/>
      <c r="Y749" s="252"/>
      <c r="Z749" s="252"/>
    </row>
    <row r="750" spans="1:26">
      <c r="A750" s="210"/>
      <c r="B750" s="56"/>
      <c r="C750" s="308"/>
      <c r="D750" s="266"/>
      <c r="E750" s="227"/>
      <c r="F750" s="252"/>
      <c r="G750" s="252"/>
      <c r="H750" s="252"/>
      <c r="I750" s="252"/>
      <c r="J750" s="252"/>
      <c r="K750" s="252"/>
      <c r="L750" s="252"/>
      <c r="M750" s="252"/>
      <c r="N750" s="252"/>
      <c r="O750" s="252"/>
      <c r="P750" s="252"/>
      <c r="Q750" s="252"/>
      <c r="R750" s="252"/>
      <c r="S750" s="252"/>
      <c r="T750" s="252"/>
      <c r="U750" s="252"/>
      <c r="V750" s="252"/>
      <c r="W750" s="252"/>
      <c r="X750" s="252"/>
      <c r="Y750" s="252"/>
      <c r="Z750" s="252"/>
    </row>
    <row r="751" spans="1:26">
      <c r="A751" s="210"/>
      <c r="B751" s="56"/>
      <c r="C751" s="308"/>
      <c r="D751" s="266"/>
      <c r="E751" s="227"/>
      <c r="F751" s="252"/>
      <c r="G751" s="252"/>
      <c r="H751" s="252"/>
      <c r="I751" s="252"/>
      <c r="J751" s="252"/>
      <c r="K751" s="252"/>
      <c r="L751" s="252"/>
      <c r="M751" s="252"/>
      <c r="N751" s="252"/>
      <c r="O751" s="252"/>
      <c r="P751" s="252"/>
      <c r="Q751" s="252"/>
      <c r="R751" s="252"/>
      <c r="S751" s="252"/>
      <c r="T751" s="252"/>
      <c r="U751" s="252"/>
      <c r="V751" s="252"/>
      <c r="W751" s="252"/>
      <c r="X751" s="252"/>
      <c r="Y751" s="252"/>
      <c r="Z751" s="252"/>
    </row>
    <row r="752" spans="1:26">
      <c r="A752" s="210"/>
      <c r="B752" s="56"/>
      <c r="C752" s="308"/>
      <c r="D752" s="266"/>
      <c r="E752" s="227"/>
      <c r="F752" s="252"/>
      <c r="G752" s="252"/>
      <c r="H752" s="252"/>
      <c r="I752" s="252"/>
      <c r="J752" s="252"/>
      <c r="K752" s="252"/>
      <c r="L752" s="252"/>
      <c r="M752" s="252"/>
      <c r="N752" s="252"/>
      <c r="O752" s="252"/>
      <c r="P752" s="252"/>
      <c r="Q752" s="252"/>
      <c r="R752" s="252"/>
      <c r="S752" s="252"/>
      <c r="T752" s="252"/>
      <c r="U752" s="252"/>
      <c r="V752" s="252"/>
      <c r="W752" s="252"/>
      <c r="X752" s="252"/>
      <c r="Y752" s="252"/>
      <c r="Z752" s="252"/>
    </row>
    <row r="753" spans="1:26">
      <c r="A753" s="210"/>
      <c r="B753" s="56"/>
      <c r="C753" s="308"/>
      <c r="D753" s="266"/>
      <c r="E753" s="227"/>
      <c r="F753" s="252"/>
      <c r="G753" s="252"/>
      <c r="H753" s="252"/>
      <c r="I753" s="252"/>
      <c r="J753" s="252"/>
      <c r="K753" s="252"/>
      <c r="L753" s="252"/>
      <c r="M753" s="252"/>
      <c r="N753" s="252"/>
      <c r="O753" s="252"/>
      <c r="P753" s="252"/>
      <c r="Q753" s="252"/>
      <c r="R753" s="252"/>
      <c r="S753" s="252"/>
      <c r="T753" s="252"/>
      <c r="U753" s="252"/>
      <c r="V753" s="252"/>
      <c r="W753" s="252"/>
      <c r="X753" s="252"/>
      <c r="Y753" s="252"/>
      <c r="Z753" s="252"/>
    </row>
    <row r="754" spans="1:26">
      <c r="A754" s="210"/>
      <c r="B754" s="56"/>
      <c r="C754" s="308"/>
      <c r="D754" s="266"/>
      <c r="E754" s="227"/>
      <c r="F754" s="252"/>
      <c r="G754" s="252"/>
      <c r="H754" s="252"/>
      <c r="I754" s="252"/>
      <c r="J754" s="252"/>
      <c r="K754" s="252"/>
      <c r="L754" s="252"/>
      <c r="M754" s="252"/>
      <c r="N754" s="252"/>
      <c r="O754" s="252"/>
      <c r="P754" s="252"/>
      <c r="Q754" s="252"/>
      <c r="R754" s="252"/>
      <c r="S754" s="252"/>
      <c r="T754" s="252"/>
      <c r="U754" s="252"/>
      <c r="V754" s="252"/>
      <c r="W754" s="252"/>
      <c r="X754" s="252"/>
      <c r="Y754" s="252"/>
      <c r="Z754" s="252"/>
    </row>
    <row r="755" spans="1:26">
      <c r="A755" s="210"/>
      <c r="B755" s="56"/>
      <c r="C755" s="308"/>
      <c r="D755" s="266"/>
      <c r="E755" s="227"/>
      <c r="F755" s="252"/>
      <c r="G755" s="252"/>
      <c r="H755" s="252"/>
      <c r="I755" s="252"/>
      <c r="J755" s="252"/>
      <c r="K755" s="252"/>
      <c r="L755" s="252"/>
      <c r="M755" s="252"/>
      <c r="N755" s="252"/>
      <c r="O755" s="252"/>
      <c r="P755" s="252"/>
      <c r="Q755" s="252"/>
      <c r="R755" s="252"/>
      <c r="S755" s="252"/>
      <c r="T755" s="252"/>
      <c r="U755" s="252"/>
      <c r="V755" s="252"/>
      <c r="W755" s="252"/>
      <c r="X755" s="252"/>
      <c r="Y755" s="252"/>
      <c r="Z755" s="252"/>
    </row>
    <row r="756" spans="1:26">
      <c r="A756" s="210"/>
      <c r="B756" s="56"/>
      <c r="C756" s="308"/>
      <c r="D756" s="266"/>
      <c r="E756" s="227"/>
      <c r="F756" s="252"/>
      <c r="G756" s="252"/>
      <c r="H756" s="252"/>
      <c r="I756" s="252"/>
      <c r="J756" s="252"/>
      <c r="K756" s="252"/>
      <c r="L756" s="252"/>
      <c r="M756" s="252"/>
      <c r="N756" s="252"/>
      <c r="O756" s="252"/>
      <c r="P756" s="252"/>
      <c r="Q756" s="252"/>
      <c r="R756" s="252"/>
      <c r="S756" s="252"/>
      <c r="T756" s="252"/>
      <c r="U756" s="252"/>
      <c r="V756" s="252"/>
      <c r="W756" s="252"/>
      <c r="X756" s="252"/>
      <c r="Y756" s="252"/>
      <c r="Z756" s="252"/>
    </row>
    <row r="757" spans="1:26">
      <c r="A757" s="210"/>
      <c r="B757" s="56"/>
      <c r="C757" s="308"/>
      <c r="D757" s="266"/>
      <c r="E757" s="227"/>
      <c r="F757" s="252"/>
      <c r="G757" s="252"/>
      <c r="H757" s="252"/>
      <c r="I757" s="252"/>
      <c r="J757" s="252"/>
      <c r="K757" s="252"/>
      <c r="L757" s="252"/>
      <c r="M757" s="252"/>
      <c r="N757" s="252"/>
      <c r="O757" s="252"/>
      <c r="P757" s="252"/>
      <c r="Q757" s="252"/>
      <c r="R757" s="252"/>
      <c r="S757" s="252"/>
      <c r="T757" s="252"/>
      <c r="U757" s="252"/>
      <c r="V757" s="252"/>
      <c r="W757" s="252"/>
      <c r="X757" s="252"/>
      <c r="Y757" s="252"/>
      <c r="Z757" s="252"/>
    </row>
    <row r="758" spans="1:26">
      <c r="A758" s="210"/>
      <c r="B758" s="56"/>
      <c r="C758" s="308"/>
      <c r="D758" s="266"/>
      <c r="E758" s="227"/>
      <c r="F758" s="252"/>
      <c r="G758" s="252"/>
      <c r="H758" s="252"/>
      <c r="I758" s="252"/>
      <c r="J758" s="252"/>
      <c r="K758" s="252"/>
      <c r="L758" s="252"/>
      <c r="M758" s="252"/>
      <c r="N758" s="252"/>
      <c r="O758" s="252"/>
      <c r="P758" s="252"/>
      <c r="Q758" s="252"/>
      <c r="R758" s="252"/>
      <c r="S758" s="252"/>
      <c r="T758" s="252"/>
      <c r="U758" s="252"/>
      <c r="V758" s="252"/>
      <c r="W758" s="252"/>
      <c r="X758" s="252"/>
      <c r="Y758" s="252"/>
      <c r="Z758" s="252"/>
    </row>
    <row r="759" spans="1:26">
      <c r="A759" s="210"/>
      <c r="B759" s="56"/>
      <c r="C759" s="308"/>
      <c r="D759" s="266"/>
      <c r="E759" s="227"/>
      <c r="F759" s="252"/>
      <c r="G759" s="252"/>
      <c r="H759" s="252"/>
      <c r="I759" s="252"/>
      <c r="J759" s="252"/>
      <c r="K759" s="252"/>
      <c r="L759" s="252"/>
      <c r="M759" s="252"/>
      <c r="N759" s="252"/>
      <c r="O759" s="252"/>
      <c r="P759" s="252"/>
      <c r="Q759" s="252"/>
      <c r="R759" s="252"/>
      <c r="S759" s="252"/>
      <c r="T759" s="252"/>
      <c r="U759" s="252"/>
      <c r="V759" s="252"/>
      <c r="W759" s="252"/>
      <c r="X759" s="252"/>
      <c r="Y759" s="252"/>
      <c r="Z759" s="252"/>
    </row>
    <row r="760" spans="1:26">
      <c r="A760" s="210"/>
      <c r="B760" s="56"/>
      <c r="C760" s="308"/>
      <c r="D760" s="266"/>
      <c r="E760" s="227"/>
      <c r="F760" s="252"/>
      <c r="G760" s="252"/>
      <c r="H760" s="252"/>
      <c r="I760" s="252"/>
      <c r="J760" s="252"/>
      <c r="K760" s="252"/>
      <c r="L760" s="252"/>
      <c r="M760" s="252"/>
      <c r="N760" s="252"/>
      <c r="O760" s="252"/>
      <c r="P760" s="252"/>
      <c r="Q760" s="252"/>
      <c r="R760" s="252"/>
      <c r="S760" s="252"/>
      <c r="T760" s="252"/>
      <c r="U760" s="252"/>
      <c r="V760" s="252"/>
      <c r="W760" s="252"/>
      <c r="X760" s="252"/>
      <c r="Y760" s="252"/>
      <c r="Z760" s="252"/>
    </row>
    <row r="761" spans="1:26">
      <c r="A761" s="210"/>
      <c r="B761" s="56"/>
      <c r="C761" s="308"/>
      <c r="D761" s="266"/>
      <c r="E761" s="227"/>
      <c r="F761" s="252"/>
      <c r="G761" s="252"/>
      <c r="H761" s="252"/>
      <c r="I761" s="252"/>
      <c r="J761" s="252"/>
      <c r="K761" s="252"/>
      <c r="L761" s="252"/>
      <c r="M761" s="252"/>
      <c r="N761" s="252"/>
      <c r="O761" s="252"/>
      <c r="P761" s="252"/>
      <c r="Q761" s="252"/>
      <c r="R761" s="252"/>
      <c r="S761" s="252"/>
      <c r="T761" s="252"/>
      <c r="U761" s="252"/>
      <c r="V761" s="252"/>
      <c r="W761" s="252"/>
      <c r="X761" s="252"/>
      <c r="Y761" s="252"/>
      <c r="Z761" s="252"/>
    </row>
    <row r="762" spans="1:26">
      <c r="A762" s="210"/>
      <c r="B762" s="56"/>
      <c r="C762" s="308"/>
      <c r="D762" s="266"/>
      <c r="E762" s="227"/>
      <c r="F762" s="252"/>
      <c r="G762" s="252"/>
      <c r="H762" s="252"/>
      <c r="I762" s="252"/>
      <c r="J762" s="252"/>
      <c r="K762" s="252"/>
      <c r="L762" s="252"/>
      <c r="M762" s="252"/>
      <c r="N762" s="252"/>
      <c r="O762" s="252"/>
      <c r="P762" s="252"/>
      <c r="Q762" s="252"/>
      <c r="R762" s="252"/>
      <c r="S762" s="252"/>
      <c r="T762" s="252"/>
      <c r="U762" s="252"/>
      <c r="V762" s="252"/>
      <c r="W762" s="252"/>
      <c r="X762" s="252"/>
      <c r="Y762" s="252"/>
      <c r="Z762" s="252"/>
    </row>
    <row r="763" spans="1:26">
      <c r="A763" s="210"/>
      <c r="B763" s="56"/>
      <c r="C763" s="308"/>
      <c r="D763" s="266"/>
      <c r="E763" s="227"/>
      <c r="F763" s="252"/>
      <c r="G763" s="252"/>
      <c r="H763" s="252"/>
      <c r="I763" s="252"/>
      <c r="J763" s="252"/>
      <c r="K763" s="252"/>
      <c r="L763" s="252"/>
      <c r="M763" s="252"/>
      <c r="N763" s="252"/>
      <c r="O763" s="252"/>
      <c r="P763" s="252"/>
      <c r="Q763" s="252"/>
      <c r="R763" s="252"/>
      <c r="S763" s="252"/>
      <c r="T763" s="252"/>
      <c r="U763" s="252"/>
      <c r="V763" s="252"/>
      <c r="W763" s="252"/>
      <c r="X763" s="252"/>
      <c r="Y763" s="252"/>
      <c r="Z763" s="252"/>
    </row>
    <row r="764" spans="1:26">
      <c r="A764" s="210"/>
      <c r="B764" s="56"/>
      <c r="C764" s="308"/>
      <c r="D764" s="266"/>
      <c r="E764" s="227"/>
      <c r="F764" s="252"/>
      <c r="G764" s="252"/>
      <c r="H764" s="252"/>
      <c r="I764" s="252"/>
      <c r="J764" s="252"/>
      <c r="K764" s="252"/>
      <c r="L764" s="252"/>
      <c r="M764" s="252"/>
      <c r="N764" s="252"/>
      <c r="O764" s="252"/>
      <c r="P764" s="252"/>
      <c r="Q764" s="252"/>
      <c r="R764" s="252"/>
      <c r="S764" s="252"/>
      <c r="T764" s="252"/>
      <c r="U764" s="252"/>
      <c r="V764" s="252"/>
      <c r="W764" s="252"/>
      <c r="X764" s="252"/>
      <c r="Y764" s="252"/>
      <c r="Z764" s="252"/>
    </row>
    <row r="765" spans="1:26">
      <c r="A765" s="210"/>
      <c r="B765" s="56"/>
      <c r="C765" s="308"/>
      <c r="D765" s="266"/>
      <c r="E765" s="227"/>
      <c r="F765" s="252"/>
      <c r="G765" s="252"/>
      <c r="H765" s="252"/>
      <c r="I765" s="252"/>
      <c r="J765" s="252"/>
      <c r="K765" s="252"/>
      <c r="L765" s="252"/>
      <c r="M765" s="252"/>
      <c r="N765" s="252"/>
      <c r="O765" s="252"/>
      <c r="P765" s="252"/>
      <c r="Q765" s="252"/>
      <c r="R765" s="252"/>
      <c r="S765" s="252"/>
      <c r="T765" s="252"/>
      <c r="U765" s="252"/>
      <c r="V765" s="252"/>
      <c r="W765" s="252"/>
      <c r="X765" s="252"/>
      <c r="Y765" s="252"/>
      <c r="Z765" s="252"/>
    </row>
    <row r="766" spans="1:26">
      <c r="A766" s="210"/>
      <c r="B766" s="56"/>
      <c r="C766" s="308"/>
      <c r="D766" s="266"/>
      <c r="E766" s="227"/>
      <c r="F766" s="252"/>
      <c r="G766" s="252"/>
      <c r="H766" s="252"/>
      <c r="I766" s="252"/>
      <c r="J766" s="252"/>
      <c r="K766" s="252"/>
      <c r="L766" s="252"/>
      <c r="M766" s="252"/>
      <c r="N766" s="252"/>
      <c r="O766" s="252"/>
      <c r="P766" s="252"/>
      <c r="Q766" s="252"/>
      <c r="R766" s="252"/>
      <c r="S766" s="252"/>
      <c r="T766" s="252"/>
      <c r="U766" s="252"/>
      <c r="V766" s="252"/>
      <c r="W766" s="252"/>
      <c r="X766" s="252"/>
      <c r="Y766" s="252"/>
      <c r="Z766" s="252"/>
    </row>
    <row r="767" spans="1:26">
      <c r="A767" s="210"/>
      <c r="B767" s="56"/>
      <c r="C767" s="308"/>
      <c r="D767" s="266"/>
      <c r="E767" s="227"/>
      <c r="F767" s="252"/>
      <c r="G767" s="252"/>
      <c r="H767" s="252"/>
      <c r="I767" s="252"/>
      <c r="J767" s="252"/>
      <c r="K767" s="252"/>
      <c r="L767" s="252"/>
      <c r="M767" s="252"/>
      <c r="N767" s="252"/>
      <c r="O767" s="252"/>
      <c r="P767" s="252"/>
      <c r="Q767" s="252"/>
      <c r="R767" s="252"/>
      <c r="S767" s="252"/>
      <c r="T767" s="252"/>
      <c r="U767" s="252"/>
      <c r="V767" s="252"/>
      <c r="W767" s="252"/>
      <c r="X767" s="252"/>
      <c r="Y767" s="252"/>
      <c r="Z767" s="252"/>
    </row>
    <row r="768" spans="1:26">
      <c r="A768" s="210"/>
      <c r="B768" s="56"/>
      <c r="C768" s="308"/>
      <c r="D768" s="266"/>
      <c r="E768" s="227"/>
      <c r="F768" s="252"/>
      <c r="G768" s="252"/>
      <c r="H768" s="252"/>
      <c r="I768" s="252"/>
      <c r="J768" s="252"/>
      <c r="K768" s="252"/>
      <c r="L768" s="252"/>
      <c r="M768" s="252"/>
      <c r="N768" s="252"/>
      <c r="O768" s="252"/>
      <c r="P768" s="252"/>
      <c r="Q768" s="252"/>
      <c r="R768" s="252"/>
      <c r="S768" s="252"/>
      <c r="T768" s="252"/>
      <c r="U768" s="252"/>
      <c r="V768" s="252"/>
      <c r="W768" s="252"/>
      <c r="X768" s="252"/>
      <c r="Y768" s="252"/>
      <c r="Z768" s="252"/>
    </row>
    <row r="769" spans="1:26">
      <c r="A769" s="210"/>
      <c r="B769" s="56"/>
      <c r="C769" s="308"/>
      <c r="D769" s="266"/>
      <c r="E769" s="227"/>
      <c r="F769" s="252"/>
      <c r="G769" s="252"/>
      <c r="H769" s="252"/>
      <c r="I769" s="252"/>
      <c r="J769" s="252"/>
      <c r="K769" s="252"/>
      <c r="L769" s="252"/>
      <c r="M769" s="252"/>
      <c r="N769" s="252"/>
      <c r="O769" s="252"/>
      <c r="P769" s="252"/>
      <c r="Q769" s="252"/>
      <c r="R769" s="252"/>
      <c r="S769" s="252"/>
      <c r="T769" s="252"/>
      <c r="U769" s="252"/>
      <c r="V769" s="252"/>
      <c r="W769" s="252"/>
      <c r="X769" s="252"/>
      <c r="Y769" s="252"/>
      <c r="Z769" s="252"/>
    </row>
    <row r="770" spans="1:26">
      <c r="A770" s="210"/>
      <c r="B770" s="56"/>
      <c r="C770" s="308"/>
      <c r="D770" s="266"/>
      <c r="E770" s="227"/>
      <c r="F770" s="252"/>
      <c r="G770" s="252"/>
      <c r="H770" s="252"/>
      <c r="I770" s="252"/>
      <c r="J770" s="252"/>
      <c r="K770" s="252"/>
      <c r="L770" s="252"/>
      <c r="M770" s="252"/>
      <c r="N770" s="252"/>
      <c r="O770" s="252"/>
      <c r="P770" s="252"/>
      <c r="Q770" s="252"/>
      <c r="R770" s="252"/>
      <c r="S770" s="252"/>
      <c r="T770" s="252"/>
      <c r="U770" s="252"/>
      <c r="V770" s="252"/>
      <c r="W770" s="252"/>
      <c r="X770" s="252"/>
      <c r="Y770" s="252"/>
      <c r="Z770" s="252"/>
    </row>
    <row r="771" spans="1:26">
      <c r="A771" s="210"/>
      <c r="B771" s="56"/>
      <c r="C771" s="308"/>
      <c r="D771" s="266"/>
      <c r="E771" s="227"/>
      <c r="F771" s="252"/>
      <c r="G771" s="252"/>
      <c r="H771" s="252"/>
      <c r="I771" s="252"/>
      <c r="J771" s="252"/>
      <c r="K771" s="252"/>
      <c r="L771" s="252"/>
      <c r="M771" s="252"/>
      <c r="N771" s="252"/>
      <c r="O771" s="252"/>
      <c r="P771" s="252"/>
      <c r="Q771" s="252"/>
      <c r="R771" s="252"/>
      <c r="S771" s="252"/>
      <c r="T771" s="252"/>
      <c r="U771" s="252"/>
      <c r="V771" s="252"/>
      <c r="W771" s="252"/>
      <c r="X771" s="252"/>
      <c r="Y771" s="252"/>
      <c r="Z771" s="252"/>
    </row>
    <row r="772" spans="1:26">
      <c r="A772" s="210"/>
      <c r="B772" s="56"/>
      <c r="C772" s="308"/>
      <c r="D772" s="266"/>
      <c r="E772" s="227"/>
      <c r="F772" s="252"/>
      <c r="G772" s="252"/>
      <c r="H772" s="252"/>
      <c r="I772" s="252"/>
      <c r="J772" s="252"/>
      <c r="K772" s="252"/>
      <c r="L772" s="252"/>
      <c r="M772" s="252"/>
      <c r="N772" s="252"/>
      <c r="O772" s="252"/>
      <c r="P772" s="252"/>
      <c r="Q772" s="252"/>
      <c r="R772" s="252"/>
      <c r="S772" s="252"/>
      <c r="T772" s="252"/>
      <c r="U772" s="252"/>
      <c r="V772" s="252"/>
      <c r="W772" s="252"/>
      <c r="X772" s="252"/>
      <c r="Y772" s="252"/>
      <c r="Z772" s="252"/>
    </row>
    <row r="773" spans="1:26">
      <c r="A773" s="210"/>
      <c r="B773" s="56"/>
      <c r="C773" s="308"/>
      <c r="D773" s="266"/>
      <c r="E773" s="227"/>
      <c r="F773" s="252"/>
      <c r="G773" s="252"/>
      <c r="H773" s="252"/>
      <c r="I773" s="252"/>
      <c r="J773" s="252"/>
      <c r="K773" s="252"/>
      <c r="L773" s="252"/>
      <c r="M773" s="252"/>
      <c r="N773" s="252"/>
      <c r="O773" s="252"/>
      <c r="P773" s="252"/>
      <c r="Q773" s="252"/>
      <c r="R773" s="252"/>
      <c r="S773" s="252"/>
      <c r="T773" s="252"/>
      <c r="U773" s="252"/>
      <c r="V773" s="252"/>
      <c r="W773" s="252"/>
      <c r="X773" s="252"/>
      <c r="Y773" s="252"/>
      <c r="Z773" s="252"/>
    </row>
    <row r="774" spans="1:26">
      <c r="A774" s="210"/>
      <c r="B774" s="56"/>
      <c r="C774" s="308"/>
      <c r="D774" s="266"/>
      <c r="E774" s="227"/>
      <c r="F774" s="252"/>
      <c r="G774" s="252"/>
      <c r="H774" s="252"/>
      <c r="I774" s="252"/>
      <c r="J774" s="252"/>
      <c r="K774" s="252"/>
      <c r="L774" s="252"/>
      <c r="M774" s="252"/>
      <c r="N774" s="252"/>
      <c r="O774" s="252"/>
      <c r="P774" s="252"/>
      <c r="Q774" s="252"/>
      <c r="R774" s="252"/>
      <c r="S774" s="252"/>
      <c r="T774" s="252"/>
      <c r="U774" s="252"/>
      <c r="V774" s="252"/>
      <c r="W774" s="252"/>
      <c r="X774" s="252"/>
      <c r="Y774" s="252"/>
      <c r="Z774" s="252"/>
    </row>
    <row r="775" spans="1:26">
      <c r="A775" s="210"/>
      <c r="B775" s="56"/>
      <c r="C775" s="308"/>
      <c r="D775" s="266"/>
      <c r="E775" s="227"/>
      <c r="F775" s="252"/>
      <c r="G775" s="252"/>
      <c r="H775" s="252"/>
      <c r="I775" s="252"/>
      <c r="J775" s="252"/>
      <c r="K775" s="252"/>
      <c r="L775" s="252"/>
      <c r="M775" s="252"/>
      <c r="N775" s="252"/>
      <c r="O775" s="252"/>
      <c r="P775" s="252"/>
      <c r="Q775" s="252"/>
      <c r="R775" s="252"/>
      <c r="S775" s="252"/>
      <c r="T775" s="252"/>
      <c r="U775" s="252"/>
      <c r="V775" s="252"/>
      <c r="W775" s="252"/>
      <c r="X775" s="252"/>
      <c r="Y775" s="252"/>
      <c r="Z775" s="252"/>
    </row>
    <row r="776" spans="1:26">
      <c r="A776" s="210"/>
      <c r="B776" s="56"/>
      <c r="C776" s="308"/>
      <c r="D776" s="266"/>
      <c r="E776" s="227"/>
      <c r="F776" s="252"/>
      <c r="G776" s="252"/>
      <c r="H776" s="252"/>
      <c r="I776" s="252"/>
      <c r="J776" s="252"/>
      <c r="K776" s="252"/>
      <c r="L776" s="252"/>
      <c r="M776" s="252"/>
      <c r="N776" s="252"/>
      <c r="O776" s="252"/>
      <c r="P776" s="252"/>
      <c r="Q776" s="252"/>
      <c r="R776" s="252"/>
      <c r="S776" s="252"/>
      <c r="T776" s="252"/>
      <c r="U776" s="252"/>
      <c r="V776" s="252"/>
      <c r="W776" s="252"/>
      <c r="X776" s="252"/>
      <c r="Y776" s="252"/>
      <c r="Z776" s="252"/>
    </row>
    <row r="777" spans="1:26">
      <c r="A777" s="210"/>
      <c r="B777" s="56"/>
      <c r="C777" s="308"/>
      <c r="D777" s="266"/>
      <c r="E777" s="227"/>
      <c r="F777" s="252"/>
      <c r="G777" s="252"/>
      <c r="H777" s="252"/>
      <c r="I777" s="252"/>
      <c r="J777" s="252"/>
      <c r="K777" s="252"/>
      <c r="L777" s="252"/>
      <c r="M777" s="252"/>
      <c r="N777" s="252"/>
      <c r="O777" s="252"/>
      <c r="P777" s="252"/>
      <c r="Q777" s="252"/>
      <c r="R777" s="252"/>
      <c r="S777" s="252"/>
      <c r="T777" s="252"/>
      <c r="U777" s="252"/>
      <c r="V777" s="252"/>
      <c r="W777" s="252"/>
      <c r="X777" s="252"/>
      <c r="Y777" s="252"/>
      <c r="Z777" s="252"/>
    </row>
    <row r="778" spans="1:26">
      <c r="A778" s="210"/>
      <c r="B778" s="56"/>
      <c r="C778" s="308"/>
      <c r="D778" s="266"/>
      <c r="E778" s="227"/>
      <c r="F778" s="252"/>
      <c r="G778" s="252"/>
      <c r="H778" s="252"/>
      <c r="I778" s="252"/>
      <c r="J778" s="252"/>
      <c r="K778" s="252"/>
      <c r="L778" s="252"/>
      <c r="M778" s="252"/>
      <c r="N778" s="252"/>
      <c r="O778" s="252"/>
      <c r="P778" s="252"/>
      <c r="Q778" s="252"/>
      <c r="R778" s="252"/>
      <c r="S778" s="252"/>
      <c r="T778" s="252"/>
      <c r="U778" s="252"/>
      <c r="V778" s="252"/>
      <c r="W778" s="252"/>
      <c r="X778" s="252"/>
      <c r="Y778" s="252"/>
      <c r="Z778" s="252"/>
    </row>
    <row r="779" spans="1:26">
      <c r="A779" s="210"/>
      <c r="B779" s="56"/>
      <c r="C779" s="308"/>
      <c r="D779" s="266"/>
      <c r="E779" s="227"/>
      <c r="F779" s="252"/>
      <c r="G779" s="252"/>
      <c r="H779" s="252"/>
      <c r="I779" s="252"/>
      <c r="J779" s="252"/>
      <c r="K779" s="252"/>
      <c r="L779" s="252"/>
      <c r="M779" s="252"/>
      <c r="N779" s="252"/>
      <c r="O779" s="252"/>
      <c r="P779" s="252"/>
      <c r="Q779" s="252"/>
      <c r="R779" s="252"/>
      <c r="S779" s="252"/>
      <c r="T779" s="252"/>
      <c r="U779" s="252"/>
      <c r="V779" s="252"/>
      <c r="W779" s="252"/>
      <c r="X779" s="252"/>
      <c r="Y779" s="252"/>
      <c r="Z779" s="252"/>
    </row>
    <row r="780" spans="1:26">
      <c r="A780" s="210"/>
      <c r="B780" s="56"/>
      <c r="C780" s="308"/>
      <c r="D780" s="266"/>
      <c r="E780" s="227"/>
      <c r="F780" s="252"/>
      <c r="G780" s="252"/>
      <c r="H780" s="252"/>
      <c r="I780" s="252"/>
      <c r="J780" s="252"/>
      <c r="K780" s="252"/>
      <c r="L780" s="252"/>
      <c r="M780" s="252"/>
      <c r="N780" s="252"/>
      <c r="O780" s="252"/>
      <c r="P780" s="252"/>
      <c r="Q780" s="252"/>
      <c r="R780" s="252"/>
      <c r="S780" s="252"/>
      <c r="T780" s="252"/>
      <c r="U780" s="252"/>
      <c r="V780" s="252"/>
      <c r="W780" s="252"/>
      <c r="X780" s="252"/>
      <c r="Y780" s="252"/>
      <c r="Z780" s="252"/>
    </row>
    <row r="781" spans="1:26">
      <c r="A781" s="210"/>
      <c r="B781" s="56"/>
      <c r="C781" s="308"/>
      <c r="D781" s="266"/>
      <c r="E781" s="227"/>
      <c r="F781" s="252"/>
      <c r="G781" s="252"/>
      <c r="H781" s="252"/>
      <c r="I781" s="252"/>
      <c r="J781" s="252"/>
      <c r="K781" s="252"/>
      <c r="L781" s="252"/>
      <c r="M781" s="252"/>
      <c r="N781" s="252"/>
      <c r="O781" s="252"/>
      <c r="P781" s="252"/>
      <c r="Q781" s="252"/>
      <c r="R781" s="252"/>
      <c r="S781" s="252"/>
      <c r="T781" s="252"/>
      <c r="U781" s="252"/>
      <c r="V781" s="252"/>
      <c r="W781" s="252"/>
      <c r="X781" s="252"/>
      <c r="Y781" s="252"/>
      <c r="Z781" s="252"/>
    </row>
    <row r="782" spans="1:26">
      <c r="A782" s="210"/>
      <c r="B782" s="56"/>
      <c r="C782" s="308"/>
      <c r="D782" s="266"/>
      <c r="E782" s="227"/>
      <c r="F782" s="252"/>
      <c r="G782" s="252"/>
      <c r="H782" s="252"/>
      <c r="I782" s="252"/>
      <c r="J782" s="252"/>
      <c r="K782" s="252"/>
      <c r="L782" s="252"/>
      <c r="M782" s="252"/>
      <c r="N782" s="252"/>
      <c r="O782" s="252"/>
      <c r="P782" s="252"/>
      <c r="Q782" s="252"/>
      <c r="R782" s="252"/>
      <c r="S782" s="252"/>
      <c r="T782" s="252"/>
      <c r="U782" s="252"/>
      <c r="V782" s="252"/>
      <c r="W782" s="252"/>
      <c r="X782" s="252"/>
      <c r="Y782" s="252"/>
      <c r="Z782" s="252"/>
    </row>
    <row r="783" spans="1:26">
      <c r="A783" s="210"/>
      <c r="B783" s="56"/>
      <c r="C783" s="308"/>
      <c r="D783" s="266"/>
      <c r="E783" s="227"/>
      <c r="F783" s="252"/>
      <c r="G783" s="252"/>
      <c r="H783" s="252"/>
      <c r="I783" s="252"/>
      <c r="J783" s="252"/>
      <c r="K783" s="252"/>
      <c r="L783" s="252"/>
      <c r="M783" s="252"/>
      <c r="N783" s="252"/>
      <c r="O783" s="252"/>
      <c r="P783" s="252"/>
      <c r="Q783" s="252"/>
      <c r="R783" s="252"/>
      <c r="S783" s="252"/>
      <c r="T783" s="252"/>
      <c r="U783" s="252"/>
      <c r="V783" s="252"/>
      <c r="W783" s="252"/>
      <c r="X783" s="252"/>
      <c r="Y783" s="252"/>
      <c r="Z783" s="252"/>
    </row>
    <row r="784" spans="1:26">
      <c r="A784" s="210"/>
      <c r="B784" s="56"/>
      <c r="C784" s="308"/>
      <c r="D784" s="266"/>
      <c r="E784" s="227"/>
      <c r="F784" s="252"/>
      <c r="G784" s="252"/>
      <c r="H784" s="252"/>
      <c r="I784" s="252"/>
      <c r="J784" s="252"/>
      <c r="K784" s="252"/>
      <c r="L784" s="252"/>
      <c r="M784" s="252"/>
      <c r="N784" s="252"/>
      <c r="O784" s="252"/>
      <c r="P784" s="252"/>
      <c r="Q784" s="252"/>
      <c r="R784" s="252"/>
      <c r="S784" s="252"/>
      <c r="T784" s="252"/>
      <c r="U784" s="252"/>
      <c r="V784" s="252"/>
      <c r="W784" s="252"/>
      <c r="X784" s="252"/>
      <c r="Y784" s="252"/>
      <c r="Z784" s="252"/>
    </row>
    <row r="785" spans="1:26">
      <c r="A785" s="210"/>
      <c r="B785" s="56"/>
      <c r="C785" s="308"/>
      <c r="D785" s="266"/>
      <c r="E785" s="227"/>
      <c r="F785" s="252"/>
      <c r="G785" s="252"/>
      <c r="H785" s="252"/>
      <c r="I785" s="252"/>
      <c r="J785" s="252"/>
      <c r="K785" s="252"/>
      <c r="L785" s="252"/>
      <c r="M785" s="252"/>
      <c r="N785" s="252"/>
      <c r="O785" s="252"/>
      <c r="P785" s="252"/>
      <c r="Q785" s="252"/>
      <c r="R785" s="252"/>
      <c r="S785" s="252"/>
      <c r="T785" s="252"/>
      <c r="U785" s="252"/>
      <c r="V785" s="252"/>
      <c r="W785" s="252"/>
      <c r="X785" s="252"/>
      <c r="Y785" s="252"/>
      <c r="Z785" s="252"/>
    </row>
    <row r="786" spans="1:26">
      <c r="A786" s="210"/>
      <c r="B786" s="56"/>
      <c r="C786" s="308"/>
      <c r="D786" s="266"/>
      <c r="E786" s="227"/>
      <c r="F786" s="252"/>
      <c r="G786" s="252"/>
      <c r="H786" s="252"/>
      <c r="I786" s="252"/>
      <c r="J786" s="252"/>
      <c r="K786" s="252"/>
      <c r="L786" s="252"/>
      <c r="M786" s="252"/>
      <c r="N786" s="252"/>
      <c r="O786" s="252"/>
      <c r="P786" s="252"/>
      <c r="Q786" s="252"/>
      <c r="R786" s="252"/>
      <c r="S786" s="252"/>
      <c r="T786" s="252"/>
      <c r="U786" s="252"/>
      <c r="V786" s="252"/>
      <c r="W786" s="252"/>
      <c r="X786" s="252"/>
      <c r="Y786" s="252"/>
      <c r="Z786" s="252"/>
    </row>
    <row r="787" spans="1:26">
      <c r="A787" s="210"/>
      <c r="B787" s="56"/>
      <c r="C787" s="308"/>
      <c r="D787" s="266"/>
      <c r="E787" s="227"/>
      <c r="F787" s="252"/>
      <c r="G787" s="252"/>
      <c r="H787" s="252"/>
      <c r="I787" s="252"/>
      <c r="J787" s="252"/>
      <c r="K787" s="252"/>
      <c r="L787" s="252"/>
      <c r="M787" s="252"/>
      <c r="N787" s="252"/>
      <c r="O787" s="252"/>
      <c r="P787" s="252"/>
      <c r="Q787" s="252"/>
      <c r="R787" s="252"/>
      <c r="S787" s="252"/>
      <c r="T787" s="252"/>
      <c r="U787" s="252"/>
      <c r="V787" s="252"/>
      <c r="W787" s="252"/>
      <c r="X787" s="252"/>
      <c r="Y787" s="252"/>
      <c r="Z787" s="252"/>
    </row>
    <row r="788" spans="1:26">
      <c r="A788" s="210"/>
      <c r="B788" s="56"/>
      <c r="C788" s="308"/>
      <c r="D788" s="266"/>
      <c r="E788" s="227"/>
      <c r="F788" s="252"/>
      <c r="G788" s="252"/>
      <c r="H788" s="252"/>
      <c r="I788" s="252"/>
      <c r="J788" s="252"/>
      <c r="K788" s="252"/>
      <c r="L788" s="252"/>
      <c r="M788" s="252"/>
      <c r="N788" s="252"/>
      <c r="O788" s="252"/>
      <c r="P788" s="252"/>
      <c r="Q788" s="252"/>
      <c r="R788" s="252"/>
      <c r="S788" s="252"/>
      <c r="T788" s="252"/>
      <c r="U788" s="252"/>
      <c r="V788" s="252"/>
      <c r="W788" s="252"/>
      <c r="X788" s="252"/>
      <c r="Y788" s="252"/>
      <c r="Z788" s="252"/>
    </row>
    <row r="789" spans="1:26">
      <c r="A789" s="210"/>
      <c r="B789" s="56"/>
      <c r="C789" s="308"/>
      <c r="D789" s="266"/>
      <c r="E789" s="227"/>
      <c r="F789" s="252"/>
      <c r="G789" s="252"/>
      <c r="H789" s="252"/>
      <c r="I789" s="252"/>
      <c r="J789" s="252"/>
      <c r="K789" s="252"/>
      <c r="L789" s="252"/>
      <c r="M789" s="252"/>
      <c r="N789" s="252"/>
      <c r="O789" s="252"/>
      <c r="P789" s="252"/>
      <c r="Q789" s="252"/>
      <c r="R789" s="252"/>
      <c r="S789" s="252"/>
      <c r="T789" s="252"/>
      <c r="U789" s="252"/>
      <c r="V789" s="252"/>
      <c r="W789" s="252"/>
      <c r="X789" s="252"/>
      <c r="Y789" s="252"/>
      <c r="Z789" s="252"/>
    </row>
    <row r="790" spans="1:26">
      <c r="A790" s="210"/>
      <c r="B790" s="56"/>
      <c r="C790" s="308"/>
      <c r="D790" s="266"/>
      <c r="E790" s="227"/>
      <c r="F790" s="252"/>
      <c r="G790" s="252"/>
      <c r="H790" s="252"/>
      <c r="I790" s="252"/>
      <c r="J790" s="252"/>
      <c r="K790" s="252"/>
      <c r="L790" s="252"/>
      <c r="M790" s="252"/>
      <c r="N790" s="252"/>
      <c r="O790" s="252"/>
      <c r="P790" s="252"/>
      <c r="Q790" s="252"/>
      <c r="R790" s="252"/>
      <c r="S790" s="252"/>
      <c r="T790" s="252"/>
      <c r="U790" s="252"/>
      <c r="V790" s="252"/>
      <c r="W790" s="252"/>
      <c r="X790" s="252"/>
      <c r="Y790" s="252"/>
      <c r="Z790" s="252"/>
    </row>
    <row r="791" spans="1:26">
      <c r="A791" s="210"/>
      <c r="B791" s="56"/>
      <c r="C791" s="308"/>
      <c r="D791" s="266"/>
      <c r="E791" s="227"/>
      <c r="F791" s="252"/>
      <c r="G791" s="252"/>
      <c r="H791" s="252"/>
      <c r="I791" s="252"/>
      <c r="J791" s="252"/>
      <c r="K791" s="252"/>
      <c r="L791" s="252"/>
      <c r="M791" s="252"/>
      <c r="N791" s="252"/>
      <c r="O791" s="252"/>
      <c r="P791" s="252"/>
      <c r="Q791" s="252"/>
      <c r="R791" s="252"/>
      <c r="S791" s="252"/>
      <c r="T791" s="252"/>
      <c r="U791" s="252"/>
      <c r="V791" s="252"/>
      <c r="W791" s="252"/>
      <c r="X791" s="252"/>
      <c r="Y791" s="252"/>
      <c r="Z791" s="252"/>
    </row>
    <row r="792" spans="1:26">
      <c r="A792" s="210"/>
      <c r="B792" s="56"/>
      <c r="C792" s="308"/>
      <c r="D792" s="266"/>
      <c r="E792" s="227"/>
      <c r="F792" s="252"/>
      <c r="G792" s="252"/>
      <c r="H792" s="252"/>
      <c r="I792" s="252"/>
      <c r="J792" s="252"/>
      <c r="K792" s="252"/>
      <c r="L792" s="252"/>
      <c r="M792" s="252"/>
      <c r="N792" s="252"/>
      <c r="O792" s="252"/>
      <c r="P792" s="252"/>
      <c r="Q792" s="252"/>
      <c r="R792" s="252"/>
      <c r="S792" s="252"/>
      <c r="T792" s="252"/>
      <c r="U792" s="252"/>
      <c r="V792" s="252"/>
      <c r="W792" s="252"/>
      <c r="X792" s="252"/>
      <c r="Y792" s="252"/>
      <c r="Z792" s="252"/>
    </row>
    <row r="793" spans="1:26">
      <c r="A793" s="210"/>
      <c r="B793" s="56"/>
      <c r="C793" s="308"/>
      <c r="D793" s="266"/>
      <c r="E793" s="227"/>
      <c r="F793" s="252"/>
      <c r="G793" s="252"/>
      <c r="H793" s="252"/>
      <c r="I793" s="252"/>
      <c r="J793" s="252"/>
      <c r="K793" s="252"/>
      <c r="L793" s="252"/>
      <c r="M793" s="252"/>
      <c r="N793" s="252"/>
      <c r="O793" s="252"/>
      <c r="P793" s="252"/>
      <c r="Q793" s="252"/>
      <c r="R793" s="252"/>
      <c r="S793" s="252"/>
      <c r="T793" s="252"/>
      <c r="U793" s="252"/>
      <c r="V793" s="252"/>
      <c r="W793" s="252"/>
      <c r="X793" s="252"/>
      <c r="Y793" s="252"/>
      <c r="Z793" s="252"/>
    </row>
    <row r="794" spans="1:26">
      <c r="A794" s="210"/>
      <c r="B794" s="56"/>
      <c r="C794" s="308"/>
      <c r="D794" s="266"/>
      <c r="E794" s="227"/>
      <c r="F794" s="252"/>
      <c r="G794" s="252"/>
      <c r="H794" s="252"/>
      <c r="I794" s="252"/>
      <c r="J794" s="252"/>
      <c r="K794" s="252"/>
      <c r="L794" s="252"/>
      <c r="M794" s="252"/>
      <c r="N794" s="252"/>
      <c r="O794" s="252"/>
      <c r="P794" s="252"/>
      <c r="Q794" s="252"/>
      <c r="R794" s="252"/>
      <c r="S794" s="252"/>
      <c r="T794" s="252"/>
      <c r="U794" s="252"/>
      <c r="V794" s="252"/>
      <c r="W794" s="252"/>
      <c r="X794" s="252"/>
      <c r="Y794" s="252"/>
      <c r="Z794" s="252"/>
    </row>
    <row r="795" spans="1:26">
      <c r="A795" s="210"/>
      <c r="B795" s="56"/>
      <c r="C795" s="308"/>
      <c r="D795" s="266"/>
      <c r="E795" s="227"/>
      <c r="F795" s="252"/>
      <c r="G795" s="252"/>
      <c r="H795" s="252"/>
      <c r="I795" s="252"/>
      <c r="J795" s="252"/>
      <c r="K795" s="252"/>
      <c r="L795" s="252"/>
      <c r="M795" s="252"/>
      <c r="N795" s="252"/>
      <c r="O795" s="252"/>
      <c r="P795" s="252"/>
      <c r="Q795" s="252"/>
      <c r="R795" s="252"/>
      <c r="S795" s="252"/>
      <c r="T795" s="252"/>
      <c r="U795" s="252"/>
      <c r="V795" s="252"/>
      <c r="W795" s="252"/>
      <c r="X795" s="252"/>
      <c r="Y795" s="252"/>
      <c r="Z795" s="252"/>
    </row>
    <row r="796" spans="1:26">
      <c r="A796" s="210"/>
      <c r="B796" s="56"/>
      <c r="C796" s="308"/>
      <c r="D796" s="266"/>
      <c r="E796" s="227"/>
      <c r="F796" s="252"/>
      <c r="G796" s="252"/>
      <c r="H796" s="252"/>
      <c r="I796" s="252"/>
      <c r="J796" s="252"/>
      <c r="K796" s="252"/>
      <c r="L796" s="252"/>
      <c r="M796" s="252"/>
      <c r="N796" s="252"/>
      <c r="O796" s="252"/>
      <c r="P796" s="252"/>
      <c r="Q796" s="252"/>
      <c r="R796" s="252"/>
      <c r="S796" s="252"/>
      <c r="T796" s="252"/>
      <c r="U796" s="252"/>
      <c r="V796" s="252"/>
      <c r="W796" s="252"/>
      <c r="X796" s="252"/>
      <c r="Y796" s="252"/>
      <c r="Z796" s="252"/>
    </row>
    <row r="797" spans="1:26">
      <c r="A797" s="210"/>
      <c r="B797" s="56"/>
      <c r="C797" s="308"/>
      <c r="D797" s="266"/>
      <c r="E797" s="227"/>
      <c r="F797" s="252"/>
      <c r="G797" s="252"/>
      <c r="H797" s="252"/>
      <c r="I797" s="252"/>
      <c r="J797" s="252"/>
      <c r="K797" s="252"/>
      <c r="L797" s="252"/>
      <c r="M797" s="252"/>
      <c r="N797" s="252"/>
      <c r="O797" s="252"/>
      <c r="P797" s="252"/>
      <c r="Q797" s="252"/>
      <c r="R797" s="252"/>
      <c r="S797" s="252"/>
      <c r="T797" s="252"/>
      <c r="U797" s="252"/>
      <c r="V797" s="252"/>
      <c r="W797" s="252"/>
      <c r="X797" s="252"/>
      <c r="Y797" s="252"/>
      <c r="Z797" s="252"/>
    </row>
    <row r="798" spans="1:26">
      <c r="A798" s="210"/>
      <c r="B798" s="56"/>
      <c r="C798" s="308"/>
      <c r="D798" s="266"/>
      <c r="E798" s="227"/>
      <c r="F798" s="252"/>
      <c r="G798" s="252"/>
      <c r="H798" s="252"/>
      <c r="I798" s="252"/>
      <c r="J798" s="252"/>
      <c r="K798" s="252"/>
      <c r="L798" s="252"/>
      <c r="M798" s="252"/>
      <c r="N798" s="252"/>
      <c r="O798" s="252"/>
      <c r="P798" s="252"/>
      <c r="Q798" s="252"/>
      <c r="R798" s="252"/>
      <c r="S798" s="252"/>
      <c r="T798" s="252"/>
      <c r="U798" s="252"/>
      <c r="V798" s="252"/>
      <c r="W798" s="252"/>
      <c r="X798" s="252"/>
      <c r="Y798" s="252"/>
      <c r="Z798" s="252"/>
    </row>
    <row r="799" spans="1:26">
      <c r="A799" s="210"/>
      <c r="B799" s="56"/>
      <c r="C799" s="308"/>
      <c r="D799" s="266"/>
      <c r="E799" s="227"/>
      <c r="F799" s="252"/>
      <c r="G799" s="252"/>
      <c r="H799" s="252"/>
      <c r="I799" s="252"/>
      <c r="J799" s="252"/>
      <c r="K799" s="252"/>
      <c r="L799" s="252"/>
      <c r="M799" s="252"/>
      <c r="N799" s="252"/>
      <c r="O799" s="252"/>
      <c r="P799" s="252"/>
      <c r="Q799" s="252"/>
      <c r="R799" s="252"/>
      <c r="S799" s="252"/>
      <c r="T799" s="252"/>
      <c r="U799" s="252"/>
      <c r="V799" s="252"/>
      <c r="W799" s="252"/>
      <c r="X799" s="252"/>
      <c r="Y799" s="252"/>
      <c r="Z799" s="252"/>
    </row>
    <row r="800" spans="1:26">
      <c r="A800" s="210"/>
      <c r="B800" s="56"/>
      <c r="C800" s="308"/>
      <c r="D800" s="266"/>
      <c r="E800" s="227"/>
      <c r="F800" s="252"/>
      <c r="G800" s="252"/>
      <c r="H800" s="252"/>
      <c r="I800" s="252"/>
      <c r="J800" s="252"/>
      <c r="K800" s="252"/>
      <c r="L800" s="252"/>
      <c r="M800" s="252"/>
      <c r="N800" s="252"/>
      <c r="O800" s="252"/>
      <c r="P800" s="252"/>
      <c r="Q800" s="252"/>
      <c r="R800" s="252"/>
      <c r="S800" s="252"/>
      <c r="T800" s="252"/>
      <c r="U800" s="252"/>
      <c r="V800" s="252"/>
      <c r="W800" s="252"/>
      <c r="X800" s="252"/>
      <c r="Y800" s="252"/>
      <c r="Z800" s="252"/>
    </row>
    <row r="801" spans="1:26">
      <c r="A801" s="210"/>
      <c r="B801" s="56"/>
      <c r="C801" s="308"/>
      <c r="D801" s="266"/>
      <c r="E801" s="227"/>
      <c r="F801" s="252"/>
      <c r="G801" s="252"/>
      <c r="H801" s="252"/>
      <c r="I801" s="252"/>
      <c r="J801" s="252"/>
      <c r="K801" s="252"/>
      <c r="L801" s="252"/>
      <c r="M801" s="252"/>
      <c r="N801" s="252"/>
      <c r="O801" s="252"/>
      <c r="P801" s="252"/>
      <c r="Q801" s="252"/>
      <c r="R801" s="252"/>
      <c r="S801" s="252"/>
      <c r="T801" s="252"/>
      <c r="U801" s="252"/>
      <c r="V801" s="252"/>
      <c r="W801" s="252"/>
      <c r="X801" s="252"/>
      <c r="Y801" s="252"/>
      <c r="Z801" s="252"/>
    </row>
    <row r="802" spans="1:26">
      <c r="A802" s="210"/>
      <c r="B802" s="56"/>
      <c r="C802" s="308"/>
      <c r="D802" s="266"/>
      <c r="E802" s="227"/>
      <c r="F802" s="252"/>
      <c r="G802" s="252"/>
      <c r="H802" s="252"/>
      <c r="I802" s="252"/>
      <c r="J802" s="252"/>
      <c r="K802" s="252"/>
      <c r="L802" s="252"/>
      <c r="M802" s="252"/>
      <c r="N802" s="252"/>
      <c r="O802" s="252"/>
      <c r="P802" s="252"/>
      <c r="Q802" s="252"/>
      <c r="R802" s="252"/>
      <c r="S802" s="252"/>
      <c r="T802" s="252"/>
      <c r="U802" s="252"/>
      <c r="V802" s="252"/>
      <c r="W802" s="252"/>
      <c r="X802" s="252"/>
      <c r="Y802" s="252"/>
      <c r="Z802" s="252"/>
    </row>
    <row r="803" spans="1:26">
      <c r="A803" s="210"/>
      <c r="B803" s="56"/>
      <c r="C803" s="308"/>
      <c r="D803" s="266"/>
      <c r="E803" s="227"/>
      <c r="F803" s="252"/>
      <c r="G803" s="252"/>
      <c r="H803" s="252"/>
      <c r="I803" s="252"/>
      <c r="J803" s="252"/>
      <c r="K803" s="252"/>
      <c r="L803" s="252"/>
      <c r="M803" s="252"/>
      <c r="N803" s="252"/>
      <c r="O803" s="252"/>
      <c r="P803" s="252"/>
      <c r="Q803" s="252"/>
      <c r="R803" s="252"/>
      <c r="S803" s="252"/>
      <c r="T803" s="252"/>
      <c r="U803" s="252"/>
      <c r="V803" s="252"/>
      <c r="W803" s="252"/>
      <c r="X803" s="252"/>
      <c r="Y803" s="252"/>
      <c r="Z803" s="252"/>
    </row>
    <row r="804" spans="1:26">
      <c r="A804" s="210"/>
      <c r="B804" s="56"/>
      <c r="C804" s="308"/>
      <c r="D804" s="266"/>
      <c r="E804" s="227"/>
      <c r="F804" s="252"/>
      <c r="G804" s="252"/>
      <c r="H804" s="252"/>
      <c r="I804" s="252"/>
      <c r="J804" s="252"/>
      <c r="K804" s="252"/>
      <c r="L804" s="252"/>
      <c r="M804" s="252"/>
      <c r="N804" s="252"/>
      <c r="O804" s="252"/>
      <c r="P804" s="252"/>
      <c r="Q804" s="252"/>
      <c r="R804" s="252"/>
      <c r="S804" s="252"/>
      <c r="T804" s="252"/>
      <c r="U804" s="252"/>
      <c r="V804" s="252"/>
      <c r="W804" s="252"/>
      <c r="X804" s="252"/>
      <c r="Y804" s="252"/>
      <c r="Z804" s="252"/>
    </row>
    <row r="805" spans="1:26">
      <c r="A805" s="210"/>
      <c r="B805" s="56"/>
      <c r="C805" s="308"/>
      <c r="D805" s="266"/>
      <c r="E805" s="227"/>
      <c r="F805" s="252"/>
      <c r="G805" s="252"/>
      <c r="H805" s="252"/>
      <c r="I805" s="252"/>
      <c r="J805" s="252"/>
      <c r="K805" s="252"/>
      <c r="L805" s="252"/>
      <c r="M805" s="252"/>
      <c r="N805" s="252"/>
      <c r="O805" s="252"/>
      <c r="P805" s="252"/>
      <c r="Q805" s="252"/>
      <c r="R805" s="252"/>
      <c r="S805" s="252"/>
      <c r="T805" s="252"/>
      <c r="U805" s="252"/>
      <c r="V805" s="252"/>
      <c r="W805" s="252"/>
      <c r="X805" s="252"/>
      <c r="Y805" s="252"/>
      <c r="Z805" s="252"/>
    </row>
    <row r="806" spans="1:26">
      <c r="A806" s="210"/>
      <c r="B806" s="56"/>
      <c r="C806" s="308"/>
      <c r="D806" s="266"/>
      <c r="E806" s="227"/>
      <c r="F806" s="252"/>
      <c r="G806" s="252"/>
      <c r="H806" s="252"/>
      <c r="I806" s="252"/>
      <c r="J806" s="252"/>
      <c r="K806" s="252"/>
      <c r="L806" s="252"/>
      <c r="M806" s="252"/>
      <c r="N806" s="252"/>
      <c r="O806" s="252"/>
      <c r="P806" s="252"/>
      <c r="Q806" s="252"/>
      <c r="R806" s="252"/>
      <c r="S806" s="252"/>
      <c r="T806" s="252"/>
      <c r="U806" s="252"/>
      <c r="V806" s="252"/>
      <c r="W806" s="252"/>
      <c r="X806" s="252"/>
      <c r="Y806" s="252"/>
      <c r="Z806" s="252"/>
    </row>
    <row r="807" spans="1:26">
      <c r="A807" s="210"/>
      <c r="B807" s="56"/>
      <c r="C807" s="308"/>
      <c r="D807" s="266"/>
      <c r="E807" s="227"/>
      <c r="F807" s="252"/>
      <c r="G807" s="252"/>
      <c r="H807" s="252"/>
      <c r="I807" s="252"/>
      <c r="J807" s="252"/>
      <c r="K807" s="252"/>
      <c r="L807" s="252"/>
      <c r="M807" s="252"/>
      <c r="N807" s="252"/>
      <c r="O807" s="252"/>
      <c r="P807" s="252"/>
      <c r="Q807" s="252"/>
      <c r="R807" s="252"/>
      <c r="S807" s="252"/>
      <c r="T807" s="252"/>
      <c r="U807" s="252"/>
      <c r="V807" s="252"/>
      <c r="W807" s="252"/>
      <c r="X807" s="252"/>
      <c r="Y807" s="252"/>
      <c r="Z807" s="252"/>
    </row>
    <row r="808" spans="1:26">
      <c r="A808" s="210"/>
      <c r="B808" s="56"/>
      <c r="C808" s="308"/>
      <c r="D808" s="266"/>
      <c r="E808" s="227"/>
      <c r="F808" s="252"/>
      <c r="G808" s="252"/>
      <c r="H808" s="252"/>
      <c r="I808" s="252"/>
      <c r="J808" s="252"/>
      <c r="K808" s="252"/>
      <c r="L808" s="252"/>
      <c r="M808" s="252"/>
      <c r="N808" s="252"/>
      <c r="O808" s="252"/>
      <c r="P808" s="252"/>
      <c r="Q808" s="252"/>
      <c r="R808" s="252"/>
      <c r="S808" s="252"/>
      <c r="T808" s="252"/>
      <c r="U808" s="252"/>
      <c r="V808" s="252"/>
      <c r="W808" s="252"/>
      <c r="X808" s="252"/>
      <c r="Y808" s="252"/>
      <c r="Z808" s="252"/>
    </row>
    <row r="809" spans="1:26">
      <c r="A809" s="210"/>
      <c r="B809" s="56"/>
      <c r="C809" s="308"/>
      <c r="D809" s="266"/>
      <c r="E809" s="227"/>
      <c r="F809" s="252"/>
      <c r="G809" s="252"/>
      <c r="H809" s="252"/>
      <c r="I809" s="252"/>
      <c r="J809" s="252"/>
      <c r="K809" s="252"/>
      <c r="L809" s="252"/>
      <c r="M809" s="252"/>
      <c r="N809" s="252"/>
      <c r="O809" s="252"/>
      <c r="P809" s="252"/>
      <c r="Q809" s="252"/>
      <c r="R809" s="252"/>
      <c r="S809" s="252"/>
      <c r="T809" s="252"/>
      <c r="U809" s="252"/>
      <c r="V809" s="252"/>
      <c r="W809" s="252"/>
      <c r="X809" s="252"/>
      <c r="Y809" s="252"/>
      <c r="Z809" s="252"/>
    </row>
    <row r="810" spans="1:26">
      <c r="A810" s="210"/>
      <c r="B810" s="56"/>
      <c r="C810" s="308"/>
      <c r="D810" s="266"/>
      <c r="E810" s="227"/>
      <c r="F810" s="252"/>
      <c r="G810" s="252"/>
      <c r="H810" s="252"/>
      <c r="I810" s="252"/>
      <c r="J810" s="252"/>
      <c r="K810" s="252"/>
      <c r="L810" s="252"/>
      <c r="M810" s="252"/>
      <c r="N810" s="252"/>
      <c r="O810" s="252"/>
      <c r="P810" s="252"/>
      <c r="Q810" s="252"/>
      <c r="R810" s="252"/>
      <c r="S810" s="252"/>
      <c r="T810" s="252"/>
      <c r="U810" s="252"/>
      <c r="V810" s="252"/>
      <c r="W810" s="252"/>
      <c r="X810" s="252"/>
      <c r="Y810" s="252"/>
      <c r="Z810" s="252"/>
    </row>
    <row r="811" spans="1:26">
      <c r="A811" s="210"/>
      <c r="B811" s="56"/>
      <c r="C811" s="308"/>
      <c r="D811" s="266"/>
      <c r="E811" s="227"/>
      <c r="F811" s="252"/>
      <c r="G811" s="252"/>
      <c r="H811" s="252"/>
      <c r="I811" s="252"/>
      <c r="J811" s="252"/>
      <c r="K811" s="252"/>
      <c r="L811" s="252"/>
      <c r="M811" s="252"/>
      <c r="N811" s="252"/>
      <c r="O811" s="252"/>
      <c r="P811" s="252"/>
      <c r="Q811" s="252"/>
      <c r="R811" s="252"/>
      <c r="S811" s="252"/>
      <c r="T811" s="252"/>
      <c r="U811" s="252"/>
      <c r="V811" s="252"/>
      <c r="W811" s="252"/>
      <c r="X811" s="252"/>
      <c r="Y811" s="252"/>
      <c r="Z811" s="252"/>
    </row>
    <row r="812" spans="1:26">
      <c r="A812" s="210"/>
      <c r="B812" s="56"/>
      <c r="C812" s="308"/>
      <c r="D812" s="266"/>
      <c r="E812" s="227"/>
      <c r="F812" s="252"/>
      <c r="G812" s="252"/>
      <c r="H812" s="252"/>
      <c r="I812" s="252"/>
      <c r="J812" s="252"/>
      <c r="K812" s="252"/>
      <c r="L812" s="252"/>
      <c r="M812" s="252"/>
      <c r="N812" s="252"/>
      <c r="O812" s="252"/>
      <c r="P812" s="252"/>
      <c r="Q812" s="252"/>
      <c r="R812" s="252"/>
      <c r="S812" s="252"/>
      <c r="T812" s="252"/>
      <c r="U812" s="252"/>
      <c r="V812" s="252"/>
      <c r="W812" s="252"/>
      <c r="X812" s="252"/>
      <c r="Y812" s="252"/>
      <c r="Z812" s="252"/>
    </row>
    <row r="813" spans="1:26">
      <c r="A813" s="210"/>
      <c r="B813" s="56"/>
      <c r="C813" s="308"/>
      <c r="D813" s="266"/>
      <c r="E813" s="227"/>
      <c r="F813" s="252"/>
      <c r="G813" s="252"/>
      <c r="H813" s="252"/>
      <c r="I813" s="252"/>
      <c r="J813" s="252"/>
      <c r="K813" s="252"/>
      <c r="L813" s="252"/>
      <c r="M813" s="252"/>
      <c r="N813" s="252"/>
      <c r="O813" s="252"/>
      <c r="P813" s="252"/>
      <c r="Q813" s="252"/>
      <c r="R813" s="252"/>
      <c r="S813" s="252"/>
      <c r="T813" s="252"/>
      <c r="U813" s="252"/>
      <c r="V813" s="252"/>
      <c r="W813" s="252"/>
      <c r="X813" s="252"/>
      <c r="Y813" s="252"/>
      <c r="Z813" s="252"/>
    </row>
    <row r="814" spans="1:26">
      <c r="A814" s="210"/>
      <c r="B814" s="56"/>
      <c r="C814" s="308"/>
      <c r="D814" s="266"/>
      <c r="E814" s="227"/>
      <c r="F814" s="252"/>
      <c r="G814" s="252"/>
      <c r="H814" s="252"/>
      <c r="I814" s="252"/>
      <c r="J814" s="252"/>
      <c r="K814" s="252"/>
      <c r="L814" s="252"/>
      <c r="M814" s="252"/>
      <c r="N814" s="252"/>
      <c r="O814" s="252"/>
      <c r="P814" s="252"/>
      <c r="Q814" s="252"/>
      <c r="R814" s="252"/>
      <c r="S814" s="252"/>
      <c r="T814" s="252"/>
      <c r="U814" s="252"/>
      <c r="V814" s="252"/>
      <c r="W814" s="252"/>
      <c r="X814" s="252"/>
      <c r="Y814" s="252"/>
      <c r="Z814" s="252"/>
    </row>
    <row r="815" spans="1:26">
      <c r="A815" s="210"/>
      <c r="B815" s="56"/>
      <c r="C815" s="308"/>
      <c r="D815" s="266"/>
      <c r="E815" s="227"/>
      <c r="F815" s="252"/>
      <c r="G815" s="252"/>
      <c r="H815" s="252"/>
      <c r="I815" s="252"/>
      <c r="J815" s="252"/>
      <c r="K815" s="252"/>
      <c r="L815" s="252"/>
      <c r="M815" s="252"/>
      <c r="N815" s="252"/>
      <c r="O815" s="252"/>
      <c r="P815" s="252"/>
      <c r="Q815" s="252"/>
      <c r="R815" s="252"/>
      <c r="S815" s="252"/>
      <c r="T815" s="252"/>
      <c r="U815" s="252"/>
      <c r="V815" s="252"/>
      <c r="W815" s="252"/>
      <c r="X815" s="252"/>
      <c r="Y815" s="252"/>
      <c r="Z815" s="252"/>
    </row>
    <row r="816" spans="1:26">
      <c r="A816" s="210"/>
      <c r="B816" s="56"/>
      <c r="C816" s="308"/>
      <c r="D816" s="266"/>
      <c r="E816" s="227"/>
      <c r="F816" s="252"/>
      <c r="G816" s="252"/>
      <c r="H816" s="252"/>
      <c r="I816" s="252"/>
      <c r="J816" s="252"/>
      <c r="K816" s="252"/>
      <c r="L816" s="252"/>
      <c r="M816" s="252"/>
      <c r="N816" s="252"/>
      <c r="O816" s="252"/>
      <c r="P816" s="252"/>
      <c r="Q816" s="252"/>
      <c r="R816" s="252"/>
      <c r="S816" s="252"/>
      <c r="T816" s="252"/>
      <c r="U816" s="252"/>
      <c r="V816" s="252"/>
      <c r="W816" s="252"/>
      <c r="X816" s="252"/>
      <c r="Y816" s="252"/>
      <c r="Z816" s="252"/>
    </row>
    <row r="817" spans="1:26">
      <c r="A817" s="210"/>
      <c r="B817" s="56"/>
      <c r="C817" s="308"/>
      <c r="D817" s="266"/>
      <c r="E817" s="227"/>
      <c r="F817" s="252"/>
      <c r="G817" s="252"/>
      <c r="H817" s="252"/>
      <c r="I817" s="252"/>
      <c r="J817" s="252"/>
      <c r="K817" s="252"/>
      <c r="L817" s="252"/>
      <c r="M817" s="252"/>
      <c r="N817" s="252"/>
      <c r="O817" s="252"/>
      <c r="P817" s="252"/>
      <c r="Q817" s="252"/>
      <c r="R817" s="252"/>
      <c r="S817" s="252"/>
      <c r="T817" s="252"/>
      <c r="U817" s="252"/>
      <c r="V817" s="252"/>
      <c r="W817" s="252"/>
      <c r="X817" s="252"/>
      <c r="Y817" s="252"/>
      <c r="Z817" s="252"/>
    </row>
    <row r="818" spans="1:26">
      <c r="A818" s="210"/>
      <c r="B818" s="56"/>
      <c r="C818" s="308"/>
      <c r="D818" s="266"/>
      <c r="E818" s="227"/>
      <c r="F818" s="252"/>
      <c r="G818" s="252"/>
      <c r="H818" s="252"/>
      <c r="I818" s="252"/>
      <c r="J818" s="252"/>
      <c r="K818" s="252"/>
      <c r="L818" s="252"/>
      <c r="M818" s="252"/>
      <c r="N818" s="252"/>
      <c r="O818" s="252"/>
      <c r="P818" s="252"/>
      <c r="Q818" s="252"/>
      <c r="R818" s="252"/>
      <c r="S818" s="252"/>
      <c r="T818" s="252"/>
      <c r="U818" s="252"/>
      <c r="V818" s="252"/>
      <c r="W818" s="252"/>
      <c r="X818" s="252"/>
      <c r="Y818" s="252"/>
      <c r="Z818" s="252"/>
    </row>
    <row r="819" spans="1:26">
      <c r="A819" s="210"/>
      <c r="B819" s="56"/>
      <c r="C819" s="308"/>
      <c r="D819" s="266"/>
      <c r="E819" s="227"/>
      <c r="F819" s="252"/>
      <c r="G819" s="252"/>
      <c r="H819" s="252"/>
      <c r="I819" s="252"/>
      <c r="J819" s="252"/>
      <c r="K819" s="252"/>
      <c r="L819" s="252"/>
      <c r="M819" s="252"/>
      <c r="N819" s="252"/>
      <c r="O819" s="252"/>
      <c r="P819" s="252"/>
      <c r="Q819" s="252"/>
      <c r="R819" s="252"/>
      <c r="S819" s="252"/>
      <c r="T819" s="252"/>
      <c r="U819" s="252"/>
      <c r="V819" s="252"/>
      <c r="W819" s="252"/>
      <c r="X819" s="252"/>
      <c r="Y819" s="252"/>
      <c r="Z819" s="252"/>
    </row>
    <row r="820" spans="1:26">
      <c r="A820" s="210"/>
      <c r="B820" s="56"/>
      <c r="C820" s="308"/>
      <c r="D820" s="266"/>
      <c r="E820" s="227"/>
      <c r="F820" s="252"/>
      <c r="G820" s="252"/>
      <c r="H820" s="252"/>
      <c r="I820" s="252"/>
      <c r="J820" s="252"/>
      <c r="K820" s="252"/>
      <c r="L820" s="252"/>
      <c r="M820" s="252"/>
      <c r="N820" s="252"/>
      <c r="O820" s="252"/>
      <c r="P820" s="252"/>
      <c r="Q820" s="252"/>
      <c r="R820" s="252"/>
      <c r="S820" s="252"/>
      <c r="T820" s="252"/>
      <c r="U820" s="252"/>
      <c r="V820" s="252"/>
      <c r="W820" s="252"/>
      <c r="X820" s="252"/>
      <c r="Y820" s="252"/>
      <c r="Z820" s="252"/>
    </row>
    <row r="821" spans="1:26">
      <c r="A821" s="210"/>
      <c r="B821" s="56"/>
      <c r="C821" s="308"/>
      <c r="D821" s="266"/>
      <c r="E821" s="227"/>
      <c r="F821" s="252"/>
      <c r="G821" s="252"/>
      <c r="H821" s="252"/>
      <c r="I821" s="252"/>
      <c r="J821" s="252"/>
      <c r="K821" s="252"/>
      <c r="L821" s="252"/>
      <c r="M821" s="252"/>
      <c r="N821" s="252"/>
      <c r="O821" s="252"/>
      <c r="P821" s="252"/>
      <c r="Q821" s="252"/>
      <c r="R821" s="252"/>
      <c r="S821" s="252"/>
      <c r="T821" s="252"/>
      <c r="U821" s="252"/>
      <c r="V821" s="252"/>
      <c r="W821" s="252"/>
      <c r="X821" s="252"/>
      <c r="Y821" s="252"/>
      <c r="Z821" s="252"/>
    </row>
    <row r="822" spans="1:26">
      <c r="A822" s="210"/>
      <c r="B822" s="56"/>
      <c r="C822" s="308"/>
      <c r="D822" s="266"/>
      <c r="E822" s="227"/>
      <c r="F822" s="252"/>
      <c r="G822" s="252"/>
      <c r="H822" s="252"/>
      <c r="I822" s="252"/>
      <c r="J822" s="252"/>
      <c r="K822" s="252"/>
      <c r="L822" s="252"/>
      <c r="M822" s="252"/>
      <c r="N822" s="252"/>
      <c r="O822" s="252"/>
      <c r="P822" s="252"/>
      <c r="Q822" s="252"/>
      <c r="R822" s="252"/>
      <c r="S822" s="252"/>
      <c r="T822" s="252"/>
      <c r="U822" s="252"/>
      <c r="V822" s="252"/>
      <c r="W822" s="252"/>
      <c r="X822" s="252"/>
      <c r="Y822" s="252"/>
      <c r="Z822" s="252"/>
    </row>
    <row r="823" spans="1:26">
      <c r="A823" s="210"/>
      <c r="B823" s="56"/>
      <c r="C823" s="308"/>
      <c r="D823" s="266"/>
      <c r="E823" s="227"/>
      <c r="F823" s="252"/>
      <c r="G823" s="252"/>
      <c r="H823" s="252"/>
      <c r="I823" s="252"/>
      <c r="J823" s="252"/>
      <c r="K823" s="252"/>
      <c r="L823" s="252"/>
      <c r="M823" s="252"/>
      <c r="N823" s="252"/>
      <c r="O823" s="252"/>
      <c r="P823" s="252"/>
      <c r="Q823" s="252"/>
      <c r="R823" s="252"/>
      <c r="S823" s="252"/>
      <c r="T823" s="252"/>
      <c r="U823" s="252"/>
      <c r="V823" s="252"/>
      <c r="W823" s="252"/>
      <c r="X823" s="252"/>
      <c r="Y823" s="252"/>
      <c r="Z823" s="252"/>
    </row>
    <row r="824" spans="1:26">
      <c r="A824" s="210"/>
      <c r="B824" s="56"/>
      <c r="C824" s="308"/>
      <c r="D824" s="266"/>
      <c r="E824" s="227"/>
      <c r="F824" s="252"/>
      <c r="G824" s="252"/>
      <c r="H824" s="252"/>
      <c r="I824" s="252"/>
      <c r="J824" s="252"/>
      <c r="K824" s="252"/>
      <c r="L824" s="252"/>
      <c r="M824" s="252"/>
      <c r="N824" s="252"/>
      <c r="O824" s="252"/>
      <c r="P824" s="252"/>
      <c r="Q824" s="252"/>
      <c r="R824" s="252"/>
      <c r="S824" s="252"/>
      <c r="T824" s="252"/>
      <c r="U824" s="252"/>
      <c r="V824" s="252"/>
      <c r="W824" s="252"/>
      <c r="X824" s="252"/>
      <c r="Y824" s="252"/>
      <c r="Z824" s="252"/>
    </row>
    <row r="825" spans="1:26">
      <c r="A825" s="210"/>
      <c r="B825" s="56"/>
      <c r="C825" s="308"/>
      <c r="D825" s="266"/>
      <c r="E825" s="227"/>
      <c r="F825" s="252"/>
      <c r="G825" s="252"/>
      <c r="H825" s="252"/>
      <c r="I825" s="252"/>
      <c r="J825" s="252"/>
      <c r="K825" s="252"/>
      <c r="L825" s="252"/>
      <c r="M825" s="252"/>
      <c r="N825" s="252"/>
      <c r="O825" s="252"/>
      <c r="P825" s="252"/>
      <c r="Q825" s="252"/>
      <c r="R825" s="252"/>
      <c r="S825" s="252"/>
      <c r="T825" s="252"/>
      <c r="U825" s="252"/>
      <c r="V825" s="252"/>
      <c r="W825" s="252"/>
      <c r="X825" s="252"/>
      <c r="Y825" s="252"/>
      <c r="Z825" s="252"/>
    </row>
    <row r="826" spans="1:26">
      <c r="A826" s="210"/>
      <c r="B826" s="56"/>
      <c r="C826" s="308"/>
      <c r="D826" s="266"/>
      <c r="E826" s="227"/>
      <c r="F826" s="252"/>
      <c r="G826" s="252"/>
      <c r="H826" s="252"/>
      <c r="I826" s="252"/>
      <c r="J826" s="252"/>
      <c r="K826" s="252"/>
      <c r="L826" s="252"/>
      <c r="M826" s="252"/>
      <c r="N826" s="252"/>
      <c r="O826" s="252"/>
      <c r="P826" s="252"/>
      <c r="Q826" s="252"/>
      <c r="R826" s="252"/>
      <c r="S826" s="252"/>
      <c r="T826" s="252"/>
      <c r="U826" s="252"/>
      <c r="V826" s="252"/>
      <c r="W826" s="252"/>
      <c r="X826" s="252"/>
      <c r="Y826" s="252"/>
      <c r="Z826" s="252"/>
    </row>
    <row r="827" spans="1:26">
      <c r="A827" s="210"/>
      <c r="B827" s="56"/>
      <c r="C827" s="308"/>
      <c r="D827" s="266"/>
      <c r="E827" s="227"/>
      <c r="F827" s="252"/>
      <c r="G827" s="252"/>
      <c r="H827" s="252"/>
      <c r="I827" s="252"/>
      <c r="J827" s="252"/>
      <c r="K827" s="252"/>
      <c r="L827" s="252"/>
      <c r="M827" s="252"/>
      <c r="N827" s="252"/>
      <c r="O827" s="252"/>
      <c r="P827" s="252"/>
      <c r="Q827" s="252"/>
      <c r="R827" s="252"/>
      <c r="S827" s="252"/>
      <c r="T827" s="252"/>
      <c r="U827" s="252"/>
      <c r="V827" s="252"/>
      <c r="W827" s="252"/>
      <c r="X827" s="252"/>
      <c r="Y827" s="252"/>
      <c r="Z827" s="252"/>
    </row>
    <row r="828" spans="1:26">
      <c r="A828" s="210"/>
      <c r="B828" s="56"/>
      <c r="C828" s="308"/>
      <c r="D828" s="266"/>
      <c r="E828" s="227"/>
      <c r="F828" s="252"/>
      <c r="G828" s="252"/>
      <c r="H828" s="252"/>
      <c r="I828" s="252"/>
      <c r="J828" s="252"/>
      <c r="K828" s="252"/>
      <c r="L828" s="252"/>
      <c r="M828" s="252"/>
      <c r="N828" s="252"/>
      <c r="O828" s="252"/>
      <c r="P828" s="252"/>
      <c r="Q828" s="252"/>
      <c r="R828" s="252"/>
      <c r="S828" s="252"/>
      <c r="T828" s="252"/>
      <c r="U828" s="252"/>
      <c r="V828" s="252"/>
      <c r="W828" s="252"/>
      <c r="X828" s="252"/>
      <c r="Y828" s="252"/>
      <c r="Z828" s="252"/>
    </row>
    <row r="829" spans="1:26">
      <c r="A829" s="210"/>
      <c r="B829" s="56"/>
      <c r="C829" s="308"/>
      <c r="D829" s="266"/>
      <c r="E829" s="227"/>
      <c r="F829" s="252"/>
      <c r="G829" s="252"/>
      <c r="H829" s="252"/>
      <c r="I829" s="252"/>
      <c r="J829" s="252"/>
      <c r="K829" s="252"/>
      <c r="L829" s="252"/>
      <c r="M829" s="252"/>
      <c r="N829" s="252"/>
      <c r="O829" s="252"/>
      <c r="P829" s="252"/>
      <c r="Q829" s="252"/>
      <c r="R829" s="252"/>
      <c r="S829" s="252"/>
      <c r="T829" s="252"/>
      <c r="U829" s="252"/>
      <c r="V829" s="252"/>
      <c r="W829" s="252"/>
      <c r="X829" s="252"/>
      <c r="Y829" s="252"/>
      <c r="Z829" s="252"/>
    </row>
    <row r="830" spans="1:26">
      <c r="A830" s="210"/>
      <c r="B830" s="56"/>
      <c r="C830" s="308"/>
      <c r="D830" s="266"/>
      <c r="E830" s="227"/>
      <c r="F830" s="252"/>
      <c r="G830" s="252"/>
      <c r="H830" s="252"/>
      <c r="I830" s="252"/>
      <c r="J830" s="252"/>
      <c r="K830" s="252"/>
      <c r="L830" s="252"/>
      <c r="M830" s="252"/>
      <c r="N830" s="252"/>
      <c r="O830" s="252"/>
      <c r="P830" s="252"/>
      <c r="Q830" s="252"/>
      <c r="R830" s="252"/>
      <c r="S830" s="252"/>
      <c r="T830" s="252"/>
      <c r="U830" s="252"/>
      <c r="V830" s="252"/>
      <c r="W830" s="252"/>
      <c r="X830" s="252"/>
      <c r="Y830" s="252"/>
      <c r="Z830" s="252"/>
    </row>
    <row r="831" spans="1:26">
      <c r="A831" s="210"/>
      <c r="B831" s="56"/>
      <c r="C831" s="308"/>
      <c r="D831" s="266"/>
      <c r="E831" s="227"/>
      <c r="F831" s="252"/>
      <c r="G831" s="252"/>
      <c r="H831" s="252"/>
      <c r="I831" s="252"/>
      <c r="J831" s="252"/>
      <c r="K831" s="252"/>
      <c r="L831" s="252"/>
      <c r="M831" s="252"/>
      <c r="N831" s="252"/>
      <c r="O831" s="252"/>
      <c r="P831" s="252"/>
      <c r="Q831" s="252"/>
      <c r="R831" s="252"/>
      <c r="S831" s="252"/>
      <c r="T831" s="252"/>
      <c r="U831" s="252"/>
      <c r="V831" s="252"/>
      <c r="W831" s="252"/>
      <c r="X831" s="252"/>
      <c r="Y831" s="252"/>
      <c r="Z831" s="252"/>
    </row>
    <row r="832" spans="1:26">
      <c r="A832" s="210"/>
      <c r="B832" s="56"/>
      <c r="C832" s="308"/>
      <c r="D832" s="266"/>
      <c r="E832" s="227"/>
      <c r="F832" s="252"/>
      <c r="G832" s="252"/>
      <c r="H832" s="252"/>
      <c r="I832" s="252"/>
      <c r="J832" s="252"/>
      <c r="K832" s="252"/>
      <c r="L832" s="252"/>
      <c r="M832" s="252"/>
      <c r="N832" s="252"/>
      <c r="O832" s="252"/>
      <c r="P832" s="252"/>
      <c r="Q832" s="252"/>
      <c r="R832" s="252"/>
      <c r="S832" s="252"/>
      <c r="T832" s="252"/>
      <c r="U832" s="252"/>
      <c r="V832" s="252"/>
      <c r="W832" s="252"/>
      <c r="X832" s="252"/>
      <c r="Y832" s="252"/>
      <c r="Z832" s="252"/>
    </row>
    <row r="833" spans="1:26">
      <c r="A833" s="210"/>
      <c r="B833" s="56"/>
      <c r="C833" s="308"/>
      <c r="D833" s="266"/>
      <c r="E833" s="227"/>
      <c r="F833" s="252"/>
      <c r="G833" s="252"/>
      <c r="H833" s="252"/>
      <c r="I833" s="252"/>
      <c r="J833" s="252"/>
      <c r="K833" s="252"/>
      <c r="L833" s="252"/>
      <c r="M833" s="252"/>
      <c r="N833" s="252"/>
      <c r="O833" s="252"/>
      <c r="P833" s="252"/>
      <c r="Q833" s="252"/>
      <c r="R833" s="252"/>
      <c r="S833" s="252"/>
      <c r="T833" s="252"/>
      <c r="U833" s="252"/>
      <c r="V833" s="252"/>
      <c r="W833" s="252"/>
      <c r="X833" s="252"/>
      <c r="Y833" s="252"/>
      <c r="Z833" s="252"/>
    </row>
    <row r="834" spans="1:26">
      <c r="A834" s="210"/>
      <c r="B834" s="56"/>
      <c r="C834" s="308"/>
      <c r="D834" s="266"/>
      <c r="E834" s="227"/>
      <c r="F834" s="252"/>
      <c r="G834" s="252"/>
      <c r="H834" s="252"/>
      <c r="I834" s="252"/>
      <c r="J834" s="252"/>
      <c r="K834" s="252"/>
      <c r="L834" s="252"/>
      <c r="M834" s="252"/>
      <c r="N834" s="252"/>
      <c r="O834" s="252"/>
      <c r="P834" s="252"/>
      <c r="Q834" s="252"/>
      <c r="R834" s="252"/>
      <c r="S834" s="252"/>
      <c r="T834" s="252"/>
      <c r="U834" s="252"/>
      <c r="V834" s="252"/>
      <c r="W834" s="252"/>
      <c r="X834" s="252"/>
      <c r="Y834" s="252"/>
      <c r="Z834" s="252"/>
    </row>
    <row r="835" spans="1:26">
      <c r="A835" s="210"/>
      <c r="B835" s="56"/>
      <c r="C835" s="308"/>
      <c r="D835" s="266"/>
      <c r="E835" s="227"/>
      <c r="F835" s="252"/>
      <c r="G835" s="252"/>
      <c r="H835" s="252"/>
      <c r="I835" s="252"/>
      <c r="J835" s="252"/>
      <c r="K835" s="252"/>
      <c r="L835" s="252"/>
      <c r="M835" s="252"/>
      <c r="N835" s="252"/>
      <c r="O835" s="252"/>
      <c r="P835" s="252"/>
      <c r="Q835" s="252"/>
      <c r="R835" s="252"/>
      <c r="S835" s="252"/>
      <c r="T835" s="252"/>
      <c r="U835" s="252"/>
      <c r="V835" s="252"/>
      <c r="W835" s="252"/>
      <c r="X835" s="252"/>
      <c r="Y835" s="252"/>
      <c r="Z835" s="252"/>
    </row>
    <row r="836" spans="1:26">
      <c r="A836" s="210"/>
      <c r="B836" s="56"/>
      <c r="C836" s="308"/>
      <c r="D836" s="266"/>
      <c r="E836" s="227"/>
      <c r="F836" s="252"/>
      <c r="G836" s="252"/>
      <c r="H836" s="252"/>
      <c r="I836" s="252"/>
      <c r="J836" s="252"/>
      <c r="K836" s="252"/>
      <c r="L836" s="252"/>
      <c r="M836" s="252"/>
      <c r="N836" s="252"/>
      <c r="O836" s="252"/>
      <c r="P836" s="252"/>
      <c r="Q836" s="252"/>
      <c r="R836" s="252"/>
      <c r="S836" s="252"/>
      <c r="T836" s="252"/>
      <c r="U836" s="252"/>
      <c r="V836" s="252"/>
      <c r="W836" s="252"/>
      <c r="X836" s="252"/>
      <c r="Y836" s="252"/>
      <c r="Z836" s="252"/>
    </row>
    <row r="837" spans="1:26">
      <c r="A837" s="210"/>
      <c r="B837" s="56"/>
      <c r="C837" s="308"/>
      <c r="D837" s="266"/>
      <c r="E837" s="227"/>
      <c r="F837" s="252"/>
      <c r="G837" s="252"/>
      <c r="H837" s="252"/>
      <c r="I837" s="252"/>
      <c r="J837" s="252"/>
      <c r="K837" s="252"/>
      <c r="L837" s="252"/>
      <c r="M837" s="252"/>
      <c r="N837" s="252"/>
      <c r="O837" s="252"/>
      <c r="P837" s="252"/>
      <c r="Q837" s="252"/>
      <c r="R837" s="252"/>
      <c r="S837" s="252"/>
      <c r="T837" s="252"/>
      <c r="U837" s="252"/>
      <c r="V837" s="252"/>
      <c r="W837" s="252"/>
      <c r="X837" s="252"/>
      <c r="Y837" s="252"/>
      <c r="Z837" s="252"/>
    </row>
    <row r="838" spans="1:26">
      <c r="A838" s="210"/>
      <c r="B838" s="56"/>
      <c r="C838" s="308"/>
      <c r="D838" s="266"/>
      <c r="E838" s="227"/>
      <c r="F838" s="252"/>
      <c r="G838" s="252"/>
      <c r="H838" s="252"/>
      <c r="I838" s="252"/>
      <c r="J838" s="252"/>
      <c r="K838" s="252"/>
      <c r="L838" s="252"/>
      <c r="M838" s="252"/>
      <c r="N838" s="252"/>
      <c r="O838" s="252"/>
      <c r="P838" s="252"/>
      <c r="Q838" s="252"/>
      <c r="R838" s="252"/>
      <c r="S838" s="252"/>
      <c r="T838" s="252"/>
      <c r="U838" s="252"/>
      <c r="V838" s="252"/>
      <c r="W838" s="252"/>
      <c r="X838" s="252"/>
      <c r="Y838" s="252"/>
      <c r="Z838" s="252"/>
    </row>
    <row r="839" spans="1:26">
      <c r="A839" s="210"/>
      <c r="B839" s="56"/>
      <c r="C839" s="308"/>
      <c r="D839" s="266"/>
      <c r="E839" s="227"/>
      <c r="F839" s="252"/>
      <c r="G839" s="252"/>
      <c r="H839" s="252"/>
      <c r="I839" s="252"/>
      <c r="J839" s="252"/>
      <c r="K839" s="252"/>
      <c r="L839" s="252"/>
      <c r="M839" s="252"/>
      <c r="N839" s="252"/>
      <c r="O839" s="252"/>
      <c r="P839" s="252"/>
      <c r="Q839" s="252"/>
      <c r="R839" s="252"/>
      <c r="S839" s="252"/>
      <c r="T839" s="252"/>
      <c r="U839" s="252"/>
      <c r="V839" s="252"/>
      <c r="W839" s="252"/>
      <c r="X839" s="252"/>
      <c r="Y839" s="252"/>
      <c r="Z839" s="252"/>
    </row>
    <row r="840" spans="1:26">
      <c r="A840" s="210"/>
      <c r="B840" s="56"/>
      <c r="C840" s="308"/>
      <c r="D840" s="266"/>
      <c r="E840" s="227"/>
      <c r="F840" s="252"/>
      <c r="G840" s="252"/>
      <c r="H840" s="252"/>
      <c r="I840" s="252"/>
      <c r="J840" s="252"/>
      <c r="K840" s="252"/>
      <c r="L840" s="252"/>
      <c r="M840" s="252"/>
      <c r="N840" s="252"/>
      <c r="O840" s="252"/>
      <c r="P840" s="252"/>
      <c r="Q840" s="252"/>
      <c r="R840" s="252"/>
      <c r="S840" s="252"/>
      <c r="T840" s="252"/>
      <c r="U840" s="252"/>
      <c r="V840" s="252"/>
      <c r="W840" s="252"/>
      <c r="X840" s="252"/>
      <c r="Y840" s="252"/>
      <c r="Z840" s="252"/>
    </row>
    <row r="841" spans="1:26">
      <c r="A841" s="210"/>
      <c r="B841" s="56"/>
      <c r="C841" s="308"/>
      <c r="D841" s="266"/>
      <c r="E841" s="227"/>
      <c r="F841" s="252"/>
      <c r="G841" s="252"/>
      <c r="H841" s="252"/>
      <c r="I841" s="252"/>
      <c r="J841" s="252"/>
      <c r="K841" s="252"/>
      <c r="L841" s="252"/>
      <c r="M841" s="252"/>
      <c r="N841" s="252"/>
      <c r="O841" s="252"/>
      <c r="P841" s="252"/>
      <c r="Q841" s="252"/>
      <c r="R841" s="252"/>
      <c r="S841" s="252"/>
      <c r="T841" s="252"/>
      <c r="U841" s="252"/>
      <c r="V841" s="252"/>
      <c r="W841" s="252"/>
      <c r="X841" s="252"/>
      <c r="Y841" s="252"/>
      <c r="Z841" s="252"/>
    </row>
    <row r="842" spans="1:26">
      <c r="A842" s="210"/>
      <c r="B842" s="56"/>
      <c r="C842" s="308"/>
      <c r="D842" s="266"/>
      <c r="E842" s="227"/>
      <c r="F842" s="252"/>
      <c r="G842" s="252"/>
      <c r="H842" s="252"/>
      <c r="I842" s="252"/>
      <c r="J842" s="252"/>
      <c r="K842" s="252"/>
      <c r="L842" s="252"/>
      <c r="M842" s="252"/>
      <c r="N842" s="252"/>
      <c r="O842" s="252"/>
      <c r="P842" s="252"/>
      <c r="Q842" s="252"/>
      <c r="R842" s="252"/>
      <c r="S842" s="252"/>
      <c r="T842" s="252"/>
      <c r="U842" s="252"/>
      <c r="V842" s="252"/>
      <c r="W842" s="252"/>
      <c r="X842" s="252"/>
      <c r="Y842" s="252"/>
      <c r="Z842" s="252"/>
    </row>
    <row r="843" spans="1:26">
      <c r="A843" s="210"/>
      <c r="B843" s="56"/>
      <c r="C843" s="308"/>
      <c r="D843" s="266"/>
      <c r="E843" s="227"/>
      <c r="F843" s="252"/>
      <c r="G843" s="252"/>
      <c r="H843" s="252"/>
      <c r="I843" s="252"/>
      <c r="J843" s="252"/>
      <c r="K843" s="252"/>
      <c r="L843" s="252"/>
      <c r="M843" s="252"/>
      <c r="N843" s="252"/>
      <c r="O843" s="252"/>
      <c r="P843" s="252"/>
      <c r="Q843" s="252"/>
      <c r="R843" s="252"/>
      <c r="S843" s="252"/>
      <c r="T843" s="252"/>
      <c r="U843" s="252"/>
      <c r="V843" s="252"/>
      <c r="W843" s="252"/>
      <c r="X843" s="252"/>
      <c r="Y843" s="252"/>
      <c r="Z843" s="252"/>
    </row>
    <row r="844" spans="1:26">
      <c r="A844" s="210"/>
      <c r="B844" s="56"/>
      <c r="C844" s="308"/>
      <c r="D844" s="266"/>
      <c r="E844" s="227"/>
      <c r="F844" s="252"/>
      <c r="G844" s="252"/>
      <c r="H844" s="252"/>
      <c r="I844" s="252"/>
      <c r="J844" s="252"/>
      <c r="K844" s="252"/>
      <c r="L844" s="252"/>
      <c r="M844" s="252"/>
      <c r="N844" s="252"/>
      <c r="O844" s="252"/>
      <c r="P844" s="252"/>
      <c r="Q844" s="252"/>
      <c r="R844" s="252"/>
      <c r="S844" s="252"/>
      <c r="T844" s="252"/>
      <c r="U844" s="252"/>
      <c r="V844" s="252"/>
      <c r="W844" s="252"/>
      <c r="X844" s="252"/>
      <c r="Y844" s="252"/>
      <c r="Z844" s="252"/>
    </row>
    <row r="845" spans="1:26">
      <c r="A845" s="210"/>
      <c r="B845" s="56"/>
      <c r="C845" s="308"/>
      <c r="D845" s="266"/>
      <c r="E845" s="227"/>
      <c r="F845" s="252"/>
      <c r="G845" s="252"/>
      <c r="H845" s="252"/>
      <c r="I845" s="252"/>
      <c r="J845" s="252"/>
      <c r="K845" s="252"/>
      <c r="L845" s="252"/>
      <c r="M845" s="252"/>
      <c r="N845" s="252"/>
      <c r="O845" s="252"/>
      <c r="P845" s="252"/>
      <c r="Q845" s="252"/>
      <c r="R845" s="252"/>
      <c r="S845" s="252"/>
      <c r="T845" s="252"/>
      <c r="U845" s="252"/>
      <c r="V845" s="252"/>
      <c r="W845" s="252"/>
      <c r="X845" s="252"/>
      <c r="Y845" s="252"/>
      <c r="Z845" s="252"/>
    </row>
    <row r="846" spans="1:26">
      <c r="A846" s="210"/>
      <c r="B846" s="56"/>
      <c r="C846" s="308"/>
      <c r="D846" s="266"/>
      <c r="E846" s="227"/>
      <c r="F846" s="252"/>
      <c r="G846" s="252"/>
      <c r="H846" s="252"/>
      <c r="I846" s="252"/>
      <c r="J846" s="252"/>
      <c r="K846" s="252"/>
      <c r="L846" s="252"/>
      <c r="M846" s="252"/>
      <c r="N846" s="252"/>
      <c r="O846" s="252"/>
      <c r="P846" s="252"/>
      <c r="Q846" s="252"/>
      <c r="R846" s="252"/>
      <c r="S846" s="252"/>
      <c r="T846" s="252"/>
      <c r="U846" s="252"/>
      <c r="V846" s="252"/>
      <c r="W846" s="252"/>
      <c r="X846" s="252"/>
      <c r="Y846" s="252"/>
      <c r="Z846" s="252"/>
    </row>
    <row r="847" spans="1:26">
      <c r="A847" s="210"/>
      <c r="B847" s="56"/>
      <c r="C847" s="308"/>
      <c r="D847" s="266"/>
      <c r="E847" s="227"/>
      <c r="F847" s="252"/>
      <c r="G847" s="252"/>
      <c r="H847" s="252"/>
      <c r="I847" s="252"/>
      <c r="J847" s="252"/>
      <c r="K847" s="252"/>
      <c r="L847" s="252"/>
      <c r="M847" s="252"/>
      <c r="N847" s="252"/>
      <c r="O847" s="252"/>
      <c r="P847" s="252"/>
      <c r="Q847" s="252"/>
      <c r="R847" s="252"/>
      <c r="S847" s="252"/>
      <c r="T847" s="252"/>
      <c r="U847" s="252"/>
      <c r="V847" s="252"/>
      <c r="W847" s="252"/>
      <c r="X847" s="252"/>
      <c r="Y847" s="252"/>
      <c r="Z847" s="252"/>
    </row>
    <row r="848" spans="1:26">
      <c r="A848" s="210"/>
      <c r="B848" s="56"/>
      <c r="C848" s="308"/>
      <c r="D848" s="266"/>
      <c r="E848" s="227"/>
      <c r="F848" s="252"/>
      <c r="G848" s="252"/>
      <c r="H848" s="252"/>
      <c r="I848" s="252"/>
      <c r="J848" s="252"/>
      <c r="K848" s="252"/>
      <c r="L848" s="252"/>
      <c r="M848" s="252"/>
      <c r="N848" s="252"/>
      <c r="O848" s="252"/>
      <c r="P848" s="252"/>
      <c r="Q848" s="252"/>
      <c r="R848" s="252"/>
      <c r="S848" s="252"/>
      <c r="T848" s="252"/>
      <c r="U848" s="252"/>
      <c r="V848" s="252"/>
      <c r="W848" s="252"/>
      <c r="X848" s="252"/>
      <c r="Y848" s="252"/>
      <c r="Z848" s="252"/>
    </row>
    <row r="849" spans="1:26">
      <c r="A849" s="210"/>
      <c r="B849" s="56"/>
      <c r="C849" s="308"/>
      <c r="D849" s="266"/>
      <c r="E849" s="227"/>
      <c r="F849" s="252"/>
      <c r="G849" s="252"/>
      <c r="H849" s="252"/>
      <c r="I849" s="252"/>
      <c r="J849" s="252"/>
      <c r="K849" s="252"/>
      <c r="L849" s="252"/>
      <c r="M849" s="252"/>
      <c r="N849" s="252"/>
      <c r="O849" s="252"/>
      <c r="P849" s="252"/>
      <c r="Q849" s="252"/>
      <c r="R849" s="252"/>
      <c r="S849" s="252"/>
      <c r="T849" s="252"/>
      <c r="U849" s="252"/>
      <c r="V849" s="252"/>
      <c r="W849" s="252"/>
      <c r="X849" s="252"/>
      <c r="Y849" s="252"/>
      <c r="Z849" s="252"/>
    </row>
    <row r="850" spans="1:26">
      <c r="A850" s="210"/>
      <c r="B850" s="56"/>
      <c r="C850" s="308"/>
      <c r="D850" s="266"/>
      <c r="E850" s="227"/>
      <c r="F850" s="252"/>
      <c r="G850" s="252"/>
      <c r="H850" s="252"/>
      <c r="I850" s="252"/>
      <c r="J850" s="252"/>
      <c r="K850" s="252"/>
      <c r="L850" s="252"/>
      <c r="M850" s="252"/>
      <c r="N850" s="252"/>
      <c r="O850" s="252"/>
      <c r="P850" s="252"/>
      <c r="Q850" s="252"/>
      <c r="R850" s="252"/>
      <c r="S850" s="252"/>
      <c r="T850" s="252"/>
      <c r="U850" s="252"/>
      <c r="V850" s="252"/>
      <c r="W850" s="252"/>
      <c r="X850" s="252"/>
      <c r="Y850" s="252"/>
      <c r="Z850" s="252"/>
    </row>
    <row r="851" spans="1:26">
      <c r="A851" s="210"/>
      <c r="B851" s="56"/>
      <c r="C851" s="308"/>
      <c r="D851" s="266"/>
      <c r="E851" s="227"/>
      <c r="F851" s="252"/>
      <c r="G851" s="252"/>
      <c r="H851" s="252"/>
      <c r="I851" s="252"/>
      <c r="J851" s="252"/>
      <c r="K851" s="252"/>
      <c r="L851" s="252"/>
      <c r="M851" s="252"/>
      <c r="N851" s="252"/>
      <c r="O851" s="252"/>
      <c r="P851" s="252"/>
      <c r="Q851" s="252"/>
      <c r="R851" s="252"/>
      <c r="S851" s="252"/>
      <c r="T851" s="252"/>
      <c r="U851" s="252"/>
      <c r="V851" s="252"/>
      <c r="W851" s="252"/>
      <c r="X851" s="252"/>
      <c r="Y851" s="252"/>
      <c r="Z851" s="252"/>
    </row>
    <row r="852" spans="1:26">
      <c r="A852" s="210"/>
      <c r="B852" s="56"/>
      <c r="C852" s="308"/>
      <c r="D852" s="266"/>
      <c r="E852" s="227"/>
      <c r="F852" s="252"/>
      <c r="G852" s="252"/>
      <c r="H852" s="252"/>
      <c r="I852" s="252"/>
      <c r="J852" s="252"/>
      <c r="K852" s="252"/>
      <c r="L852" s="252"/>
      <c r="M852" s="252"/>
      <c r="N852" s="252"/>
      <c r="O852" s="252"/>
      <c r="P852" s="252"/>
      <c r="Q852" s="252"/>
      <c r="R852" s="252"/>
      <c r="S852" s="252"/>
      <c r="T852" s="252"/>
      <c r="U852" s="252"/>
      <c r="V852" s="252"/>
      <c r="W852" s="252"/>
      <c r="X852" s="252"/>
      <c r="Y852" s="252"/>
      <c r="Z852" s="252"/>
    </row>
    <row r="853" spans="1:26">
      <c r="A853" s="210"/>
      <c r="B853" s="56"/>
      <c r="C853" s="308"/>
      <c r="D853" s="266"/>
      <c r="E853" s="227"/>
      <c r="F853" s="252"/>
      <c r="G853" s="252"/>
      <c r="H853" s="252"/>
      <c r="I853" s="252"/>
      <c r="J853" s="252"/>
      <c r="K853" s="252"/>
      <c r="L853" s="252"/>
      <c r="M853" s="252"/>
      <c r="N853" s="252"/>
      <c r="O853" s="252"/>
      <c r="P853" s="252"/>
      <c r="Q853" s="252"/>
      <c r="R853" s="252"/>
      <c r="S853" s="252"/>
      <c r="T853" s="252"/>
      <c r="U853" s="252"/>
      <c r="V853" s="252"/>
      <c r="W853" s="252"/>
      <c r="X853" s="252"/>
      <c r="Y853" s="252"/>
      <c r="Z853" s="252"/>
    </row>
    <row r="854" spans="1:26">
      <c r="A854" s="210"/>
      <c r="B854" s="56"/>
      <c r="C854" s="308"/>
      <c r="D854" s="266"/>
      <c r="E854" s="227"/>
      <c r="F854" s="252"/>
      <c r="G854" s="252"/>
      <c r="H854" s="252"/>
      <c r="I854" s="252"/>
      <c r="J854" s="252"/>
      <c r="K854" s="252"/>
      <c r="L854" s="252"/>
      <c r="M854" s="252"/>
      <c r="N854" s="252"/>
      <c r="O854" s="252"/>
      <c r="P854" s="252"/>
      <c r="Q854" s="252"/>
      <c r="R854" s="252"/>
      <c r="S854" s="252"/>
      <c r="T854" s="252"/>
      <c r="U854" s="252"/>
      <c r="V854" s="252"/>
      <c r="W854" s="252"/>
      <c r="X854" s="252"/>
      <c r="Y854" s="252"/>
      <c r="Z854" s="252"/>
    </row>
    <row r="855" spans="1:26">
      <c r="A855" s="210"/>
      <c r="B855" s="56"/>
      <c r="C855" s="308"/>
      <c r="D855" s="266"/>
      <c r="E855" s="227"/>
      <c r="F855" s="252"/>
      <c r="G855" s="252"/>
      <c r="H855" s="252"/>
      <c r="I855" s="252"/>
      <c r="J855" s="252"/>
      <c r="K855" s="252"/>
      <c r="L855" s="252"/>
      <c r="M855" s="252"/>
      <c r="N855" s="252"/>
      <c r="O855" s="252"/>
      <c r="P855" s="252"/>
      <c r="Q855" s="252"/>
      <c r="R855" s="252"/>
      <c r="S855" s="252"/>
      <c r="T855" s="252"/>
      <c r="U855" s="252"/>
      <c r="V855" s="252"/>
      <c r="W855" s="252"/>
      <c r="X855" s="252"/>
      <c r="Y855" s="252"/>
      <c r="Z855" s="252"/>
    </row>
    <row r="856" spans="1:26">
      <c r="A856" s="210"/>
      <c r="B856" s="56"/>
      <c r="C856" s="308"/>
      <c r="D856" s="266"/>
      <c r="E856" s="227"/>
      <c r="F856" s="252"/>
      <c r="G856" s="252"/>
      <c r="H856" s="252"/>
      <c r="I856" s="252"/>
      <c r="J856" s="252"/>
      <c r="K856" s="252"/>
      <c r="L856" s="252"/>
      <c r="M856" s="252"/>
      <c r="N856" s="252"/>
      <c r="O856" s="252"/>
      <c r="P856" s="252"/>
      <c r="Q856" s="252"/>
      <c r="R856" s="252"/>
      <c r="S856" s="252"/>
      <c r="T856" s="252"/>
      <c r="U856" s="252"/>
      <c r="V856" s="252"/>
      <c r="W856" s="252"/>
      <c r="X856" s="252"/>
      <c r="Y856" s="252"/>
      <c r="Z856" s="252"/>
    </row>
    <row r="857" spans="1:26">
      <c r="A857" s="210"/>
      <c r="B857" s="56"/>
      <c r="C857" s="308"/>
      <c r="D857" s="266"/>
      <c r="E857" s="227"/>
      <c r="F857" s="252"/>
      <c r="G857" s="252"/>
      <c r="H857" s="252"/>
      <c r="I857" s="252"/>
      <c r="J857" s="252"/>
      <c r="K857" s="252"/>
      <c r="L857" s="252"/>
      <c r="M857" s="252"/>
      <c r="N857" s="252"/>
      <c r="O857" s="252"/>
      <c r="P857" s="252"/>
      <c r="Q857" s="252"/>
      <c r="R857" s="252"/>
      <c r="S857" s="252"/>
      <c r="T857" s="252"/>
      <c r="U857" s="252"/>
      <c r="V857" s="252"/>
      <c r="W857" s="252"/>
      <c r="X857" s="252"/>
      <c r="Y857" s="252"/>
      <c r="Z857" s="252"/>
    </row>
    <row r="858" spans="1:26">
      <c r="A858" s="210"/>
      <c r="B858" s="56"/>
      <c r="C858" s="308"/>
      <c r="D858" s="266"/>
      <c r="E858" s="227"/>
      <c r="F858" s="252"/>
      <c r="G858" s="252"/>
      <c r="H858" s="252"/>
      <c r="I858" s="252"/>
      <c r="J858" s="252"/>
      <c r="K858" s="252"/>
      <c r="L858" s="252"/>
      <c r="M858" s="252"/>
      <c r="N858" s="252"/>
      <c r="O858" s="252"/>
      <c r="P858" s="252"/>
      <c r="Q858" s="252"/>
      <c r="R858" s="252"/>
      <c r="S858" s="252"/>
      <c r="T858" s="252"/>
      <c r="U858" s="252"/>
      <c r="V858" s="252"/>
      <c r="W858" s="252"/>
      <c r="X858" s="252"/>
      <c r="Y858" s="252"/>
      <c r="Z858" s="252"/>
    </row>
    <row r="859" spans="1:26">
      <c r="A859" s="210"/>
      <c r="B859" s="56"/>
      <c r="C859" s="308"/>
      <c r="D859" s="266"/>
      <c r="E859" s="227"/>
      <c r="F859" s="252"/>
      <c r="G859" s="252"/>
      <c r="H859" s="252"/>
      <c r="I859" s="252"/>
      <c r="J859" s="252"/>
      <c r="K859" s="252"/>
      <c r="L859" s="252"/>
      <c r="M859" s="252"/>
      <c r="N859" s="252"/>
      <c r="O859" s="252"/>
      <c r="P859" s="252"/>
      <c r="Q859" s="252"/>
      <c r="R859" s="252"/>
      <c r="S859" s="252"/>
      <c r="T859" s="252"/>
      <c r="U859" s="252"/>
      <c r="V859" s="252"/>
      <c r="W859" s="252"/>
      <c r="X859" s="252"/>
      <c r="Y859" s="252"/>
      <c r="Z859" s="252"/>
    </row>
    <row r="860" spans="1:26">
      <c r="A860" s="210"/>
      <c r="B860" s="56"/>
      <c r="C860" s="308"/>
      <c r="D860" s="266"/>
      <c r="E860" s="227"/>
      <c r="F860" s="252"/>
      <c r="G860" s="252"/>
      <c r="H860" s="252"/>
      <c r="I860" s="252"/>
      <c r="J860" s="252"/>
      <c r="K860" s="252"/>
      <c r="L860" s="252"/>
      <c r="M860" s="252"/>
      <c r="N860" s="252"/>
      <c r="O860" s="252"/>
      <c r="P860" s="252"/>
      <c r="Q860" s="252"/>
      <c r="R860" s="252"/>
      <c r="S860" s="252"/>
      <c r="T860" s="252"/>
      <c r="U860" s="252"/>
      <c r="V860" s="252"/>
      <c r="W860" s="252"/>
      <c r="X860" s="252"/>
      <c r="Y860" s="252"/>
      <c r="Z860" s="252"/>
    </row>
    <row r="861" spans="1:26">
      <c r="A861" s="210"/>
      <c r="B861" s="56"/>
      <c r="C861" s="308"/>
      <c r="D861" s="266"/>
      <c r="E861" s="227"/>
      <c r="F861" s="252"/>
      <c r="G861" s="252"/>
      <c r="H861" s="252"/>
      <c r="I861" s="252"/>
      <c r="J861" s="252"/>
      <c r="K861" s="252"/>
      <c r="L861" s="252"/>
      <c r="M861" s="252"/>
      <c r="N861" s="252"/>
      <c r="O861" s="252"/>
      <c r="P861" s="252"/>
      <c r="Q861" s="252"/>
      <c r="R861" s="252"/>
      <c r="S861" s="252"/>
      <c r="T861" s="252"/>
      <c r="U861" s="252"/>
      <c r="V861" s="252"/>
      <c r="W861" s="252"/>
      <c r="X861" s="252"/>
      <c r="Y861" s="252"/>
      <c r="Z861" s="252"/>
    </row>
    <row r="862" spans="1:26">
      <c r="A862" s="210"/>
      <c r="B862" s="56"/>
      <c r="C862" s="308"/>
      <c r="D862" s="266"/>
      <c r="E862" s="227"/>
      <c r="F862" s="252"/>
      <c r="G862" s="252"/>
      <c r="H862" s="252"/>
      <c r="I862" s="252"/>
      <c r="J862" s="252"/>
      <c r="K862" s="252"/>
      <c r="L862" s="252"/>
      <c r="M862" s="252"/>
      <c r="N862" s="252"/>
      <c r="O862" s="252"/>
      <c r="P862" s="252"/>
      <c r="Q862" s="252"/>
      <c r="R862" s="252"/>
      <c r="S862" s="252"/>
      <c r="T862" s="252"/>
      <c r="U862" s="252"/>
      <c r="V862" s="252"/>
      <c r="W862" s="252"/>
      <c r="X862" s="252"/>
      <c r="Y862" s="252"/>
      <c r="Z862" s="252"/>
    </row>
    <row r="863" spans="1:26">
      <c r="A863" s="210"/>
      <c r="B863" s="56"/>
      <c r="C863" s="308"/>
      <c r="D863" s="266"/>
      <c r="E863" s="227"/>
      <c r="F863" s="252"/>
      <c r="G863" s="252"/>
      <c r="H863" s="252"/>
      <c r="I863" s="252"/>
      <c r="J863" s="252"/>
      <c r="K863" s="252"/>
      <c r="L863" s="252"/>
      <c r="M863" s="252"/>
      <c r="N863" s="252"/>
      <c r="O863" s="252"/>
      <c r="P863" s="252"/>
      <c r="Q863" s="252"/>
      <c r="R863" s="252"/>
      <c r="S863" s="252"/>
      <c r="T863" s="252"/>
      <c r="U863" s="252"/>
      <c r="V863" s="252"/>
      <c r="W863" s="252"/>
      <c r="X863" s="252"/>
      <c r="Y863" s="252"/>
      <c r="Z863" s="252"/>
    </row>
    <row r="864" spans="1:26">
      <c r="A864" s="210"/>
      <c r="B864" s="56"/>
      <c r="C864" s="308"/>
      <c r="D864" s="266"/>
      <c r="E864" s="227"/>
      <c r="F864" s="252"/>
      <c r="G864" s="252"/>
      <c r="H864" s="252"/>
      <c r="I864" s="252"/>
      <c r="J864" s="252"/>
      <c r="K864" s="252"/>
      <c r="L864" s="252"/>
      <c r="M864" s="252"/>
      <c r="N864" s="252"/>
      <c r="O864" s="252"/>
      <c r="P864" s="252"/>
      <c r="Q864" s="252"/>
      <c r="R864" s="252"/>
      <c r="S864" s="252"/>
      <c r="T864" s="252"/>
      <c r="U864" s="252"/>
      <c r="V864" s="252"/>
      <c r="W864" s="252"/>
      <c r="X864" s="252"/>
      <c r="Y864" s="252"/>
      <c r="Z864" s="252"/>
    </row>
    <row r="865" spans="1:26">
      <c r="A865" s="210"/>
      <c r="B865" s="56"/>
      <c r="C865" s="308"/>
      <c r="D865" s="266"/>
      <c r="E865" s="227"/>
      <c r="F865" s="252"/>
      <c r="G865" s="252"/>
      <c r="H865" s="252"/>
      <c r="I865" s="252"/>
      <c r="J865" s="252"/>
      <c r="K865" s="252"/>
      <c r="L865" s="252"/>
      <c r="M865" s="252"/>
      <c r="N865" s="252"/>
      <c r="O865" s="252"/>
      <c r="P865" s="252"/>
      <c r="Q865" s="252"/>
      <c r="R865" s="252"/>
      <c r="S865" s="252"/>
      <c r="T865" s="252"/>
      <c r="U865" s="252"/>
      <c r="V865" s="252"/>
      <c r="W865" s="252"/>
      <c r="X865" s="252"/>
      <c r="Y865" s="252"/>
      <c r="Z865" s="252"/>
    </row>
    <row r="866" spans="1:26">
      <c r="A866" s="210"/>
      <c r="B866" s="56"/>
      <c r="C866" s="308"/>
      <c r="D866" s="266"/>
      <c r="E866" s="227"/>
      <c r="F866" s="252"/>
      <c r="G866" s="252"/>
      <c r="H866" s="252"/>
      <c r="I866" s="252"/>
      <c r="J866" s="252"/>
      <c r="K866" s="252"/>
      <c r="L866" s="252"/>
      <c r="M866" s="252"/>
      <c r="N866" s="252"/>
      <c r="O866" s="252"/>
      <c r="P866" s="252"/>
      <c r="Q866" s="252"/>
      <c r="R866" s="252"/>
      <c r="S866" s="252"/>
      <c r="T866" s="252"/>
      <c r="U866" s="252"/>
      <c r="V866" s="252"/>
      <c r="W866" s="252"/>
      <c r="X866" s="252"/>
      <c r="Y866" s="252"/>
      <c r="Z866" s="252"/>
    </row>
    <row r="867" spans="1:26">
      <c r="A867" s="210"/>
      <c r="B867" s="56"/>
      <c r="C867" s="308"/>
      <c r="D867" s="266"/>
      <c r="E867" s="227"/>
      <c r="F867" s="252"/>
      <c r="G867" s="252"/>
      <c r="H867" s="252"/>
      <c r="I867" s="252"/>
      <c r="J867" s="252"/>
      <c r="K867" s="252"/>
      <c r="L867" s="252"/>
      <c r="M867" s="252"/>
      <c r="N867" s="252"/>
      <c r="O867" s="252"/>
      <c r="P867" s="252"/>
      <c r="Q867" s="252"/>
      <c r="R867" s="252"/>
      <c r="S867" s="252"/>
      <c r="T867" s="252"/>
      <c r="U867" s="252"/>
      <c r="V867" s="252"/>
      <c r="W867" s="252"/>
      <c r="X867" s="252"/>
      <c r="Y867" s="252"/>
      <c r="Z867" s="252"/>
    </row>
    <row r="868" spans="1:26">
      <c r="A868" s="210"/>
      <c r="B868" s="56"/>
      <c r="C868" s="308"/>
      <c r="D868" s="266"/>
      <c r="E868" s="227"/>
      <c r="F868" s="252"/>
      <c r="G868" s="252"/>
      <c r="H868" s="252"/>
      <c r="I868" s="252"/>
      <c r="J868" s="252"/>
      <c r="K868" s="252"/>
      <c r="L868" s="252"/>
      <c r="M868" s="252"/>
      <c r="N868" s="252"/>
      <c r="O868" s="252"/>
      <c r="P868" s="252"/>
      <c r="Q868" s="252"/>
      <c r="R868" s="252"/>
      <c r="S868" s="252"/>
      <c r="T868" s="252"/>
      <c r="U868" s="252"/>
      <c r="V868" s="252"/>
      <c r="W868" s="252"/>
      <c r="X868" s="252"/>
      <c r="Y868" s="252"/>
      <c r="Z868" s="252"/>
    </row>
    <row r="869" spans="1:26">
      <c r="A869" s="210"/>
      <c r="B869" s="56"/>
      <c r="C869" s="308"/>
      <c r="D869" s="266"/>
      <c r="E869" s="227"/>
      <c r="F869" s="252"/>
      <c r="G869" s="252"/>
      <c r="H869" s="252"/>
      <c r="I869" s="252"/>
      <c r="J869" s="252"/>
      <c r="K869" s="252"/>
      <c r="L869" s="252"/>
      <c r="M869" s="252"/>
      <c r="N869" s="252"/>
      <c r="O869" s="252"/>
      <c r="P869" s="252"/>
      <c r="Q869" s="252"/>
      <c r="R869" s="252"/>
      <c r="S869" s="252"/>
      <c r="T869" s="252"/>
      <c r="U869" s="252"/>
      <c r="V869" s="252"/>
      <c r="W869" s="252"/>
      <c r="X869" s="252"/>
      <c r="Y869" s="252"/>
      <c r="Z869" s="252"/>
    </row>
    <row r="870" spans="1:26">
      <c r="A870" s="210"/>
      <c r="B870" s="56"/>
      <c r="C870" s="308"/>
      <c r="D870" s="266"/>
      <c r="E870" s="227"/>
      <c r="F870" s="252"/>
      <c r="G870" s="252"/>
      <c r="H870" s="252"/>
      <c r="I870" s="252"/>
      <c r="J870" s="252"/>
      <c r="K870" s="252"/>
      <c r="L870" s="252"/>
      <c r="M870" s="252"/>
      <c r="N870" s="252"/>
      <c r="O870" s="252"/>
      <c r="P870" s="252"/>
      <c r="Q870" s="252"/>
      <c r="R870" s="252"/>
      <c r="S870" s="252"/>
      <c r="T870" s="252"/>
      <c r="U870" s="252"/>
      <c r="V870" s="252"/>
      <c r="W870" s="252"/>
      <c r="X870" s="252"/>
      <c r="Y870" s="252"/>
      <c r="Z870" s="252"/>
    </row>
    <row r="871" spans="1:26">
      <c r="A871" s="210"/>
      <c r="B871" s="56"/>
      <c r="C871" s="308"/>
      <c r="D871" s="266"/>
      <c r="E871" s="227"/>
      <c r="F871" s="252"/>
      <c r="G871" s="252"/>
      <c r="H871" s="252"/>
      <c r="I871" s="252"/>
      <c r="J871" s="252"/>
      <c r="K871" s="252"/>
      <c r="L871" s="252"/>
      <c r="M871" s="252"/>
      <c r="N871" s="252"/>
      <c r="O871" s="252"/>
      <c r="P871" s="252"/>
      <c r="Q871" s="252"/>
      <c r="R871" s="252"/>
      <c r="S871" s="252"/>
      <c r="T871" s="252"/>
      <c r="U871" s="252"/>
      <c r="V871" s="252"/>
      <c r="W871" s="252"/>
      <c r="X871" s="252"/>
      <c r="Y871" s="252"/>
      <c r="Z871" s="252"/>
    </row>
    <row r="872" spans="1:26">
      <c r="A872" s="210"/>
      <c r="B872" s="56"/>
      <c r="C872" s="308"/>
      <c r="D872" s="266"/>
      <c r="E872" s="227"/>
      <c r="F872" s="252"/>
      <c r="G872" s="252"/>
      <c r="H872" s="252"/>
      <c r="I872" s="252"/>
      <c r="J872" s="252"/>
      <c r="K872" s="252"/>
      <c r="L872" s="252"/>
      <c r="M872" s="252"/>
      <c r="N872" s="252"/>
      <c r="O872" s="252"/>
      <c r="P872" s="252"/>
      <c r="Q872" s="252"/>
      <c r="R872" s="252"/>
      <c r="S872" s="252"/>
      <c r="T872" s="252"/>
      <c r="U872" s="252"/>
      <c r="V872" s="252"/>
      <c r="W872" s="252"/>
      <c r="X872" s="252"/>
      <c r="Y872" s="252"/>
      <c r="Z872" s="252"/>
    </row>
    <row r="873" spans="1:26">
      <c r="A873" s="210"/>
      <c r="B873" s="56"/>
      <c r="C873" s="308"/>
      <c r="D873" s="266"/>
      <c r="E873" s="227"/>
      <c r="F873" s="252"/>
      <c r="G873" s="252"/>
      <c r="H873" s="252"/>
      <c r="I873" s="252"/>
      <c r="J873" s="252"/>
      <c r="K873" s="252"/>
      <c r="L873" s="252"/>
      <c r="M873" s="252"/>
      <c r="N873" s="252"/>
      <c r="O873" s="252"/>
      <c r="P873" s="252"/>
      <c r="Q873" s="252"/>
      <c r="R873" s="252"/>
      <c r="S873" s="252"/>
      <c r="T873" s="252"/>
      <c r="U873" s="252"/>
      <c r="V873" s="252"/>
      <c r="W873" s="252"/>
      <c r="X873" s="252"/>
      <c r="Y873" s="252"/>
      <c r="Z873" s="252"/>
    </row>
    <row r="874" spans="1:26">
      <c r="A874" s="210"/>
      <c r="B874" s="56"/>
      <c r="C874" s="308"/>
      <c r="D874" s="266"/>
      <c r="E874" s="227"/>
      <c r="F874" s="252"/>
      <c r="G874" s="252"/>
      <c r="H874" s="252"/>
      <c r="I874" s="252"/>
      <c r="J874" s="252"/>
      <c r="K874" s="252"/>
      <c r="L874" s="252"/>
      <c r="M874" s="252"/>
      <c r="N874" s="252"/>
      <c r="O874" s="252"/>
      <c r="P874" s="252"/>
      <c r="Q874" s="252"/>
      <c r="R874" s="252"/>
      <c r="S874" s="252"/>
      <c r="T874" s="252"/>
      <c r="U874" s="252"/>
      <c r="V874" s="252"/>
      <c r="W874" s="252"/>
      <c r="X874" s="252"/>
      <c r="Y874" s="252"/>
      <c r="Z874" s="252"/>
    </row>
    <row r="875" spans="1:26">
      <c r="A875" s="210"/>
      <c r="B875" s="56"/>
      <c r="C875" s="308"/>
      <c r="D875" s="266"/>
      <c r="E875" s="227"/>
      <c r="F875" s="252"/>
      <c r="G875" s="252"/>
      <c r="H875" s="252"/>
      <c r="I875" s="252"/>
      <c r="J875" s="252"/>
      <c r="K875" s="252"/>
      <c r="L875" s="252"/>
      <c r="M875" s="252"/>
      <c r="N875" s="252"/>
      <c r="O875" s="252"/>
      <c r="P875" s="252"/>
      <c r="Q875" s="252"/>
      <c r="R875" s="252"/>
      <c r="S875" s="252"/>
      <c r="T875" s="252"/>
      <c r="U875" s="252"/>
      <c r="V875" s="252"/>
      <c r="W875" s="252"/>
      <c r="X875" s="252"/>
      <c r="Y875" s="252"/>
      <c r="Z875" s="252"/>
    </row>
    <row r="876" spans="1:26">
      <c r="A876" s="210"/>
      <c r="B876" s="56"/>
      <c r="C876" s="308"/>
      <c r="D876" s="266"/>
      <c r="E876" s="227"/>
      <c r="F876" s="252"/>
      <c r="G876" s="252"/>
      <c r="H876" s="252"/>
      <c r="I876" s="252"/>
      <c r="J876" s="252"/>
      <c r="K876" s="252"/>
      <c r="L876" s="252"/>
      <c r="M876" s="252"/>
      <c r="N876" s="252"/>
      <c r="O876" s="252"/>
      <c r="P876" s="252"/>
      <c r="Q876" s="252"/>
      <c r="R876" s="252"/>
      <c r="S876" s="252"/>
      <c r="T876" s="252"/>
      <c r="U876" s="252"/>
      <c r="V876" s="252"/>
      <c r="W876" s="252"/>
      <c r="X876" s="252"/>
      <c r="Y876" s="252"/>
      <c r="Z876" s="252"/>
    </row>
    <row r="877" spans="1:26">
      <c r="A877" s="210"/>
      <c r="B877" s="56"/>
      <c r="C877" s="308"/>
      <c r="D877" s="266"/>
      <c r="E877" s="227"/>
      <c r="F877" s="252"/>
      <c r="G877" s="252"/>
      <c r="H877" s="252"/>
      <c r="I877" s="252"/>
      <c r="J877" s="252"/>
      <c r="K877" s="252"/>
      <c r="L877" s="252"/>
      <c r="M877" s="252"/>
      <c r="N877" s="252"/>
      <c r="O877" s="252"/>
      <c r="P877" s="252"/>
      <c r="Q877" s="252"/>
      <c r="R877" s="252"/>
      <c r="S877" s="252"/>
      <c r="T877" s="252"/>
      <c r="U877" s="252"/>
      <c r="V877" s="252"/>
      <c r="W877" s="252"/>
      <c r="X877" s="252"/>
      <c r="Y877" s="252"/>
      <c r="Z877" s="252"/>
    </row>
    <row r="878" spans="1:26">
      <c r="A878" s="210"/>
      <c r="B878" s="56"/>
      <c r="C878" s="308"/>
      <c r="D878" s="266"/>
      <c r="E878" s="227"/>
      <c r="F878" s="252"/>
      <c r="G878" s="252"/>
      <c r="H878" s="252"/>
      <c r="I878" s="252"/>
      <c r="J878" s="252"/>
      <c r="K878" s="252"/>
      <c r="L878" s="252"/>
      <c r="M878" s="252"/>
      <c r="N878" s="252"/>
      <c r="O878" s="252"/>
      <c r="P878" s="252"/>
      <c r="Q878" s="252"/>
      <c r="R878" s="252"/>
      <c r="S878" s="252"/>
      <c r="T878" s="252"/>
      <c r="U878" s="252"/>
      <c r="V878" s="252"/>
      <c r="W878" s="252"/>
      <c r="X878" s="252"/>
      <c r="Y878" s="252"/>
      <c r="Z878" s="252"/>
    </row>
    <row r="879" spans="1:26">
      <c r="A879" s="210"/>
      <c r="B879" s="56"/>
      <c r="C879" s="308"/>
      <c r="D879" s="266"/>
      <c r="E879" s="227"/>
      <c r="F879" s="252"/>
      <c r="G879" s="252"/>
      <c r="H879" s="252"/>
      <c r="I879" s="252"/>
      <c r="J879" s="252"/>
      <c r="K879" s="252"/>
      <c r="L879" s="252"/>
      <c r="M879" s="252"/>
      <c r="N879" s="252"/>
      <c r="O879" s="252"/>
      <c r="P879" s="252"/>
      <c r="Q879" s="252"/>
      <c r="R879" s="252"/>
      <c r="S879" s="252"/>
      <c r="T879" s="252"/>
      <c r="U879" s="252"/>
      <c r="V879" s="252"/>
      <c r="W879" s="252"/>
      <c r="X879" s="252"/>
      <c r="Y879" s="252"/>
      <c r="Z879" s="252"/>
    </row>
    <row r="880" spans="1:26">
      <c r="A880" s="210"/>
      <c r="B880" s="56"/>
      <c r="C880" s="308"/>
      <c r="D880" s="266"/>
      <c r="E880" s="227"/>
      <c r="F880" s="252"/>
      <c r="G880" s="252"/>
      <c r="H880" s="252"/>
      <c r="I880" s="252"/>
      <c r="J880" s="252"/>
      <c r="K880" s="252"/>
      <c r="L880" s="252"/>
      <c r="M880" s="252"/>
      <c r="N880" s="252"/>
      <c r="O880" s="252"/>
      <c r="P880" s="252"/>
      <c r="Q880" s="252"/>
      <c r="R880" s="252"/>
      <c r="S880" s="252"/>
      <c r="T880" s="252"/>
      <c r="U880" s="252"/>
      <c r="V880" s="252"/>
      <c r="W880" s="252"/>
      <c r="X880" s="252"/>
      <c r="Y880" s="252"/>
      <c r="Z880" s="252"/>
    </row>
    <row r="881" spans="1:26">
      <c r="A881" s="210"/>
      <c r="B881" s="56"/>
      <c r="C881" s="308"/>
      <c r="D881" s="266"/>
      <c r="E881" s="227"/>
      <c r="F881" s="252"/>
      <c r="G881" s="252"/>
      <c r="H881" s="252"/>
      <c r="I881" s="252"/>
      <c r="J881" s="252"/>
      <c r="K881" s="252"/>
      <c r="L881" s="252"/>
      <c r="M881" s="252"/>
      <c r="N881" s="252"/>
      <c r="O881" s="252"/>
      <c r="P881" s="252"/>
      <c r="Q881" s="252"/>
      <c r="R881" s="252"/>
      <c r="S881" s="252"/>
      <c r="T881" s="252"/>
      <c r="U881" s="252"/>
      <c r="V881" s="252"/>
      <c r="W881" s="252"/>
      <c r="X881" s="252"/>
      <c r="Y881" s="252"/>
      <c r="Z881" s="252"/>
    </row>
    <row r="882" spans="1:26">
      <c r="A882" s="210"/>
      <c r="B882" s="56"/>
      <c r="C882" s="308"/>
      <c r="D882" s="266"/>
      <c r="E882" s="227"/>
      <c r="F882" s="252"/>
      <c r="G882" s="252"/>
      <c r="H882" s="252"/>
      <c r="I882" s="252"/>
      <c r="J882" s="252"/>
      <c r="K882" s="252"/>
      <c r="L882" s="252"/>
      <c r="M882" s="252"/>
      <c r="N882" s="252"/>
      <c r="O882" s="252"/>
      <c r="P882" s="252"/>
      <c r="Q882" s="252"/>
      <c r="R882" s="252"/>
      <c r="S882" s="252"/>
      <c r="T882" s="252"/>
      <c r="U882" s="252"/>
      <c r="V882" s="252"/>
      <c r="W882" s="252"/>
      <c r="X882" s="252"/>
      <c r="Y882" s="252"/>
      <c r="Z882" s="252"/>
    </row>
    <row r="883" spans="1:26">
      <c r="A883" s="210"/>
      <c r="B883" s="56"/>
      <c r="C883" s="308"/>
      <c r="D883" s="266"/>
      <c r="E883" s="227"/>
      <c r="F883" s="252"/>
      <c r="G883" s="252"/>
      <c r="H883" s="252"/>
      <c r="I883" s="252"/>
      <c r="J883" s="252"/>
      <c r="K883" s="252"/>
      <c r="L883" s="252"/>
      <c r="M883" s="252"/>
      <c r="N883" s="252"/>
      <c r="O883" s="252"/>
      <c r="P883" s="252"/>
      <c r="Q883" s="252"/>
      <c r="R883" s="252"/>
      <c r="S883" s="252"/>
      <c r="T883" s="252"/>
      <c r="U883" s="252"/>
      <c r="V883" s="252"/>
      <c r="W883" s="252"/>
      <c r="X883" s="252"/>
      <c r="Y883" s="252"/>
      <c r="Z883" s="252"/>
    </row>
    <row r="884" spans="1:26">
      <c r="A884" s="210"/>
      <c r="B884" s="56"/>
      <c r="C884" s="308"/>
      <c r="D884" s="266"/>
      <c r="E884" s="227"/>
      <c r="F884" s="252"/>
      <c r="G884" s="252"/>
      <c r="H884" s="252"/>
      <c r="I884" s="252"/>
      <c r="J884" s="252"/>
      <c r="K884" s="252"/>
      <c r="L884" s="252"/>
      <c r="M884" s="252"/>
      <c r="N884" s="252"/>
      <c r="O884" s="252"/>
      <c r="P884" s="252"/>
      <c r="Q884" s="252"/>
      <c r="R884" s="252"/>
      <c r="S884" s="252"/>
      <c r="T884" s="252"/>
      <c r="U884" s="252"/>
      <c r="V884" s="252"/>
      <c r="W884" s="252"/>
      <c r="X884" s="252"/>
      <c r="Y884" s="252"/>
      <c r="Z884" s="252"/>
    </row>
    <row r="885" spans="1:26">
      <c r="A885" s="210"/>
      <c r="B885" s="56"/>
      <c r="C885" s="308"/>
      <c r="D885" s="266"/>
      <c r="E885" s="227"/>
      <c r="F885" s="252"/>
      <c r="G885" s="252"/>
      <c r="H885" s="252"/>
      <c r="I885" s="252"/>
      <c r="J885" s="252"/>
      <c r="K885" s="252"/>
      <c r="L885" s="252"/>
      <c r="M885" s="252"/>
      <c r="N885" s="252"/>
      <c r="O885" s="252"/>
      <c r="P885" s="252"/>
      <c r="Q885" s="252"/>
      <c r="R885" s="252"/>
      <c r="S885" s="252"/>
      <c r="T885" s="252"/>
      <c r="U885" s="252"/>
      <c r="V885" s="252"/>
      <c r="W885" s="252"/>
      <c r="X885" s="252"/>
      <c r="Y885" s="252"/>
      <c r="Z885" s="252"/>
    </row>
    <row r="886" spans="1:26">
      <c r="A886" s="210"/>
      <c r="B886" s="56"/>
      <c r="C886" s="308"/>
      <c r="D886" s="266"/>
      <c r="E886" s="227"/>
      <c r="F886" s="252"/>
      <c r="G886" s="252"/>
      <c r="H886" s="252"/>
      <c r="I886" s="252"/>
      <c r="J886" s="252"/>
      <c r="K886" s="252"/>
      <c r="L886" s="252"/>
      <c r="M886" s="252"/>
      <c r="N886" s="252"/>
      <c r="O886" s="252"/>
      <c r="P886" s="252"/>
      <c r="Q886" s="252"/>
      <c r="R886" s="252"/>
      <c r="S886" s="252"/>
      <c r="T886" s="252"/>
      <c r="U886" s="252"/>
      <c r="V886" s="252"/>
      <c r="W886" s="252"/>
      <c r="X886" s="252"/>
      <c r="Y886" s="252"/>
      <c r="Z886" s="252"/>
    </row>
    <row r="887" spans="1:26">
      <c r="A887" s="210"/>
      <c r="B887" s="56"/>
      <c r="C887" s="308"/>
      <c r="D887" s="266"/>
      <c r="E887" s="227"/>
      <c r="F887" s="252"/>
      <c r="G887" s="252"/>
      <c r="H887" s="252"/>
      <c r="I887" s="252"/>
      <c r="J887" s="252"/>
      <c r="K887" s="252"/>
      <c r="L887" s="252"/>
      <c r="M887" s="252"/>
      <c r="N887" s="252"/>
      <c r="O887" s="252"/>
      <c r="P887" s="252"/>
      <c r="Q887" s="252"/>
      <c r="R887" s="252"/>
      <c r="S887" s="252"/>
      <c r="T887" s="252"/>
      <c r="U887" s="252"/>
      <c r="V887" s="252"/>
      <c r="W887" s="252"/>
      <c r="X887" s="252"/>
      <c r="Y887" s="252"/>
      <c r="Z887" s="252"/>
    </row>
    <row r="888" spans="1:26">
      <c r="A888" s="210"/>
      <c r="B888" s="56"/>
      <c r="C888" s="308"/>
      <c r="D888" s="266"/>
      <c r="E888" s="227"/>
      <c r="F888" s="252"/>
      <c r="G888" s="252"/>
      <c r="H888" s="252"/>
      <c r="I888" s="252"/>
      <c r="J888" s="252"/>
      <c r="K888" s="252"/>
      <c r="L888" s="252"/>
      <c r="M888" s="252"/>
      <c r="N888" s="252"/>
      <c r="O888" s="252"/>
      <c r="P888" s="252"/>
      <c r="Q888" s="252"/>
      <c r="R888" s="252"/>
      <c r="S888" s="252"/>
      <c r="T888" s="252"/>
      <c r="U888" s="252"/>
      <c r="V888" s="252"/>
      <c r="W888" s="252"/>
      <c r="X888" s="252"/>
      <c r="Y888" s="252"/>
      <c r="Z888" s="252"/>
    </row>
    <row r="889" spans="1:26">
      <c r="A889" s="210"/>
      <c r="B889" s="56"/>
      <c r="C889" s="308"/>
      <c r="D889" s="266"/>
      <c r="E889" s="227"/>
      <c r="F889" s="252"/>
      <c r="G889" s="252"/>
      <c r="H889" s="252"/>
      <c r="I889" s="252"/>
      <c r="J889" s="252"/>
      <c r="K889" s="252"/>
      <c r="L889" s="252"/>
      <c r="M889" s="252"/>
      <c r="N889" s="252"/>
      <c r="O889" s="252"/>
      <c r="P889" s="252"/>
      <c r="Q889" s="252"/>
      <c r="R889" s="252"/>
      <c r="S889" s="252"/>
      <c r="T889" s="252"/>
      <c r="U889" s="252"/>
      <c r="V889" s="252"/>
      <c r="W889" s="252"/>
      <c r="X889" s="252"/>
      <c r="Y889" s="252"/>
      <c r="Z889" s="252"/>
    </row>
    <row r="890" spans="1:26">
      <c r="A890" s="210"/>
      <c r="B890" s="56"/>
      <c r="C890" s="308"/>
      <c r="D890" s="266"/>
      <c r="E890" s="227"/>
      <c r="F890" s="252"/>
      <c r="G890" s="252"/>
      <c r="H890" s="252"/>
      <c r="I890" s="252"/>
      <c r="J890" s="252"/>
      <c r="K890" s="252"/>
      <c r="L890" s="252"/>
      <c r="M890" s="252"/>
      <c r="N890" s="252"/>
      <c r="O890" s="252"/>
      <c r="P890" s="252"/>
      <c r="Q890" s="252"/>
      <c r="R890" s="252"/>
      <c r="S890" s="252"/>
      <c r="T890" s="252"/>
      <c r="U890" s="252"/>
      <c r="V890" s="252"/>
      <c r="W890" s="252"/>
      <c r="X890" s="252"/>
      <c r="Y890" s="252"/>
      <c r="Z890" s="252"/>
    </row>
    <row r="891" spans="1:26">
      <c r="A891" s="210"/>
      <c r="B891" s="56"/>
      <c r="C891" s="308"/>
      <c r="D891" s="266"/>
      <c r="E891" s="227"/>
      <c r="F891" s="252"/>
      <c r="G891" s="252"/>
      <c r="H891" s="252"/>
      <c r="I891" s="252"/>
      <c r="J891" s="252"/>
      <c r="K891" s="252"/>
      <c r="L891" s="252"/>
      <c r="M891" s="252"/>
      <c r="N891" s="252"/>
      <c r="O891" s="252"/>
      <c r="P891" s="252"/>
      <c r="Q891" s="252"/>
      <c r="R891" s="252"/>
      <c r="S891" s="252"/>
      <c r="T891" s="252"/>
      <c r="U891" s="252"/>
      <c r="V891" s="252"/>
      <c r="W891" s="252"/>
      <c r="X891" s="252"/>
      <c r="Y891" s="252"/>
      <c r="Z891" s="252"/>
    </row>
    <row r="892" spans="1:26">
      <c r="A892" s="210"/>
      <c r="B892" s="56"/>
      <c r="C892" s="308"/>
      <c r="D892" s="266"/>
      <c r="E892" s="227"/>
      <c r="F892" s="252"/>
      <c r="G892" s="252"/>
      <c r="H892" s="252"/>
      <c r="I892" s="252"/>
      <c r="J892" s="252"/>
      <c r="K892" s="252"/>
      <c r="L892" s="252"/>
      <c r="M892" s="252"/>
      <c r="N892" s="252"/>
      <c r="O892" s="252"/>
      <c r="P892" s="252"/>
      <c r="Q892" s="252"/>
      <c r="R892" s="252"/>
      <c r="S892" s="252"/>
      <c r="T892" s="252"/>
      <c r="U892" s="252"/>
      <c r="V892" s="252"/>
      <c r="W892" s="252"/>
      <c r="X892" s="252"/>
      <c r="Y892" s="252"/>
      <c r="Z892" s="252"/>
    </row>
    <row r="893" spans="1:26">
      <c r="A893" s="210"/>
      <c r="B893" s="56"/>
      <c r="C893" s="308"/>
      <c r="D893" s="266"/>
      <c r="E893" s="227"/>
      <c r="F893" s="252"/>
      <c r="G893" s="252"/>
      <c r="H893" s="252"/>
      <c r="I893" s="252"/>
      <c r="J893" s="252"/>
      <c r="K893" s="252"/>
      <c r="L893" s="252"/>
      <c r="M893" s="252"/>
      <c r="N893" s="252"/>
      <c r="O893" s="252"/>
      <c r="P893" s="252"/>
      <c r="Q893" s="252"/>
      <c r="R893" s="252"/>
      <c r="S893" s="252"/>
      <c r="T893" s="252"/>
      <c r="U893" s="252"/>
      <c r="V893" s="252"/>
      <c r="W893" s="252"/>
      <c r="X893" s="252"/>
      <c r="Y893" s="252"/>
      <c r="Z893" s="252"/>
    </row>
    <row r="894" spans="1:26">
      <c r="A894" s="210"/>
      <c r="B894" s="56"/>
      <c r="C894" s="308"/>
      <c r="D894" s="266"/>
      <c r="E894" s="227"/>
      <c r="F894" s="252"/>
      <c r="G894" s="252"/>
      <c r="H894" s="252"/>
      <c r="I894" s="252"/>
      <c r="J894" s="252"/>
      <c r="K894" s="252"/>
      <c r="L894" s="252"/>
      <c r="M894" s="252"/>
      <c r="N894" s="252"/>
      <c r="O894" s="252"/>
      <c r="P894" s="252"/>
      <c r="Q894" s="252"/>
      <c r="R894" s="252"/>
      <c r="S894" s="252"/>
      <c r="T894" s="252"/>
      <c r="U894" s="252"/>
      <c r="V894" s="252"/>
      <c r="W894" s="252"/>
      <c r="X894" s="252"/>
      <c r="Y894" s="252"/>
      <c r="Z894" s="252"/>
    </row>
    <row r="895" spans="1:26">
      <c r="A895" s="210"/>
      <c r="B895" s="56"/>
      <c r="C895" s="308"/>
      <c r="D895" s="266"/>
      <c r="E895" s="227"/>
      <c r="F895" s="252"/>
      <c r="G895" s="252"/>
      <c r="H895" s="252"/>
      <c r="I895" s="252"/>
      <c r="J895" s="252"/>
      <c r="K895" s="252"/>
      <c r="L895" s="252"/>
      <c r="M895" s="252"/>
      <c r="N895" s="252"/>
      <c r="O895" s="252"/>
      <c r="P895" s="252"/>
      <c r="Q895" s="252"/>
      <c r="R895" s="252"/>
      <c r="S895" s="252"/>
      <c r="T895" s="252"/>
      <c r="U895" s="252"/>
      <c r="V895" s="252"/>
      <c r="W895" s="252"/>
      <c r="X895" s="252"/>
      <c r="Y895" s="252"/>
      <c r="Z895" s="252"/>
    </row>
    <row r="896" spans="1:26">
      <c r="A896" s="210"/>
      <c r="B896" s="56"/>
      <c r="C896" s="308"/>
      <c r="D896" s="266"/>
      <c r="E896" s="227"/>
      <c r="F896" s="252"/>
      <c r="G896" s="252"/>
      <c r="H896" s="252"/>
      <c r="I896" s="252"/>
      <c r="J896" s="252"/>
      <c r="K896" s="252"/>
      <c r="L896" s="252"/>
      <c r="M896" s="252"/>
      <c r="N896" s="252"/>
      <c r="O896" s="252"/>
      <c r="P896" s="252"/>
      <c r="Q896" s="252"/>
      <c r="R896" s="252"/>
      <c r="S896" s="252"/>
      <c r="T896" s="252"/>
      <c r="U896" s="252"/>
      <c r="V896" s="252"/>
      <c r="W896" s="252"/>
      <c r="X896" s="252"/>
      <c r="Y896" s="252"/>
      <c r="Z896" s="252"/>
    </row>
    <row r="897" spans="1:26">
      <c r="A897" s="210"/>
      <c r="B897" s="56"/>
      <c r="C897" s="308"/>
      <c r="D897" s="266"/>
      <c r="E897" s="227"/>
      <c r="F897" s="252"/>
      <c r="G897" s="252"/>
      <c r="H897" s="252"/>
      <c r="I897" s="252"/>
      <c r="J897" s="252"/>
      <c r="K897" s="252"/>
      <c r="L897" s="252"/>
      <c r="M897" s="252"/>
      <c r="N897" s="252"/>
      <c r="O897" s="252"/>
      <c r="P897" s="252"/>
      <c r="Q897" s="252"/>
      <c r="R897" s="252"/>
      <c r="S897" s="252"/>
      <c r="T897" s="252"/>
      <c r="U897" s="252"/>
      <c r="V897" s="252"/>
      <c r="W897" s="252"/>
      <c r="X897" s="252"/>
      <c r="Y897" s="252"/>
      <c r="Z897" s="252"/>
    </row>
    <row r="898" spans="1:26">
      <c r="A898" s="210"/>
      <c r="B898" s="56"/>
      <c r="C898" s="308"/>
      <c r="D898" s="266"/>
      <c r="E898" s="227"/>
      <c r="F898" s="252"/>
      <c r="G898" s="252"/>
      <c r="H898" s="252"/>
      <c r="I898" s="252"/>
      <c r="J898" s="252"/>
      <c r="K898" s="252"/>
      <c r="L898" s="252"/>
      <c r="M898" s="252"/>
      <c r="N898" s="252"/>
      <c r="O898" s="252"/>
      <c r="P898" s="252"/>
      <c r="Q898" s="252"/>
      <c r="R898" s="252"/>
      <c r="S898" s="252"/>
      <c r="T898" s="252"/>
      <c r="U898" s="252"/>
      <c r="V898" s="252"/>
      <c r="W898" s="252"/>
      <c r="X898" s="252"/>
      <c r="Y898" s="252"/>
      <c r="Z898" s="252"/>
    </row>
    <row r="899" spans="1:26">
      <c r="A899" s="210"/>
      <c r="B899" s="56"/>
      <c r="C899" s="308"/>
      <c r="D899" s="266"/>
      <c r="E899" s="227"/>
      <c r="F899" s="252"/>
      <c r="G899" s="252"/>
      <c r="H899" s="252"/>
      <c r="I899" s="252"/>
      <c r="J899" s="252"/>
      <c r="K899" s="252"/>
      <c r="L899" s="252"/>
      <c r="M899" s="252"/>
      <c r="N899" s="252"/>
      <c r="O899" s="252"/>
      <c r="P899" s="252"/>
      <c r="Q899" s="252"/>
      <c r="R899" s="252"/>
      <c r="S899" s="252"/>
      <c r="T899" s="252"/>
      <c r="U899" s="252"/>
      <c r="V899" s="252"/>
      <c r="W899" s="252"/>
      <c r="X899" s="252"/>
      <c r="Y899" s="252"/>
      <c r="Z899" s="252"/>
    </row>
    <row r="900" spans="1:26">
      <c r="A900" s="210"/>
      <c r="B900" s="56"/>
      <c r="C900" s="308"/>
      <c r="D900" s="266"/>
      <c r="E900" s="227"/>
      <c r="F900" s="252"/>
      <c r="G900" s="252"/>
      <c r="H900" s="252"/>
      <c r="I900" s="252"/>
      <c r="J900" s="252"/>
      <c r="K900" s="252"/>
      <c r="L900" s="252"/>
      <c r="M900" s="252"/>
      <c r="N900" s="252"/>
      <c r="O900" s="252"/>
      <c r="P900" s="252"/>
      <c r="Q900" s="252"/>
      <c r="R900" s="252"/>
      <c r="S900" s="252"/>
      <c r="T900" s="252"/>
      <c r="U900" s="252"/>
      <c r="V900" s="252"/>
      <c r="W900" s="252"/>
      <c r="X900" s="252"/>
      <c r="Y900" s="252"/>
      <c r="Z900" s="252"/>
    </row>
    <row r="901" spans="1:26">
      <c r="A901" s="210"/>
      <c r="B901" s="56"/>
      <c r="C901" s="308"/>
      <c r="D901" s="266"/>
      <c r="E901" s="227"/>
      <c r="F901" s="252"/>
      <c r="G901" s="252"/>
      <c r="H901" s="252"/>
      <c r="I901" s="252"/>
      <c r="J901" s="252"/>
      <c r="K901" s="252"/>
      <c r="L901" s="252"/>
      <c r="M901" s="252"/>
      <c r="N901" s="252"/>
      <c r="O901" s="252"/>
      <c r="P901" s="252"/>
      <c r="Q901" s="252"/>
      <c r="R901" s="252"/>
      <c r="S901" s="252"/>
      <c r="T901" s="252"/>
      <c r="U901" s="252"/>
      <c r="V901" s="252"/>
      <c r="W901" s="252"/>
      <c r="X901" s="252"/>
      <c r="Y901" s="252"/>
      <c r="Z901" s="252"/>
    </row>
    <row r="902" spans="1:26">
      <c r="A902" s="210"/>
      <c r="B902" s="56"/>
      <c r="C902" s="308"/>
      <c r="D902" s="266"/>
      <c r="E902" s="227"/>
      <c r="F902" s="252"/>
      <c r="G902" s="252"/>
      <c r="H902" s="252"/>
      <c r="I902" s="252"/>
      <c r="J902" s="252"/>
      <c r="K902" s="252"/>
      <c r="L902" s="252"/>
      <c r="M902" s="252"/>
      <c r="N902" s="252"/>
      <c r="O902" s="252"/>
      <c r="P902" s="252"/>
      <c r="Q902" s="252"/>
      <c r="R902" s="252"/>
      <c r="S902" s="252"/>
      <c r="T902" s="252"/>
      <c r="U902" s="252"/>
      <c r="V902" s="252"/>
      <c r="W902" s="252"/>
      <c r="X902" s="252"/>
      <c r="Y902" s="252"/>
      <c r="Z902" s="252"/>
    </row>
    <row r="903" spans="1:26">
      <c r="A903" s="210"/>
      <c r="B903" s="56"/>
      <c r="C903" s="308"/>
      <c r="D903" s="266"/>
      <c r="E903" s="227"/>
      <c r="F903" s="252"/>
      <c r="G903" s="252"/>
      <c r="H903" s="252"/>
      <c r="I903" s="252"/>
      <c r="J903" s="252"/>
      <c r="K903" s="252"/>
      <c r="L903" s="252"/>
      <c r="M903" s="252"/>
      <c r="N903" s="252"/>
      <c r="O903" s="252"/>
      <c r="P903" s="252"/>
      <c r="Q903" s="252"/>
      <c r="R903" s="252"/>
      <c r="S903" s="252"/>
      <c r="T903" s="252"/>
      <c r="U903" s="252"/>
      <c r="V903" s="252"/>
      <c r="W903" s="252"/>
      <c r="X903" s="252"/>
      <c r="Y903" s="252"/>
      <c r="Z903" s="252"/>
    </row>
    <row r="904" spans="1:26">
      <c r="A904" s="210"/>
      <c r="B904" s="56"/>
      <c r="C904" s="308"/>
      <c r="D904" s="266"/>
      <c r="E904" s="227"/>
      <c r="F904" s="252"/>
      <c r="G904" s="252"/>
      <c r="H904" s="252"/>
      <c r="I904" s="252"/>
      <c r="J904" s="252"/>
      <c r="K904" s="252"/>
      <c r="L904" s="252"/>
      <c r="M904" s="252"/>
      <c r="N904" s="252"/>
      <c r="O904" s="252"/>
      <c r="P904" s="252"/>
      <c r="Q904" s="252"/>
      <c r="R904" s="252"/>
      <c r="S904" s="252"/>
      <c r="T904" s="252"/>
      <c r="U904" s="252"/>
      <c r="V904" s="252"/>
      <c r="W904" s="252"/>
      <c r="X904" s="252"/>
      <c r="Y904" s="252"/>
      <c r="Z904" s="252"/>
    </row>
    <row r="905" spans="1:26">
      <c r="A905" s="210"/>
      <c r="B905" s="56"/>
      <c r="C905" s="308"/>
      <c r="D905" s="266"/>
      <c r="E905" s="227"/>
      <c r="F905" s="252"/>
      <c r="G905" s="252"/>
      <c r="H905" s="252"/>
      <c r="I905" s="252"/>
      <c r="J905" s="252"/>
      <c r="K905" s="252"/>
      <c r="L905" s="252"/>
      <c r="M905" s="252"/>
      <c r="N905" s="252"/>
      <c r="O905" s="252"/>
      <c r="P905" s="252"/>
      <c r="Q905" s="252"/>
      <c r="R905" s="252"/>
      <c r="S905" s="252"/>
      <c r="T905" s="252"/>
      <c r="U905" s="252"/>
      <c r="V905" s="252"/>
      <c r="W905" s="252"/>
      <c r="X905" s="252"/>
      <c r="Y905" s="252"/>
      <c r="Z905" s="252"/>
    </row>
    <row r="906" spans="1:26">
      <c r="A906" s="210"/>
      <c r="B906" s="56"/>
      <c r="C906" s="308"/>
      <c r="D906" s="266"/>
      <c r="E906" s="227"/>
      <c r="F906" s="252"/>
      <c r="G906" s="252"/>
      <c r="H906" s="252"/>
      <c r="I906" s="252"/>
      <c r="J906" s="252"/>
      <c r="K906" s="252"/>
      <c r="L906" s="252"/>
      <c r="M906" s="252"/>
      <c r="N906" s="252"/>
      <c r="O906" s="252"/>
      <c r="P906" s="252"/>
      <c r="Q906" s="252"/>
      <c r="R906" s="252"/>
      <c r="S906" s="252"/>
      <c r="T906" s="252"/>
      <c r="U906" s="252"/>
      <c r="V906" s="252"/>
      <c r="W906" s="252"/>
      <c r="X906" s="252"/>
      <c r="Y906" s="252"/>
      <c r="Z906" s="252"/>
    </row>
    <row r="907" spans="1:26">
      <c r="A907" s="210"/>
      <c r="B907" s="56"/>
      <c r="C907" s="308"/>
      <c r="D907" s="266"/>
      <c r="E907" s="227"/>
      <c r="F907" s="252"/>
      <c r="G907" s="252"/>
      <c r="H907" s="252"/>
      <c r="I907" s="252"/>
      <c r="J907" s="252"/>
      <c r="K907" s="252"/>
      <c r="L907" s="252"/>
      <c r="M907" s="252"/>
      <c r="N907" s="252"/>
      <c r="O907" s="252"/>
      <c r="P907" s="252"/>
      <c r="Q907" s="252"/>
      <c r="R907" s="252"/>
      <c r="S907" s="252"/>
      <c r="T907" s="252"/>
      <c r="U907" s="252"/>
      <c r="V907" s="252"/>
      <c r="W907" s="252"/>
      <c r="X907" s="252"/>
      <c r="Y907" s="252"/>
      <c r="Z907" s="252"/>
    </row>
    <row r="908" spans="1:26">
      <c r="A908" s="210"/>
      <c r="B908" s="56"/>
      <c r="C908" s="308"/>
      <c r="D908" s="266"/>
      <c r="E908" s="227"/>
      <c r="F908" s="252"/>
      <c r="G908" s="252"/>
      <c r="H908" s="252"/>
      <c r="I908" s="252"/>
      <c r="J908" s="252"/>
      <c r="K908" s="252"/>
      <c r="L908" s="252"/>
      <c r="M908" s="252"/>
      <c r="N908" s="252"/>
      <c r="O908" s="252"/>
      <c r="P908" s="252"/>
      <c r="Q908" s="252"/>
      <c r="R908" s="252"/>
      <c r="S908" s="252"/>
      <c r="T908" s="252"/>
      <c r="U908" s="252"/>
      <c r="V908" s="252"/>
      <c r="W908" s="252"/>
      <c r="X908" s="252"/>
      <c r="Y908" s="252"/>
      <c r="Z908" s="252"/>
    </row>
    <row r="909" spans="1:26">
      <c r="A909" s="210"/>
      <c r="B909" s="56"/>
      <c r="C909" s="308"/>
      <c r="D909" s="266"/>
      <c r="E909" s="227"/>
      <c r="F909" s="252"/>
      <c r="G909" s="252"/>
      <c r="H909" s="252"/>
      <c r="I909" s="252"/>
      <c r="J909" s="252"/>
      <c r="K909" s="252"/>
      <c r="L909" s="252"/>
      <c r="M909" s="252"/>
      <c r="N909" s="252"/>
      <c r="O909" s="252"/>
      <c r="P909" s="252"/>
      <c r="Q909" s="252"/>
      <c r="R909" s="252"/>
      <c r="S909" s="252"/>
      <c r="T909" s="252"/>
      <c r="U909" s="252"/>
      <c r="V909" s="252"/>
      <c r="W909" s="252"/>
      <c r="X909" s="252"/>
      <c r="Y909" s="252"/>
      <c r="Z909" s="252"/>
    </row>
    <row r="910" spans="1:26">
      <c r="A910" s="210"/>
      <c r="B910" s="56"/>
      <c r="C910" s="308"/>
      <c r="D910" s="266"/>
      <c r="E910" s="227"/>
      <c r="F910" s="252"/>
      <c r="G910" s="252"/>
      <c r="H910" s="252"/>
      <c r="I910" s="252"/>
      <c r="J910" s="252"/>
      <c r="K910" s="252"/>
      <c r="L910" s="252"/>
      <c r="M910" s="252"/>
      <c r="N910" s="252"/>
      <c r="O910" s="252"/>
      <c r="P910" s="252"/>
      <c r="Q910" s="252"/>
      <c r="R910" s="252"/>
      <c r="S910" s="252"/>
      <c r="T910" s="252"/>
      <c r="U910" s="252"/>
      <c r="V910" s="252"/>
      <c r="W910" s="252"/>
      <c r="X910" s="252"/>
      <c r="Y910" s="252"/>
      <c r="Z910" s="252"/>
    </row>
    <row r="911" spans="1:26">
      <c r="A911" s="210"/>
      <c r="B911" s="56"/>
      <c r="C911" s="308"/>
      <c r="D911" s="266"/>
      <c r="E911" s="227"/>
      <c r="F911" s="252"/>
      <c r="G911" s="252"/>
      <c r="H911" s="252"/>
      <c r="I911" s="252"/>
      <c r="J911" s="252"/>
      <c r="K911" s="252"/>
      <c r="L911" s="252"/>
      <c r="M911" s="252"/>
      <c r="N911" s="252"/>
      <c r="O911" s="252"/>
      <c r="P911" s="252"/>
      <c r="Q911" s="252"/>
      <c r="R911" s="252"/>
      <c r="S911" s="252"/>
      <c r="T911" s="252"/>
      <c r="U911" s="252"/>
      <c r="V911" s="252"/>
      <c r="W911" s="252"/>
      <c r="X911" s="252"/>
      <c r="Y911" s="252"/>
      <c r="Z911" s="252"/>
    </row>
    <row r="912" spans="1:26">
      <c r="A912" s="210"/>
      <c r="B912" s="56"/>
      <c r="C912" s="308"/>
      <c r="D912" s="266"/>
      <c r="E912" s="227"/>
      <c r="F912" s="252"/>
      <c r="G912" s="252"/>
      <c r="H912" s="252"/>
      <c r="I912" s="252"/>
      <c r="J912" s="252"/>
      <c r="K912" s="252"/>
      <c r="L912" s="252"/>
      <c r="M912" s="252"/>
      <c r="N912" s="252"/>
      <c r="O912" s="252"/>
      <c r="P912" s="252"/>
      <c r="Q912" s="252"/>
      <c r="R912" s="252"/>
      <c r="S912" s="252"/>
      <c r="T912" s="252"/>
      <c r="U912" s="252"/>
      <c r="V912" s="252"/>
      <c r="W912" s="252"/>
      <c r="X912" s="252"/>
      <c r="Y912" s="252"/>
      <c r="Z912" s="252"/>
    </row>
    <row r="913" spans="1:26">
      <c r="A913" s="210"/>
      <c r="B913" s="56"/>
      <c r="C913" s="308"/>
      <c r="D913" s="266"/>
      <c r="E913" s="227"/>
      <c r="F913" s="252"/>
      <c r="G913" s="252"/>
      <c r="H913" s="252"/>
      <c r="I913" s="252"/>
      <c r="J913" s="252"/>
      <c r="K913" s="252"/>
      <c r="L913" s="252"/>
      <c r="M913" s="252"/>
      <c r="N913" s="252"/>
      <c r="O913" s="252"/>
      <c r="P913" s="252"/>
      <c r="Q913" s="252"/>
      <c r="R913" s="252"/>
      <c r="S913" s="252"/>
      <c r="T913" s="252"/>
      <c r="U913" s="252"/>
      <c r="V913" s="252"/>
      <c r="W913" s="252"/>
      <c r="X913" s="252"/>
      <c r="Y913" s="252"/>
      <c r="Z913" s="252"/>
    </row>
    <row r="914" spans="1:26">
      <c r="A914" s="210"/>
      <c r="B914" s="56"/>
      <c r="C914" s="308"/>
      <c r="D914" s="266"/>
      <c r="E914" s="227"/>
      <c r="F914" s="252"/>
      <c r="G914" s="252"/>
      <c r="H914" s="252"/>
      <c r="I914" s="252"/>
      <c r="J914" s="252"/>
      <c r="K914" s="252"/>
      <c r="L914" s="252"/>
      <c r="M914" s="252"/>
      <c r="N914" s="252"/>
      <c r="O914" s="252"/>
      <c r="P914" s="252"/>
      <c r="Q914" s="252"/>
      <c r="R914" s="252"/>
      <c r="S914" s="252"/>
      <c r="T914" s="252"/>
      <c r="U914" s="252"/>
      <c r="V914" s="252"/>
      <c r="W914" s="252"/>
      <c r="X914" s="252"/>
      <c r="Y914" s="252"/>
      <c r="Z914" s="252"/>
    </row>
    <row r="915" spans="1:26">
      <c r="A915" s="210"/>
      <c r="B915" s="56"/>
      <c r="C915" s="308"/>
      <c r="D915" s="266"/>
      <c r="E915" s="227"/>
      <c r="F915" s="252"/>
      <c r="G915" s="252"/>
      <c r="H915" s="252"/>
      <c r="I915" s="252"/>
      <c r="J915" s="252"/>
      <c r="K915" s="252"/>
      <c r="L915" s="252"/>
      <c r="M915" s="252"/>
      <c r="N915" s="252"/>
      <c r="O915" s="252"/>
      <c r="P915" s="252"/>
      <c r="Q915" s="252"/>
      <c r="R915" s="252"/>
      <c r="S915" s="252"/>
      <c r="T915" s="252"/>
      <c r="U915" s="252"/>
      <c r="V915" s="252"/>
      <c r="W915" s="252"/>
      <c r="X915" s="252"/>
      <c r="Y915" s="252"/>
      <c r="Z915" s="252"/>
    </row>
    <row r="916" spans="1:26">
      <c r="A916" s="210"/>
      <c r="B916" s="56"/>
      <c r="C916" s="308"/>
      <c r="D916" s="266"/>
      <c r="E916" s="227"/>
      <c r="F916" s="252"/>
      <c r="G916" s="252"/>
      <c r="H916" s="252"/>
      <c r="I916" s="252"/>
      <c r="J916" s="252"/>
      <c r="K916" s="252"/>
      <c r="L916" s="252"/>
      <c r="M916" s="252"/>
      <c r="N916" s="252"/>
      <c r="O916" s="252"/>
      <c r="P916" s="252"/>
      <c r="Q916" s="252"/>
      <c r="R916" s="252"/>
      <c r="S916" s="252"/>
      <c r="T916" s="252"/>
      <c r="U916" s="252"/>
      <c r="V916" s="252"/>
      <c r="W916" s="252"/>
      <c r="X916" s="252"/>
      <c r="Y916" s="252"/>
      <c r="Z916" s="252"/>
    </row>
    <row r="917" spans="1:26">
      <c r="A917" s="210"/>
      <c r="B917" s="56"/>
      <c r="C917" s="308"/>
      <c r="D917" s="266"/>
      <c r="E917" s="227"/>
      <c r="F917" s="252"/>
      <c r="G917" s="252"/>
      <c r="H917" s="252"/>
      <c r="I917" s="252"/>
      <c r="J917" s="252"/>
      <c r="K917" s="252"/>
      <c r="L917" s="252"/>
      <c r="M917" s="252"/>
      <c r="N917" s="252"/>
      <c r="O917" s="252"/>
      <c r="P917" s="252"/>
      <c r="Q917" s="252"/>
      <c r="R917" s="252"/>
      <c r="S917" s="252"/>
      <c r="T917" s="252"/>
      <c r="U917" s="252"/>
      <c r="V917" s="252"/>
      <c r="W917" s="252"/>
      <c r="X917" s="252"/>
      <c r="Y917" s="252"/>
      <c r="Z917" s="252"/>
    </row>
    <row r="918" spans="1:26">
      <c r="A918" s="210"/>
      <c r="B918" s="56"/>
      <c r="C918" s="308"/>
      <c r="D918" s="266"/>
      <c r="E918" s="227"/>
      <c r="F918" s="252"/>
      <c r="G918" s="252"/>
      <c r="H918" s="252"/>
      <c r="I918" s="252"/>
      <c r="J918" s="252"/>
      <c r="K918" s="252"/>
      <c r="L918" s="252"/>
      <c r="M918" s="252"/>
      <c r="N918" s="252"/>
      <c r="O918" s="252"/>
      <c r="P918" s="252"/>
      <c r="Q918" s="252"/>
      <c r="R918" s="252"/>
      <c r="S918" s="252"/>
      <c r="T918" s="252"/>
      <c r="U918" s="252"/>
      <c r="V918" s="252"/>
      <c r="W918" s="252"/>
      <c r="X918" s="252"/>
      <c r="Y918" s="252"/>
      <c r="Z918" s="252"/>
    </row>
    <row r="919" spans="1:26">
      <c r="A919" s="210"/>
      <c r="B919" s="56"/>
      <c r="C919" s="308"/>
      <c r="D919" s="266"/>
      <c r="E919" s="227"/>
      <c r="F919" s="252"/>
      <c r="G919" s="252"/>
      <c r="H919" s="252"/>
      <c r="I919" s="252"/>
      <c r="J919" s="252"/>
      <c r="K919" s="252"/>
      <c r="L919" s="252"/>
      <c r="M919" s="252"/>
      <c r="N919" s="252"/>
      <c r="O919" s="252"/>
      <c r="P919" s="252"/>
      <c r="Q919" s="252"/>
      <c r="R919" s="252"/>
      <c r="S919" s="252"/>
      <c r="T919" s="252"/>
      <c r="U919" s="252"/>
      <c r="V919" s="252"/>
      <c r="W919" s="252"/>
      <c r="X919" s="252"/>
      <c r="Y919" s="252"/>
      <c r="Z919" s="252"/>
    </row>
    <row r="920" spans="1:26">
      <c r="A920" s="210"/>
      <c r="B920" s="56"/>
      <c r="C920" s="308"/>
      <c r="D920" s="266"/>
      <c r="E920" s="227"/>
      <c r="F920" s="252"/>
      <c r="G920" s="252"/>
      <c r="H920" s="252"/>
      <c r="I920" s="252"/>
      <c r="J920" s="252"/>
      <c r="K920" s="252"/>
      <c r="L920" s="252"/>
      <c r="M920" s="252"/>
      <c r="N920" s="252"/>
      <c r="O920" s="252"/>
      <c r="P920" s="252"/>
      <c r="Q920" s="252"/>
      <c r="R920" s="252"/>
      <c r="S920" s="252"/>
      <c r="T920" s="252"/>
      <c r="U920" s="252"/>
      <c r="V920" s="252"/>
      <c r="W920" s="252"/>
      <c r="X920" s="252"/>
      <c r="Y920" s="252"/>
      <c r="Z920" s="252"/>
    </row>
    <row r="921" spans="1:26">
      <c r="A921" s="210"/>
      <c r="B921" s="56"/>
      <c r="C921" s="308"/>
      <c r="D921" s="266"/>
      <c r="E921" s="227"/>
      <c r="F921" s="252"/>
      <c r="G921" s="252"/>
      <c r="H921" s="252"/>
      <c r="I921" s="252"/>
      <c r="J921" s="252"/>
      <c r="K921" s="252"/>
      <c r="L921" s="252"/>
      <c r="M921" s="252"/>
      <c r="N921" s="252"/>
      <c r="O921" s="252"/>
      <c r="P921" s="252"/>
      <c r="Q921" s="252"/>
      <c r="R921" s="252"/>
      <c r="S921" s="252"/>
      <c r="T921" s="252"/>
      <c r="U921" s="252"/>
      <c r="V921" s="252"/>
      <c r="W921" s="252"/>
      <c r="X921" s="252"/>
      <c r="Y921" s="252"/>
      <c r="Z921" s="252"/>
    </row>
    <row r="922" spans="1:26">
      <c r="A922" s="210"/>
      <c r="B922" s="56"/>
      <c r="C922" s="308"/>
      <c r="D922" s="266"/>
      <c r="E922" s="227"/>
      <c r="F922" s="252"/>
      <c r="G922" s="252"/>
      <c r="H922" s="252"/>
      <c r="I922" s="252"/>
      <c r="J922" s="252"/>
      <c r="K922" s="252"/>
      <c r="L922" s="252"/>
      <c r="M922" s="252"/>
      <c r="N922" s="252"/>
      <c r="O922" s="252"/>
      <c r="P922" s="252"/>
      <c r="Q922" s="252"/>
      <c r="R922" s="252"/>
      <c r="S922" s="252"/>
      <c r="T922" s="252"/>
      <c r="U922" s="252"/>
      <c r="V922" s="252"/>
      <c r="W922" s="252"/>
      <c r="X922" s="252"/>
      <c r="Y922" s="252"/>
      <c r="Z922" s="252"/>
    </row>
    <row r="923" spans="1:26">
      <c r="A923" s="210"/>
      <c r="B923" s="56"/>
      <c r="C923" s="308"/>
      <c r="D923" s="266"/>
      <c r="E923" s="227"/>
      <c r="F923" s="252"/>
      <c r="G923" s="252"/>
      <c r="H923" s="252"/>
      <c r="I923" s="252"/>
      <c r="J923" s="252"/>
      <c r="K923" s="252"/>
      <c r="L923" s="252"/>
      <c r="M923" s="252"/>
      <c r="N923" s="252"/>
      <c r="O923" s="252"/>
      <c r="P923" s="252"/>
      <c r="Q923" s="252"/>
      <c r="R923" s="252"/>
      <c r="S923" s="252"/>
      <c r="T923" s="252"/>
      <c r="U923" s="252"/>
      <c r="V923" s="252"/>
      <c r="W923" s="252"/>
      <c r="X923" s="252"/>
      <c r="Y923" s="252"/>
      <c r="Z923" s="252"/>
    </row>
    <row r="924" spans="1:26">
      <c r="A924" s="210"/>
      <c r="B924" s="56"/>
      <c r="C924" s="308"/>
      <c r="D924" s="266"/>
      <c r="E924" s="227"/>
      <c r="F924" s="252"/>
      <c r="G924" s="252"/>
      <c r="H924" s="252"/>
      <c r="I924" s="252"/>
      <c r="J924" s="252"/>
      <c r="K924" s="252"/>
      <c r="L924" s="252"/>
      <c r="M924" s="252"/>
      <c r="N924" s="252"/>
      <c r="O924" s="252"/>
      <c r="P924" s="252"/>
      <c r="Q924" s="252"/>
      <c r="R924" s="252"/>
      <c r="S924" s="252"/>
      <c r="T924" s="252"/>
      <c r="U924" s="252"/>
      <c r="V924" s="252"/>
      <c r="W924" s="252"/>
      <c r="X924" s="252"/>
      <c r="Y924" s="252"/>
      <c r="Z924" s="252"/>
    </row>
    <row r="925" spans="1:26">
      <c r="A925" s="210"/>
      <c r="B925" s="56"/>
      <c r="C925" s="308"/>
      <c r="D925" s="266"/>
      <c r="E925" s="227"/>
      <c r="F925" s="252"/>
      <c r="G925" s="252"/>
      <c r="H925" s="252"/>
      <c r="I925" s="252"/>
      <c r="J925" s="252"/>
      <c r="K925" s="252"/>
      <c r="L925" s="252"/>
      <c r="M925" s="252"/>
      <c r="N925" s="252"/>
      <c r="O925" s="252"/>
      <c r="P925" s="252"/>
      <c r="Q925" s="252"/>
      <c r="R925" s="252"/>
      <c r="S925" s="252"/>
      <c r="T925" s="252"/>
      <c r="U925" s="252"/>
      <c r="V925" s="252"/>
      <c r="W925" s="252"/>
      <c r="X925" s="252"/>
      <c r="Y925" s="252"/>
      <c r="Z925" s="252"/>
    </row>
    <row r="926" spans="1:26">
      <c r="A926" s="210"/>
      <c r="B926" s="56"/>
      <c r="C926" s="308"/>
      <c r="D926" s="266"/>
      <c r="E926" s="227"/>
      <c r="F926" s="252"/>
      <c r="G926" s="252"/>
      <c r="H926" s="252"/>
      <c r="I926" s="252"/>
      <c r="J926" s="252"/>
      <c r="K926" s="252"/>
      <c r="L926" s="252"/>
      <c r="M926" s="252"/>
      <c r="N926" s="252"/>
      <c r="O926" s="252"/>
      <c r="P926" s="252"/>
      <c r="Q926" s="252"/>
      <c r="R926" s="252"/>
      <c r="S926" s="252"/>
      <c r="T926" s="252"/>
      <c r="U926" s="252"/>
      <c r="V926" s="252"/>
      <c r="W926" s="252"/>
      <c r="X926" s="252"/>
      <c r="Y926" s="252"/>
      <c r="Z926" s="252"/>
    </row>
    <row r="927" spans="1:26">
      <c r="A927" s="210"/>
      <c r="B927" s="56"/>
      <c r="C927" s="308"/>
      <c r="D927" s="266"/>
      <c r="E927" s="227"/>
      <c r="F927" s="252"/>
      <c r="G927" s="252"/>
      <c r="H927" s="252"/>
      <c r="I927" s="252"/>
      <c r="J927" s="252"/>
      <c r="K927" s="252"/>
      <c r="L927" s="252"/>
      <c r="M927" s="252"/>
      <c r="N927" s="252"/>
      <c r="O927" s="252"/>
      <c r="P927" s="252"/>
      <c r="Q927" s="252"/>
      <c r="R927" s="252"/>
      <c r="S927" s="252"/>
      <c r="T927" s="252"/>
      <c r="U927" s="252"/>
      <c r="V927" s="252"/>
      <c r="W927" s="252"/>
      <c r="X927" s="252"/>
      <c r="Y927" s="252"/>
      <c r="Z927" s="252"/>
    </row>
    <row r="928" spans="1:26">
      <c r="A928" s="210"/>
      <c r="B928" s="56"/>
      <c r="C928" s="308"/>
      <c r="D928" s="266"/>
      <c r="E928" s="227"/>
      <c r="F928" s="252"/>
      <c r="G928" s="252"/>
      <c r="H928" s="252"/>
      <c r="I928" s="252"/>
      <c r="J928" s="252"/>
      <c r="K928" s="252"/>
      <c r="L928" s="252"/>
      <c r="M928" s="252"/>
      <c r="N928" s="252"/>
      <c r="O928" s="252"/>
      <c r="P928" s="252"/>
      <c r="Q928" s="252"/>
      <c r="R928" s="252"/>
      <c r="S928" s="252"/>
      <c r="T928" s="252"/>
      <c r="U928" s="252"/>
      <c r="V928" s="252"/>
      <c r="W928" s="252"/>
      <c r="X928" s="252"/>
      <c r="Y928" s="252"/>
      <c r="Z928" s="252"/>
    </row>
    <row r="929" spans="1:26">
      <c r="A929" s="210"/>
      <c r="B929" s="56"/>
      <c r="C929" s="308"/>
      <c r="D929" s="266"/>
      <c r="E929" s="227"/>
      <c r="F929" s="252"/>
      <c r="G929" s="252"/>
      <c r="H929" s="252"/>
      <c r="I929" s="252"/>
      <c r="J929" s="252"/>
      <c r="K929" s="252"/>
      <c r="L929" s="252"/>
      <c r="M929" s="252"/>
      <c r="N929" s="252"/>
      <c r="O929" s="252"/>
      <c r="P929" s="252"/>
      <c r="Q929" s="252"/>
      <c r="R929" s="252"/>
      <c r="S929" s="252"/>
      <c r="T929" s="252"/>
      <c r="U929" s="252"/>
      <c r="V929" s="252"/>
      <c r="W929" s="252"/>
      <c r="X929" s="252"/>
      <c r="Y929" s="252"/>
      <c r="Z929" s="252"/>
    </row>
    <row r="930" spans="1:26">
      <c r="A930" s="210"/>
      <c r="B930" s="56"/>
      <c r="C930" s="308"/>
      <c r="D930" s="266"/>
      <c r="E930" s="227"/>
      <c r="F930" s="252"/>
      <c r="G930" s="252"/>
      <c r="H930" s="252"/>
      <c r="I930" s="252"/>
      <c r="J930" s="252"/>
      <c r="K930" s="252"/>
      <c r="L930" s="252"/>
      <c r="M930" s="252"/>
      <c r="N930" s="252"/>
      <c r="O930" s="252"/>
      <c r="P930" s="252"/>
      <c r="Q930" s="252"/>
      <c r="R930" s="252"/>
      <c r="S930" s="252"/>
      <c r="T930" s="252"/>
      <c r="U930" s="252"/>
      <c r="V930" s="252"/>
      <c r="W930" s="252"/>
      <c r="X930" s="252"/>
      <c r="Y930" s="252"/>
      <c r="Z930" s="252"/>
    </row>
    <row r="931" spans="1:26">
      <c r="A931" s="210"/>
      <c r="B931" s="56"/>
      <c r="C931" s="308"/>
      <c r="D931" s="266"/>
      <c r="E931" s="227"/>
      <c r="F931" s="252"/>
      <c r="G931" s="252"/>
      <c r="H931" s="252"/>
      <c r="I931" s="252"/>
      <c r="J931" s="252"/>
      <c r="K931" s="252"/>
      <c r="L931" s="252"/>
      <c r="M931" s="252"/>
      <c r="N931" s="252"/>
      <c r="O931" s="252"/>
      <c r="P931" s="252"/>
      <c r="Q931" s="252"/>
      <c r="R931" s="252"/>
      <c r="S931" s="252"/>
      <c r="T931" s="252"/>
      <c r="U931" s="252"/>
      <c r="V931" s="252"/>
      <c r="W931" s="252"/>
      <c r="X931" s="252"/>
      <c r="Y931" s="252"/>
      <c r="Z931" s="252"/>
    </row>
    <row r="932" spans="1:26">
      <c r="A932" s="210"/>
      <c r="B932" s="56"/>
      <c r="C932" s="308"/>
      <c r="D932" s="266"/>
      <c r="E932" s="227"/>
      <c r="F932" s="252"/>
      <c r="G932" s="252"/>
      <c r="H932" s="252"/>
      <c r="I932" s="252"/>
      <c r="J932" s="252"/>
      <c r="K932" s="252"/>
      <c r="L932" s="252"/>
      <c r="M932" s="252"/>
      <c r="N932" s="252"/>
      <c r="O932" s="252"/>
      <c r="P932" s="252"/>
      <c r="Q932" s="252"/>
      <c r="R932" s="252"/>
      <c r="S932" s="252"/>
      <c r="T932" s="252"/>
      <c r="U932" s="252"/>
      <c r="V932" s="252"/>
      <c r="W932" s="252"/>
      <c r="X932" s="252"/>
      <c r="Y932" s="252"/>
      <c r="Z932" s="252"/>
    </row>
    <row r="933" spans="1:26">
      <c r="A933" s="210"/>
      <c r="B933" s="56"/>
      <c r="C933" s="308"/>
      <c r="D933" s="266"/>
      <c r="E933" s="227"/>
      <c r="F933" s="252"/>
      <c r="G933" s="252"/>
      <c r="H933" s="252"/>
      <c r="I933" s="252"/>
      <c r="J933" s="252"/>
      <c r="K933" s="252"/>
      <c r="L933" s="252"/>
      <c r="M933" s="252"/>
      <c r="N933" s="252"/>
      <c r="O933" s="252"/>
      <c r="P933" s="252"/>
      <c r="Q933" s="252"/>
      <c r="R933" s="252"/>
      <c r="S933" s="252"/>
      <c r="T933" s="252"/>
      <c r="U933" s="252"/>
      <c r="V933" s="252"/>
      <c r="W933" s="252"/>
      <c r="X933" s="252"/>
      <c r="Y933" s="252"/>
      <c r="Z933" s="252"/>
    </row>
    <row r="934" spans="1:26">
      <c r="A934" s="210"/>
      <c r="B934" s="56"/>
      <c r="C934" s="308"/>
      <c r="D934" s="266"/>
      <c r="E934" s="227"/>
      <c r="F934" s="252"/>
      <c r="G934" s="252"/>
      <c r="H934" s="252"/>
      <c r="I934" s="252"/>
      <c r="J934" s="252"/>
      <c r="K934" s="252"/>
      <c r="L934" s="252"/>
      <c r="M934" s="252"/>
      <c r="N934" s="252"/>
      <c r="O934" s="252"/>
      <c r="P934" s="252"/>
      <c r="Q934" s="252"/>
      <c r="R934" s="252"/>
      <c r="S934" s="252"/>
      <c r="T934" s="252"/>
      <c r="U934" s="252"/>
      <c r="V934" s="252"/>
      <c r="W934" s="252"/>
      <c r="X934" s="252"/>
      <c r="Y934" s="252"/>
      <c r="Z934" s="252"/>
    </row>
    <row r="935" spans="1:26">
      <c r="A935" s="210"/>
      <c r="B935" s="56"/>
      <c r="C935" s="308"/>
      <c r="D935" s="266"/>
      <c r="E935" s="227"/>
      <c r="F935" s="252"/>
      <c r="G935" s="252"/>
      <c r="H935" s="252"/>
      <c r="I935" s="252"/>
      <c r="J935" s="252"/>
      <c r="K935" s="252"/>
      <c r="L935" s="252"/>
      <c r="M935" s="252"/>
      <c r="N935" s="252"/>
      <c r="O935" s="252"/>
      <c r="P935" s="252"/>
      <c r="Q935" s="252"/>
      <c r="R935" s="252"/>
      <c r="S935" s="252"/>
      <c r="T935" s="252"/>
      <c r="U935" s="252"/>
      <c r="V935" s="252"/>
      <c r="W935" s="252"/>
      <c r="X935" s="252"/>
      <c r="Y935" s="252"/>
      <c r="Z935" s="252"/>
    </row>
    <row r="936" spans="1:26">
      <c r="A936" s="210"/>
      <c r="B936" s="56"/>
      <c r="C936" s="308"/>
      <c r="D936" s="266"/>
      <c r="E936" s="227"/>
      <c r="F936" s="252"/>
      <c r="G936" s="252"/>
      <c r="H936" s="252"/>
      <c r="I936" s="252"/>
      <c r="J936" s="252"/>
      <c r="K936" s="252"/>
      <c r="L936" s="252"/>
      <c r="M936" s="252"/>
      <c r="N936" s="252"/>
      <c r="O936" s="252"/>
      <c r="P936" s="252"/>
      <c r="Q936" s="252"/>
      <c r="R936" s="252"/>
      <c r="S936" s="252"/>
      <c r="T936" s="252"/>
      <c r="U936" s="252"/>
      <c r="V936" s="252"/>
      <c r="W936" s="252"/>
      <c r="X936" s="252"/>
      <c r="Y936" s="252"/>
      <c r="Z936" s="252"/>
    </row>
    <row r="937" spans="1:26">
      <c r="A937" s="210"/>
      <c r="B937" s="56"/>
      <c r="C937" s="308"/>
      <c r="D937" s="266"/>
      <c r="E937" s="227"/>
      <c r="F937" s="252"/>
      <c r="G937" s="252"/>
      <c r="H937" s="252"/>
      <c r="I937" s="252"/>
      <c r="J937" s="252"/>
      <c r="K937" s="252"/>
      <c r="L937" s="252"/>
      <c r="M937" s="252"/>
      <c r="N937" s="252"/>
      <c r="O937" s="252"/>
      <c r="P937" s="252"/>
      <c r="Q937" s="252"/>
      <c r="R937" s="252"/>
      <c r="S937" s="252"/>
      <c r="T937" s="252"/>
      <c r="U937" s="252"/>
      <c r="V937" s="252"/>
      <c r="W937" s="252"/>
      <c r="X937" s="252"/>
      <c r="Y937" s="252"/>
      <c r="Z937" s="252"/>
    </row>
    <row r="938" spans="1:26">
      <c r="A938" s="210"/>
      <c r="B938" s="56"/>
      <c r="C938" s="308"/>
      <c r="D938" s="266"/>
      <c r="E938" s="227"/>
      <c r="F938" s="252"/>
      <c r="G938" s="252"/>
      <c r="H938" s="252"/>
      <c r="I938" s="252"/>
      <c r="J938" s="252"/>
      <c r="K938" s="252"/>
      <c r="L938" s="252"/>
      <c r="M938" s="252"/>
      <c r="N938" s="252"/>
      <c r="O938" s="252"/>
      <c r="P938" s="252"/>
      <c r="Q938" s="252"/>
      <c r="R938" s="252"/>
      <c r="S938" s="252"/>
      <c r="T938" s="252"/>
      <c r="U938" s="252"/>
      <c r="V938" s="252"/>
      <c r="W938" s="252"/>
      <c r="X938" s="252"/>
      <c r="Y938" s="252"/>
      <c r="Z938" s="252"/>
    </row>
    <row r="939" spans="1:26">
      <c r="A939" s="210"/>
      <c r="B939" s="56"/>
      <c r="C939" s="308"/>
      <c r="D939" s="266"/>
      <c r="E939" s="227"/>
      <c r="F939" s="252"/>
      <c r="G939" s="252"/>
      <c r="H939" s="252"/>
      <c r="I939" s="252"/>
      <c r="J939" s="252"/>
      <c r="K939" s="252"/>
      <c r="L939" s="252"/>
      <c r="M939" s="252"/>
      <c r="N939" s="252"/>
      <c r="O939" s="252"/>
      <c r="P939" s="252"/>
      <c r="Q939" s="252"/>
      <c r="R939" s="252"/>
      <c r="S939" s="252"/>
      <c r="T939" s="252"/>
      <c r="U939" s="252"/>
      <c r="V939" s="252"/>
      <c r="W939" s="252"/>
      <c r="X939" s="252"/>
      <c r="Y939" s="252"/>
      <c r="Z939" s="252"/>
    </row>
    <row r="940" spans="1:26">
      <c r="A940" s="210"/>
      <c r="B940" s="56"/>
      <c r="C940" s="308"/>
      <c r="D940" s="266"/>
      <c r="E940" s="227"/>
      <c r="F940" s="252"/>
      <c r="G940" s="252"/>
      <c r="H940" s="252"/>
      <c r="I940" s="252"/>
      <c r="J940" s="252"/>
      <c r="K940" s="252"/>
      <c r="L940" s="252"/>
      <c r="M940" s="252"/>
      <c r="N940" s="252"/>
      <c r="O940" s="252"/>
      <c r="P940" s="252"/>
      <c r="Q940" s="252"/>
      <c r="R940" s="252"/>
      <c r="S940" s="252"/>
      <c r="T940" s="252"/>
      <c r="U940" s="252"/>
      <c r="V940" s="252"/>
      <c r="W940" s="252"/>
      <c r="X940" s="252"/>
      <c r="Y940" s="252"/>
      <c r="Z940" s="252"/>
    </row>
    <row r="941" spans="1:26">
      <c r="A941" s="210"/>
      <c r="B941" s="56"/>
      <c r="C941" s="308"/>
      <c r="D941" s="266"/>
      <c r="E941" s="227"/>
      <c r="F941" s="252"/>
      <c r="G941" s="252"/>
      <c r="H941" s="252"/>
      <c r="I941" s="252"/>
      <c r="J941" s="252"/>
      <c r="K941" s="252"/>
      <c r="L941" s="252"/>
      <c r="M941" s="252"/>
      <c r="N941" s="252"/>
      <c r="O941" s="252"/>
      <c r="P941" s="252"/>
      <c r="Q941" s="252"/>
      <c r="R941" s="252"/>
      <c r="S941" s="252"/>
      <c r="T941" s="252"/>
      <c r="U941" s="252"/>
      <c r="V941" s="252"/>
      <c r="W941" s="252"/>
      <c r="X941" s="252"/>
      <c r="Y941" s="252"/>
      <c r="Z941" s="252"/>
    </row>
    <row r="942" spans="1:26">
      <c r="A942" s="210"/>
      <c r="B942" s="56"/>
      <c r="C942" s="308"/>
      <c r="D942" s="266"/>
      <c r="E942" s="227"/>
      <c r="F942" s="252"/>
      <c r="G942" s="252"/>
      <c r="H942" s="252"/>
      <c r="I942" s="252"/>
      <c r="J942" s="252"/>
      <c r="K942" s="252"/>
      <c r="L942" s="252"/>
      <c r="M942" s="252"/>
      <c r="N942" s="252"/>
      <c r="O942" s="252"/>
      <c r="P942" s="252"/>
      <c r="Q942" s="252"/>
      <c r="R942" s="252"/>
      <c r="S942" s="252"/>
      <c r="T942" s="252"/>
      <c r="U942" s="252"/>
      <c r="V942" s="252"/>
      <c r="W942" s="252"/>
      <c r="X942" s="252"/>
      <c r="Y942" s="252"/>
      <c r="Z942" s="252"/>
    </row>
    <row r="943" spans="1:26">
      <c r="A943" s="210"/>
      <c r="B943" s="56"/>
      <c r="C943" s="308"/>
      <c r="D943" s="266"/>
      <c r="E943" s="227"/>
      <c r="F943" s="252"/>
      <c r="G943" s="252"/>
      <c r="H943" s="252"/>
      <c r="I943" s="252"/>
      <c r="J943" s="252"/>
      <c r="K943" s="252"/>
      <c r="L943" s="252"/>
      <c r="M943" s="252"/>
      <c r="N943" s="252"/>
      <c r="O943" s="252"/>
      <c r="P943" s="252"/>
      <c r="Q943" s="252"/>
      <c r="R943" s="252"/>
      <c r="S943" s="252"/>
      <c r="T943" s="252"/>
      <c r="U943" s="252"/>
      <c r="V943" s="252"/>
      <c r="W943" s="252"/>
      <c r="X943" s="252"/>
      <c r="Y943" s="252"/>
      <c r="Z943" s="252"/>
    </row>
    <row r="944" spans="1:26">
      <c r="A944" s="210"/>
      <c r="B944" s="56"/>
      <c r="C944" s="308"/>
      <c r="D944" s="266"/>
      <c r="E944" s="227"/>
      <c r="F944" s="252"/>
      <c r="G944" s="252"/>
      <c r="H944" s="252"/>
      <c r="I944" s="252"/>
      <c r="J944" s="252"/>
      <c r="K944" s="252"/>
      <c r="L944" s="252"/>
      <c r="M944" s="252"/>
      <c r="N944" s="252"/>
      <c r="O944" s="252"/>
      <c r="P944" s="252"/>
      <c r="Q944" s="252"/>
      <c r="R944" s="252"/>
      <c r="S944" s="252"/>
      <c r="T944" s="252"/>
      <c r="U944" s="252"/>
      <c r="V944" s="252"/>
      <c r="W944" s="252"/>
      <c r="X944" s="252"/>
      <c r="Y944" s="252"/>
      <c r="Z944" s="252"/>
    </row>
    <row r="945" spans="1:26">
      <c r="A945" s="210"/>
      <c r="B945" s="56"/>
      <c r="C945" s="308"/>
      <c r="D945" s="266"/>
      <c r="E945" s="227"/>
      <c r="F945" s="252"/>
      <c r="G945" s="252"/>
      <c r="H945" s="252"/>
      <c r="I945" s="252"/>
      <c r="J945" s="252"/>
      <c r="K945" s="252"/>
      <c r="L945" s="252"/>
      <c r="M945" s="252"/>
      <c r="N945" s="252"/>
      <c r="O945" s="252"/>
      <c r="P945" s="252"/>
      <c r="Q945" s="252"/>
      <c r="R945" s="252"/>
      <c r="S945" s="252"/>
      <c r="T945" s="252"/>
      <c r="U945" s="252"/>
      <c r="V945" s="252"/>
      <c r="W945" s="252"/>
      <c r="X945" s="252"/>
      <c r="Y945" s="252"/>
      <c r="Z945" s="252"/>
    </row>
    <row r="946" spans="1:26">
      <c r="A946" s="210"/>
      <c r="B946" s="56"/>
      <c r="C946" s="308"/>
      <c r="D946" s="266"/>
      <c r="E946" s="227"/>
      <c r="F946" s="252"/>
      <c r="G946" s="252"/>
      <c r="H946" s="252"/>
      <c r="I946" s="252"/>
      <c r="J946" s="252"/>
      <c r="K946" s="252"/>
      <c r="L946" s="252"/>
      <c r="M946" s="252"/>
      <c r="N946" s="252"/>
      <c r="O946" s="252"/>
      <c r="P946" s="252"/>
      <c r="Q946" s="252"/>
      <c r="R946" s="252"/>
      <c r="S946" s="252"/>
      <c r="T946" s="252"/>
      <c r="U946" s="252"/>
      <c r="V946" s="252"/>
      <c r="W946" s="252"/>
      <c r="X946" s="252"/>
      <c r="Y946" s="252"/>
      <c r="Z946" s="252"/>
    </row>
    <row r="947" spans="1:26">
      <c r="A947" s="210"/>
      <c r="B947" s="56"/>
      <c r="C947" s="308"/>
      <c r="D947" s="266"/>
      <c r="E947" s="227"/>
      <c r="F947" s="252"/>
      <c r="G947" s="252"/>
      <c r="H947" s="252"/>
      <c r="I947" s="252"/>
      <c r="J947" s="252"/>
      <c r="K947" s="252"/>
      <c r="L947" s="252"/>
      <c r="M947" s="252"/>
      <c r="N947" s="252"/>
      <c r="O947" s="252"/>
      <c r="P947" s="252"/>
      <c r="Q947" s="252"/>
      <c r="R947" s="252"/>
      <c r="S947" s="252"/>
      <c r="T947" s="252"/>
      <c r="U947" s="252"/>
      <c r="V947" s="252"/>
      <c r="W947" s="252"/>
      <c r="X947" s="252"/>
      <c r="Y947" s="252"/>
      <c r="Z947" s="252"/>
    </row>
    <row r="948" spans="1:26">
      <c r="A948" s="210"/>
      <c r="B948" s="56"/>
      <c r="C948" s="308"/>
      <c r="D948" s="266"/>
      <c r="E948" s="227"/>
      <c r="F948" s="252"/>
      <c r="G948" s="252"/>
      <c r="H948" s="252"/>
      <c r="I948" s="252"/>
      <c r="J948" s="252"/>
      <c r="K948" s="252"/>
      <c r="L948" s="252"/>
      <c r="M948" s="252"/>
      <c r="N948" s="252"/>
      <c r="O948" s="252"/>
      <c r="P948" s="252"/>
      <c r="Q948" s="252"/>
      <c r="R948" s="252"/>
      <c r="S948" s="252"/>
      <c r="T948" s="252"/>
      <c r="U948" s="252"/>
      <c r="V948" s="252"/>
      <c r="W948" s="252"/>
      <c r="X948" s="252"/>
      <c r="Y948" s="252"/>
      <c r="Z948" s="252"/>
    </row>
    <row r="949" spans="1:26">
      <c r="A949" s="210"/>
      <c r="B949" s="56"/>
      <c r="C949" s="308"/>
      <c r="D949" s="266"/>
      <c r="E949" s="227"/>
      <c r="F949" s="252"/>
      <c r="G949" s="252"/>
      <c r="H949" s="252"/>
      <c r="I949" s="252"/>
      <c r="J949" s="252"/>
      <c r="K949" s="252"/>
      <c r="L949" s="252"/>
      <c r="M949" s="252"/>
      <c r="N949" s="252"/>
      <c r="O949" s="252"/>
      <c r="P949" s="252"/>
      <c r="Q949" s="252"/>
      <c r="R949" s="252"/>
      <c r="S949" s="252"/>
      <c r="T949" s="252"/>
      <c r="U949" s="252"/>
      <c r="V949" s="252"/>
      <c r="W949" s="252"/>
      <c r="X949" s="252"/>
      <c r="Y949" s="252"/>
      <c r="Z949" s="252"/>
    </row>
    <row r="950" spans="1:26">
      <c r="A950" s="210"/>
      <c r="B950" s="56"/>
      <c r="C950" s="308"/>
      <c r="D950" s="266"/>
      <c r="E950" s="227"/>
      <c r="F950" s="252"/>
      <c r="G950" s="252"/>
      <c r="H950" s="252"/>
      <c r="I950" s="252"/>
      <c r="J950" s="252"/>
      <c r="K950" s="252"/>
      <c r="L950" s="252"/>
      <c r="M950" s="252"/>
      <c r="N950" s="252"/>
      <c r="O950" s="252"/>
      <c r="P950" s="252"/>
      <c r="Q950" s="252"/>
      <c r="R950" s="252"/>
      <c r="S950" s="252"/>
      <c r="T950" s="252"/>
      <c r="U950" s="252"/>
      <c r="V950" s="252"/>
      <c r="W950" s="252"/>
      <c r="X950" s="252"/>
      <c r="Y950" s="252"/>
      <c r="Z950" s="252"/>
    </row>
    <row r="951" spans="1:26">
      <c r="A951" s="210"/>
      <c r="B951" s="56"/>
      <c r="C951" s="308"/>
      <c r="D951" s="266"/>
      <c r="E951" s="227"/>
      <c r="F951" s="252"/>
      <c r="G951" s="252"/>
      <c r="H951" s="252"/>
      <c r="I951" s="252"/>
      <c r="J951" s="252"/>
      <c r="K951" s="252"/>
      <c r="L951" s="252"/>
      <c r="M951" s="252"/>
      <c r="N951" s="252"/>
      <c r="O951" s="252"/>
      <c r="P951" s="252"/>
      <c r="Q951" s="252"/>
      <c r="R951" s="252"/>
      <c r="S951" s="252"/>
      <c r="T951" s="252"/>
      <c r="U951" s="252"/>
      <c r="V951" s="252"/>
      <c r="W951" s="252"/>
      <c r="X951" s="252"/>
      <c r="Y951" s="252"/>
      <c r="Z951" s="252"/>
    </row>
    <row r="952" spans="1:26">
      <c r="A952" s="210"/>
      <c r="B952" s="56"/>
      <c r="C952" s="308"/>
      <c r="D952" s="266"/>
      <c r="E952" s="227"/>
      <c r="F952" s="252"/>
      <c r="G952" s="252"/>
      <c r="H952" s="252"/>
      <c r="I952" s="252"/>
      <c r="J952" s="252"/>
      <c r="K952" s="252"/>
      <c r="L952" s="252"/>
      <c r="M952" s="252"/>
      <c r="N952" s="252"/>
      <c r="O952" s="252"/>
      <c r="P952" s="252"/>
      <c r="Q952" s="252"/>
      <c r="R952" s="252"/>
      <c r="S952" s="252"/>
      <c r="T952" s="252"/>
      <c r="U952" s="252"/>
      <c r="V952" s="252"/>
      <c r="W952" s="252"/>
      <c r="X952" s="252"/>
      <c r="Y952" s="252"/>
      <c r="Z952" s="252"/>
    </row>
    <row r="953" spans="1:26">
      <c r="A953" s="210"/>
      <c r="B953" s="56"/>
      <c r="C953" s="308"/>
      <c r="D953" s="266"/>
      <c r="E953" s="227"/>
      <c r="F953" s="252"/>
      <c r="G953" s="252"/>
      <c r="H953" s="252"/>
      <c r="I953" s="252"/>
      <c r="J953" s="252"/>
      <c r="K953" s="252"/>
      <c r="L953" s="252"/>
      <c r="M953" s="252"/>
      <c r="N953" s="252"/>
      <c r="O953" s="252"/>
      <c r="P953" s="252"/>
      <c r="Q953" s="252"/>
      <c r="R953" s="252"/>
      <c r="S953" s="252"/>
      <c r="T953" s="252"/>
      <c r="U953" s="252"/>
      <c r="V953" s="252"/>
      <c r="W953" s="252"/>
      <c r="X953" s="252"/>
      <c r="Y953" s="252"/>
      <c r="Z953" s="252"/>
    </row>
    <row r="954" spans="1:26">
      <c r="A954" s="210"/>
      <c r="B954" s="56"/>
      <c r="C954" s="308"/>
      <c r="D954" s="266"/>
      <c r="E954" s="227"/>
      <c r="F954" s="252"/>
      <c r="G954" s="252"/>
      <c r="H954" s="252"/>
      <c r="I954" s="252"/>
      <c r="J954" s="252"/>
      <c r="K954" s="252"/>
      <c r="L954" s="252"/>
      <c r="M954" s="252"/>
      <c r="N954" s="252"/>
      <c r="O954" s="252"/>
      <c r="P954" s="252"/>
      <c r="Q954" s="252"/>
      <c r="R954" s="252"/>
      <c r="S954" s="252"/>
      <c r="T954" s="252"/>
      <c r="U954" s="252"/>
      <c r="V954" s="252"/>
      <c r="W954" s="252"/>
      <c r="X954" s="252"/>
      <c r="Y954" s="252"/>
      <c r="Z954" s="252"/>
    </row>
    <row r="955" spans="1:26">
      <c r="A955" s="210"/>
      <c r="B955" s="56"/>
      <c r="C955" s="308"/>
      <c r="D955" s="266"/>
      <c r="E955" s="227"/>
      <c r="F955" s="252"/>
      <c r="G955" s="252"/>
      <c r="H955" s="252"/>
      <c r="I955" s="252"/>
      <c r="J955" s="252"/>
      <c r="K955" s="252"/>
      <c r="L955" s="252"/>
      <c r="M955" s="252"/>
      <c r="N955" s="252"/>
      <c r="O955" s="252"/>
      <c r="P955" s="252"/>
      <c r="Q955" s="252"/>
      <c r="R955" s="252"/>
      <c r="S955" s="252"/>
      <c r="T955" s="252"/>
      <c r="U955" s="252"/>
      <c r="V955" s="252"/>
      <c r="W955" s="252"/>
      <c r="X955" s="252"/>
      <c r="Y955" s="252"/>
      <c r="Z955" s="252"/>
    </row>
    <row r="956" spans="1:26">
      <c r="A956" s="210"/>
      <c r="B956" s="56"/>
      <c r="C956" s="308"/>
      <c r="D956" s="266"/>
      <c r="E956" s="227"/>
      <c r="F956" s="252"/>
      <c r="G956" s="252"/>
      <c r="H956" s="252"/>
      <c r="I956" s="252"/>
      <c r="J956" s="252"/>
      <c r="K956" s="252"/>
      <c r="L956" s="252"/>
      <c r="M956" s="252"/>
      <c r="N956" s="252"/>
      <c r="O956" s="252"/>
      <c r="P956" s="252"/>
      <c r="Q956" s="252"/>
      <c r="R956" s="252"/>
      <c r="S956" s="252"/>
      <c r="T956" s="252"/>
      <c r="U956" s="252"/>
      <c r="V956" s="252"/>
      <c r="W956" s="252"/>
      <c r="X956" s="252"/>
      <c r="Y956" s="252"/>
      <c r="Z956" s="252"/>
    </row>
    <row r="957" spans="1:26">
      <c r="A957" s="210"/>
      <c r="B957" s="56"/>
      <c r="C957" s="308"/>
      <c r="D957" s="266"/>
      <c r="E957" s="227"/>
      <c r="F957" s="252"/>
      <c r="G957" s="252"/>
      <c r="H957" s="252"/>
      <c r="I957" s="252"/>
      <c r="J957" s="252"/>
      <c r="K957" s="252"/>
      <c r="L957" s="252"/>
      <c r="M957" s="252"/>
      <c r="N957" s="252"/>
      <c r="O957" s="252"/>
      <c r="P957" s="252"/>
      <c r="Q957" s="252"/>
      <c r="R957" s="252"/>
      <c r="S957" s="252"/>
      <c r="T957" s="252"/>
      <c r="U957" s="252"/>
      <c r="V957" s="252"/>
      <c r="W957" s="252"/>
      <c r="X957" s="252"/>
      <c r="Y957" s="252"/>
      <c r="Z957" s="252"/>
    </row>
    <row r="958" spans="1:26">
      <c r="A958" s="210"/>
      <c r="B958" s="56"/>
      <c r="C958" s="308"/>
      <c r="D958" s="266"/>
      <c r="E958" s="227"/>
      <c r="F958" s="252"/>
      <c r="G958" s="252"/>
      <c r="H958" s="252"/>
      <c r="I958" s="252"/>
      <c r="J958" s="252"/>
      <c r="K958" s="252"/>
      <c r="L958" s="252"/>
      <c r="M958" s="252"/>
      <c r="N958" s="252"/>
      <c r="O958" s="252"/>
      <c r="P958" s="252"/>
      <c r="Q958" s="252"/>
      <c r="R958" s="252"/>
      <c r="S958" s="252"/>
      <c r="T958" s="252"/>
      <c r="U958" s="252"/>
      <c r="V958" s="252"/>
      <c r="W958" s="252"/>
      <c r="X958" s="252"/>
      <c r="Y958" s="252"/>
      <c r="Z958" s="252"/>
    </row>
    <row r="959" spans="1:26">
      <c r="A959" s="210"/>
      <c r="B959" s="56"/>
      <c r="C959" s="308"/>
      <c r="D959" s="266"/>
      <c r="E959" s="227"/>
      <c r="F959" s="252"/>
      <c r="G959" s="252"/>
      <c r="H959" s="252"/>
      <c r="I959" s="252"/>
      <c r="J959" s="252"/>
      <c r="K959" s="252"/>
      <c r="L959" s="252"/>
      <c r="M959" s="252"/>
      <c r="N959" s="252"/>
      <c r="O959" s="252"/>
      <c r="P959" s="252"/>
      <c r="Q959" s="252"/>
      <c r="R959" s="252"/>
      <c r="S959" s="252"/>
      <c r="T959" s="252"/>
      <c r="U959" s="252"/>
      <c r="V959" s="252"/>
      <c r="W959" s="252"/>
      <c r="X959" s="252"/>
      <c r="Y959" s="252"/>
      <c r="Z959" s="252"/>
    </row>
    <row r="960" spans="1:26">
      <c r="A960" s="210"/>
      <c r="B960" s="56"/>
      <c r="C960" s="308"/>
      <c r="D960" s="266"/>
      <c r="E960" s="227"/>
      <c r="F960" s="252"/>
      <c r="G960" s="252"/>
      <c r="H960" s="252"/>
      <c r="I960" s="252"/>
      <c r="J960" s="252"/>
      <c r="K960" s="252"/>
      <c r="L960" s="252"/>
      <c r="M960" s="252"/>
      <c r="N960" s="252"/>
      <c r="O960" s="252"/>
      <c r="P960" s="252"/>
      <c r="Q960" s="252"/>
      <c r="R960" s="252"/>
      <c r="S960" s="252"/>
      <c r="T960" s="252"/>
      <c r="U960" s="252"/>
      <c r="V960" s="252"/>
      <c r="W960" s="252"/>
      <c r="X960" s="252"/>
      <c r="Y960" s="252"/>
      <c r="Z960" s="252"/>
    </row>
    <row r="961" spans="1:26">
      <c r="A961" s="210"/>
      <c r="B961" s="56"/>
      <c r="C961" s="308"/>
      <c r="D961" s="266"/>
      <c r="E961" s="227"/>
      <c r="F961" s="252"/>
      <c r="G961" s="252"/>
      <c r="H961" s="252"/>
      <c r="I961" s="252"/>
      <c r="J961" s="252"/>
      <c r="K961" s="252"/>
      <c r="L961" s="252"/>
      <c r="M961" s="252"/>
      <c r="N961" s="252"/>
      <c r="O961" s="252"/>
      <c r="P961" s="252"/>
      <c r="Q961" s="252"/>
      <c r="R961" s="252"/>
      <c r="S961" s="252"/>
      <c r="T961" s="252"/>
      <c r="U961" s="252"/>
      <c r="V961" s="252"/>
      <c r="W961" s="252"/>
      <c r="X961" s="252"/>
      <c r="Y961" s="252"/>
      <c r="Z961" s="252"/>
    </row>
    <row r="962" spans="1:26">
      <c r="A962" s="210"/>
      <c r="B962" s="56"/>
      <c r="C962" s="308"/>
      <c r="D962" s="266"/>
      <c r="E962" s="227"/>
      <c r="F962" s="252"/>
      <c r="G962" s="252"/>
      <c r="H962" s="252"/>
      <c r="I962" s="252"/>
      <c r="J962" s="252"/>
      <c r="K962" s="252"/>
      <c r="L962" s="252"/>
      <c r="M962" s="252"/>
      <c r="N962" s="252"/>
      <c r="O962" s="252"/>
      <c r="P962" s="252"/>
      <c r="Q962" s="252"/>
      <c r="R962" s="252"/>
      <c r="S962" s="252"/>
      <c r="T962" s="252"/>
      <c r="U962" s="252"/>
      <c r="V962" s="252"/>
      <c r="W962" s="252"/>
      <c r="X962" s="252"/>
      <c r="Y962" s="252"/>
      <c r="Z962" s="252"/>
    </row>
    <row r="963" spans="1:26">
      <c r="A963" s="210"/>
      <c r="B963" s="56"/>
      <c r="C963" s="308"/>
      <c r="D963" s="266"/>
      <c r="E963" s="227"/>
      <c r="F963" s="252"/>
      <c r="G963" s="252"/>
      <c r="H963" s="252"/>
      <c r="I963" s="252"/>
      <c r="J963" s="252"/>
      <c r="K963" s="252"/>
      <c r="L963" s="252"/>
      <c r="M963" s="252"/>
      <c r="N963" s="252"/>
      <c r="O963" s="252"/>
      <c r="P963" s="252"/>
      <c r="Q963" s="252"/>
      <c r="R963" s="252"/>
      <c r="S963" s="252"/>
      <c r="T963" s="252"/>
      <c r="U963" s="252"/>
      <c r="V963" s="252"/>
      <c r="W963" s="252"/>
      <c r="X963" s="252"/>
      <c r="Y963" s="252"/>
      <c r="Z963" s="252"/>
    </row>
    <row r="964" spans="1:26">
      <c r="A964" s="210"/>
      <c r="B964" s="56"/>
      <c r="C964" s="308"/>
      <c r="D964" s="266"/>
      <c r="E964" s="227"/>
      <c r="F964" s="252"/>
      <c r="G964" s="252"/>
      <c r="H964" s="252"/>
      <c r="I964" s="252"/>
      <c r="J964" s="252"/>
      <c r="K964" s="252"/>
      <c r="L964" s="252"/>
      <c r="M964" s="252"/>
      <c r="N964" s="252"/>
      <c r="O964" s="252"/>
      <c r="P964" s="252"/>
      <c r="Q964" s="252"/>
      <c r="R964" s="252"/>
      <c r="S964" s="252"/>
      <c r="T964" s="252"/>
      <c r="U964" s="252"/>
      <c r="V964" s="252"/>
      <c r="W964" s="252"/>
      <c r="X964" s="252"/>
      <c r="Y964" s="252"/>
      <c r="Z964" s="252"/>
    </row>
    <row r="965" spans="1:26">
      <c r="A965" s="210"/>
      <c r="B965" s="56"/>
      <c r="C965" s="308"/>
      <c r="D965" s="266"/>
      <c r="E965" s="227"/>
      <c r="F965" s="252"/>
      <c r="G965" s="252"/>
      <c r="H965" s="252"/>
      <c r="I965" s="252"/>
      <c r="J965" s="252"/>
      <c r="K965" s="252"/>
      <c r="L965" s="252"/>
      <c r="M965" s="252"/>
      <c r="N965" s="252"/>
      <c r="O965" s="252"/>
      <c r="P965" s="252"/>
      <c r="Q965" s="252"/>
      <c r="R965" s="252"/>
      <c r="S965" s="252"/>
      <c r="T965" s="252"/>
      <c r="U965" s="252"/>
      <c r="V965" s="252"/>
      <c r="W965" s="252"/>
      <c r="X965" s="252"/>
      <c r="Y965" s="252"/>
      <c r="Z965" s="252"/>
    </row>
    <row r="966" spans="1:26">
      <c r="A966" s="210"/>
      <c r="B966" s="56"/>
      <c r="C966" s="308"/>
      <c r="D966" s="266"/>
      <c r="E966" s="227"/>
      <c r="F966" s="252"/>
      <c r="G966" s="252"/>
      <c r="H966" s="252"/>
      <c r="I966" s="252"/>
      <c r="J966" s="252"/>
      <c r="K966" s="252"/>
      <c r="L966" s="252"/>
      <c r="M966" s="252"/>
      <c r="N966" s="252"/>
      <c r="O966" s="252"/>
      <c r="P966" s="252"/>
      <c r="Q966" s="252"/>
      <c r="R966" s="252"/>
      <c r="S966" s="252"/>
      <c r="T966" s="252"/>
      <c r="U966" s="252"/>
      <c r="V966" s="252"/>
      <c r="W966" s="252"/>
      <c r="X966" s="252"/>
      <c r="Y966" s="252"/>
      <c r="Z966" s="252"/>
    </row>
    <row r="967" spans="1:26">
      <c r="A967" s="210"/>
      <c r="B967" s="56"/>
      <c r="C967" s="308"/>
      <c r="D967" s="266"/>
      <c r="E967" s="227"/>
      <c r="F967" s="252"/>
      <c r="G967" s="252"/>
      <c r="H967" s="252"/>
      <c r="I967" s="252"/>
      <c r="J967" s="252"/>
      <c r="K967" s="252"/>
      <c r="L967" s="252"/>
      <c r="M967" s="252"/>
      <c r="N967" s="252"/>
      <c r="O967" s="252"/>
      <c r="P967" s="252"/>
      <c r="Q967" s="252"/>
      <c r="R967" s="252"/>
      <c r="S967" s="252"/>
      <c r="T967" s="252"/>
      <c r="U967" s="252"/>
      <c r="V967" s="252"/>
      <c r="W967" s="252"/>
      <c r="X967" s="252"/>
      <c r="Y967" s="252"/>
      <c r="Z967" s="252"/>
    </row>
    <row r="968" spans="1:26">
      <c r="A968" s="210"/>
      <c r="B968" s="56"/>
      <c r="C968" s="308"/>
      <c r="D968" s="266"/>
      <c r="E968" s="227"/>
      <c r="F968" s="252"/>
      <c r="G968" s="252"/>
      <c r="H968" s="252"/>
      <c r="I968" s="252"/>
      <c r="J968" s="252"/>
      <c r="K968" s="252"/>
      <c r="L968" s="252"/>
      <c r="M968" s="252"/>
      <c r="N968" s="252"/>
      <c r="O968" s="252"/>
      <c r="P968" s="252"/>
      <c r="Q968" s="252"/>
      <c r="R968" s="252"/>
      <c r="S968" s="252"/>
      <c r="T968" s="252"/>
      <c r="U968" s="252"/>
      <c r="V968" s="252"/>
      <c r="W968" s="252"/>
      <c r="X968" s="252"/>
      <c r="Y968" s="252"/>
      <c r="Z968" s="252"/>
    </row>
    <row r="969" spans="1:26">
      <c r="A969" s="210"/>
      <c r="B969" s="56"/>
      <c r="C969" s="308"/>
      <c r="D969" s="266"/>
      <c r="E969" s="227"/>
      <c r="F969" s="252"/>
      <c r="G969" s="252"/>
      <c r="H969" s="252"/>
      <c r="I969" s="252"/>
      <c r="J969" s="252"/>
      <c r="K969" s="252"/>
      <c r="L969" s="252"/>
      <c r="M969" s="252"/>
      <c r="N969" s="252"/>
      <c r="O969" s="252"/>
      <c r="P969" s="252"/>
      <c r="Q969" s="252"/>
      <c r="R969" s="252"/>
      <c r="S969" s="252"/>
      <c r="T969" s="252"/>
      <c r="U969" s="252"/>
      <c r="V969" s="252"/>
      <c r="W969" s="252"/>
      <c r="X969" s="252"/>
      <c r="Y969" s="252"/>
      <c r="Z969" s="252"/>
    </row>
    <row r="970" spans="1:26">
      <c r="A970" s="210"/>
      <c r="B970" s="56"/>
      <c r="C970" s="308"/>
      <c r="D970" s="266"/>
      <c r="E970" s="227"/>
      <c r="F970" s="252"/>
      <c r="G970" s="252"/>
      <c r="H970" s="252"/>
      <c r="I970" s="252"/>
      <c r="J970" s="252"/>
      <c r="K970" s="252"/>
      <c r="L970" s="252"/>
      <c r="M970" s="252"/>
      <c r="N970" s="252"/>
      <c r="O970" s="252"/>
      <c r="P970" s="252"/>
      <c r="Q970" s="252"/>
      <c r="R970" s="252"/>
      <c r="S970" s="252"/>
      <c r="T970" s="252"/>
      <c r="U970" s="252"/>
      <c r="V970" s="252"/>
      <c r="W970" s="252"/>
      <c r="X970" s="252"/>
      <c r="Y970" s="252"/>
      <c r="Z970" s="252"/>
    </row>
    <row r="971" spans="1:26">
      <c r="A971" s="210"/>
      <c r="B971" s="56"/>
      <c r="C971" s="308"/>
      <c r="D971" s="266"/>
      <c r="E971" s="227"/>
      <c r="F971" s="252"/>
      <c r="G971" s="252"/>
      <c r="H971" s="252"/>
      <c r="I971" s="252"/>
      <c r="J971" s="252"/>
      <c r="K971" s="252"/>
      <c r="L971" s="252"/>
      <c r="M971" s="252"/>
      <c r="N971" s="252"/>
      <c r="O971" s="252"/>
      <c r="P971" s="252"/>
      <c r="Q971" s="252"/>
      <c r="R971" s="252"/>
      <c r="S971" s="252"/>
      <c r="T971" s="252"/>
      <c r="U971" s="252"/>
      <c r="V971" s="252"/>
      <c r="W971" s="252"/>
      <c r="X971" s="252"/>
      <c r="Y971" s="252"/>
      <c r="Z971" s="252"/>
    </row>
    <row r="972" spans="1:26">
      <c r="A972" s="210"/>
      <c r="B972" s="56"/>
      <c r="C972" s="308"/>
      <c r="D972" s="266"/>
      <c r="E972" s="227"/>
      <c r="F972" s="252"/>
      <c r="G972" s="252"/>
      <c r="H972" s="252"/>
      <c r="I972" s="252"/>
      <c r="J972" s="252"/>
      <c r="K972" s="252"/>
      <c r="L972" s="252"/>
      <c r="M972" s="252"/>
      <c r="N972" s="252"/>
      <c r="O972" s="252"/>
      <c r="P972" s="252"/>
      <c r="Q972" s="252"/>
      <c r="R972" s="252"/>
      <c r="S972" s="252"/>
      <c r="T972" s="252"/>
      <c r="U972" s="252"/>
      <c r="V972" s="252"/>
      <c r="W972" s="252"/>
      <c r="X972" s="252"/>
      <c r="Y972" s="252"/>
      <c r="Z972" s="252"/>
    </row>
    <row r="973" spans="1:26">
      <c r="A973" s="210"/>
      <c r="B973" s="56"/>
      <c r="C973" s="308"/>
      <c r="D973" s="266"/>
      <c r="E973" s="227"/>
      <c r="F973" s="252"/>
      <c r="G973" s="252"/>
      <c r="H973" s="252"/>
      <c r="I973" s="252"/>
      <c r="J973" s="252"/>
      <c r="K973" s="252"/>
      <c r="L973" s="252"/>
      <c r="M973" s="252"/>
      <c r="N973" s="252"/>
      <c r="O973" s="252"/>
      <c r="P973" s="252"/>
      <c r="Q973" s="252"/>
      <c r="R973" s="252"/>
      <c r="S973" s="252"/>
      <c r="T973" s="252"/>
      <c r="U973" s="252"/>
      <c r="V973" s="252"/>
      <c r="W973" s="252"/>
      <c r="X973" s="252"/>
      <c r="Y973" s="252"/>
      <c r="Z973" s="252"/>
    </row>
    <row r="974" spans="1:26">
      <c r="A974" s="210"/>
      <c r="B974" s="56"/>
      <c r="C974" s="308"/>
      <c r="D974" s="266"/>
      <c r="E974" s="227"/>
      <c r="F974" s="252"/>
      <c r="G974" s="252"/>
      <c r="H974" s="252"/>
      <c r="I974" s="252"/>
      <c r="J974" s="252"/>
      <c r="K974" s="252"/>
      <c r="L974" s="252"/>
      <c r="M974" s="252"/>
      <c r="N974" s="252"/>
      <c r="O974" s="252"/>
      <c r="P974" s="252"/>
      <c r="Q974" s="252"/>
      <c r="R974" s="252"/>
      <c r="S974" s="252"/>
      <c r="T974" s="252"/>
      <c r="U974" s="252"/>
      <c r="V974" s="252"/>
      <c r="W974" s="252"/>
      <c r="X974" s="252"/>
      <c r="Y974" s="252"/>
      <c r="Z974" s="252"/>
    </row>
    <row r="975" spans="1:26">
      <c r="A975" s="210"/>
      <c r="B975" s="56"/>
      <c r="C975" s="308"/>
      <c r="D975" s="266"/>
      <c r="E975" s="227"/>
      <c r="F975" s="252"/>
      <c r="G975" s="252"/>
      <c r="H975" s="252"/>
      <c r="I975" s="252"/>
      <c r="J975" s="252"/>
      <c r="K975" s="252"/>
      <c r="L975" s="252"/>
      <c r="M975" s="252"/>
      <c r="N975" s="252"/>
      <c r="O975" s="252"/>
      <c r="P975" s="252"/>
      <c r="Q975" s="252"/>
      <c r="R975" s="252"/>
      <c r="S975" s="252"/>
      <c r="T975" s="252"/>
      <c r="U975" s="252"/>
      <c r="V975" s="252"/>
      <c r="W975" s="252"/>
      <c r="X975" s="252"/>
      <c r="Y975" s="252"/>
      <c r="Z975" s="252"/>
    </row>
    <row r="976" spans="1:26">
      <c r="A976" s="210"/>
      <c r="B976" s="56"/>
      <c r="C976" s="308"/>
      <c r="D976" s="266"/>
      <c r="E976" s="227"/>
      <c r="F976" s="252"/>
      <c r="G976" s="252"/>
      <c r="H976" s="252"/>
      <c r="I976" s="252"/>
      <c r="J976" s="252"/>
      <c r="K976" s="252"/>
      <c r="L976" s="252"/>
      <c r="M976" s="252"/>
      <c r="N976" s="252"/>
      <c r="O976" s="252"/>
      <c r="P976" s="252"/>
      <c r="Q976" s="252"/>
      <c r="R976" s="252"/>
      <c r="S976" s="252"/>
      <c r="T976" s="252"/>
      <c r="U976" s="252"/>
      <c r="V976" s="252"/>
      <c r="W976" s="252"/>
      <c r="X976" s="252"/>
      <c r="Y976" s="252"/>
      <c r="Z976" s="252"/>
    </row>
    <row r="977" spans="1:26">
      <c r="A977" s="210"/>
      <c r="B977" s="56"/>
      <c r="C977" s="308"/>
      <c r="D977" s="266"/>
      <c r="E977" s="227"/>
      <c r="F977" s="252"/>
      <c r="G977" s="252"/>
      <c r="H977" s="252"/>
      <c r="I977" s="252"/>
      <c r="J977" s="252"/>
      <c r="K977" s="252"/>
      <c r="L977" s="252"/>
      <c r="M977" s="252"/>
      <c r="N977" s="252"/>
      <c r="O977" s="252"/>
      <c r="P977" s="252"/>
      <c r="Q977" s="252"/>
      <c r="R977" s="252"/>
      <c r="S977" s="252"/>
      <c r="T977" s="252"/>
      <c r="U977" s="252"/>
      <c r="V977" s="252"/>
      <c r="W977" s="252"/>
      <c r="X977" s="252"/>
      <c r="Y977" s="252"/>
      <c r="Z977" s="252"/>
    </row>
    <row r="978" spans="1:26">
      <c r="A978" s="210"/>
      <c r="B978" s="56"/>
      <c r="C978" s="308"/>
      <c r="D978" s="266"/>
      <c r="E978" s="227"/>
      <c r="F978" s="252"/>
      <c r="G978" s="252"/>
      <c r="H978" s="252"/>
      <c r="I978" s="252"/>
      <c r="J978" s="252"/>
      <c r="K978" s="252"/>
      <c r="L978" s="252"/>
      <c r="M978" s="252"/>
      <c r="N978" s="252"/>
      <c r="O978" s="252"/>
      <c r="P978" s="252"/>
      <c r="Q978" s="252"/>
      <c r="R978" s="252"/>
      <c r="S978" s="252"/>
      <c r="T978" s="252"/>
      <c r="U978" s="252"/>
      <c r="V978" s="252"/>
      <c r="W978" s="252"/>
      <c r="X978" s="252"/>
      <c r="Y978" s="252"/>
      <c r="Z978" s="252"/>
    </row>
    <row r="979" spans="1:26">
      <c r="A979" s="210"/>
      <c r="B979" s="56"/>
      <c r="C979" s="308"/>
      <c r="D979" s="266"/>
      <c r="E979" s="227"/>
      <c r="F979" s="252"/>
      <c r="G979" s="252"/>
      <c r="H979" s="252"/>
      <c r="I979" s="252"/>
      <c r="J979" s="252"/>
      <c r="K979" s="252"/>
      <c r="L979" s="252"/>
      <c r="M979" s="252"/>
      <c r="N979" s="252"/>
      <c r="O979" s="252"/>
      <c r="P979" s="252"/>
      <c r="Q979" s="252"/>
      <c r="R979" s="252"/>
      <c r="S979" s="252"/>
      <c r="T979" s="252"/>
      <c r="U979" s="252"/>
      <c r="V979" s="252"/>
      <c r="W979" s="252"/>
      <c r="X979" s="252"/>
      <c r="Y979" s="252"/>
      <c r="Z979" s="252"/>
    </row>
    <row r="980" spans="1:26">
      <c r="A980" s="210"/>
      <c r="B980" s="56"/>
      <c r="C980" s="308"/>
      <c r="D980" s="266"/>
      <c r="E980" s="227"/>
      <c r="F980" s="252"/>
      <c r="G980" s="252"/>
      <c r="H980" s="252"/>
      <c r="I980" s="252"/>
      <c r="J980" s="252"/>
      <c r="K980" s="252"/>
      <c r="L980" s="252"/>
      <c r="M980" s="252"/>
      <c r="N980" s="252"/>
      <c r="O980" s="252"/>
      <c r="P980" s="252"/>
      <c r="Q980" s="252"/>
      <c r="R980" s="252"/>
      <c r="S980" s="252"/>
      <c r="T980" s="252"/>
      <c r="U980" s="252"/>
      <c r="V980" s="252"/>
      <c r="W980" s="252"/>
      <c r="X980" s="252"/>
      <c r="Y980" s="252"/>
      <c r="Z980" s="252"/>
    </row>
    <row r="981" spans="1:26">
      <c r="A981" s="210"/>
      <c r="B981" s="56"/>
      <c r="C981" s="308"/>
      <c r="D981" s="266"/>
      <c r="E981" s="227"/>
      <c r="F981" s="252"/>
      <c r="G981" s="252"/>
      <c r="H981" s="252"/>
      <c r="I981" s="252"/>
      <c r="J981" s="252"/>
      <c r="K981" s="252"/>
      <c r="L981" s="252"/>
      <c r="M981" s="252"/>
      <c r="N981" s="252"/>
      <c r="O981" s="252"/>
      <c r="P981" s="252"/>
      <c r="Q981" s="252"/>
      <c r="R981" s="252"/>
      <c r="S981" s="252"/>
      <c r="T981" s="252"/>
      <c r="U981" s="252"/>
      <c r="V981" s="252"/>
      <c r="W981" s="252"/>
      <c r="X981" s="252"/>
      <c r="Y981" s="252"/>
      <c r="Z981" s="252"/>
    </row>
    <row r="982" spans="1:26">
      <c r="A982" s="210"/>
      <c r="B982" s="56"/>
      <c r="C982" s="308"/>
      <c r="D982" s="266"/>
      <c r="E982" s="227"/>
      <c r="F982" s="252"/>
      <c r="G982" s="252"/>
      <c r="H982" s="252"/>
      <c r="I982" s="252"/>
      <c r="J982" s="252"/>
      <c r="K982" s="252"/>
      <c r="L982" s="252"/>
      <c r="M982" s="252"/>
      <c r="N982" s="252"/>
      <c r="O982" s="252"/>
      <c r="P982" s="252"/>
      <c r="Q982" s="252"/>
      <c r="R982" s="252"/>
      <c r="S982" s="252"/>
      <c r="T982" s="252"/>
      <c r="U982" s="252"/>
      <c r="V982" s="252"/>
      <c r="W982" s="252"/>
      <c r="X982" s="252"/>
      <c r="Y982" s="252"/>
      <c r="Z982" s="252"/>
    </row>
    <row r="983" spans="1:26">
      <c r="A983" s="210"/>
      <c r="B983" s="56"/>
      <c r="C983" s="308"/>
      <c r="D983" s="266"/>
      <c r="E983" s="227"/>
      <c r="F983" s="252"/>
      <c r="G983" s="252"/>
      <c r="H983" s="252"/>
      <c r="I983" s="252"/>
      <c r="J983" s="252"/>
      <c r="K983" s="252"/>
      <c r="L983" s="252"/>
      <c r="M983" s="252"/>
      <c r="N983" s="252"/>
      <c r="O983" s="252"/>
      <c r="P983" s="252"/>
      <c r="Q983" s="252"/>
      <c r="R983" s="252"/>
      <c r="S983" s="252"/>
      <c r="T983" s="252"/>
      <c r="U983" s="252"/>
      <c r="V983" s="252"/>
      <c r="W983" s="252"/>
      <c r="X983" s="252"/>
      <c r="Y983" s="252"/>
      <c r="Z983" s="252"/>
    </row>
    <row r="984" spans="1:26">
      <c r="A984" s="210"/>
      <c r="B984" s="56"/>
      <c r="C984" s="308"/>
      <c r="D984" s="266"/>
      <c r="E984" s="227"/>
      <c r="F984" s="252"/>
      <c r="G984" s="252"/>
      <c r="H984" s="252"/>
      <c r="I984" s="252"/>
      <c r="J984" s="252"/>
      <c r="K984" s="252"/>
      <c r="L984" s="252"/>
      <c r="M984" s="252"/>
      <c r="N984" s="252"/>
      <c r="O984" s="252"/>
      <c r="P984" s="252"/>
      <c r="Q984" s="252"/>
      <c r="R984" s="252"/>
      <c r="S984" s="252"/>
      <c r="T984" s="252"/>
      <c r="U984" s="252"/>
      <c r="V984" s="252"/>
      <c r="W984" s="252"/>
      <c r="X984" s="252"/>
      <c r="Y984" s="252"/>
      <c r="Z984" s="252"/>
    </row>
    <row r="985" spans="1:26">
      <c r="A985" s="210"/>
      <c r="B985" s="56"/>
      <c r="C985" s="308"/>
      <c r="D985" s="266"/>
      <c r="E985" s="227"/>
      <c r="F985" s="252"/>
      <c r="G985" s="252"/>
      <c r="H985" s="252"/>
      <c r="I985" s="252"/>
      <c r="J985" s="252"/>
      <c r="K985" s="252"/>
      <c r="L985" s="252"/>
      <c r="M985" s="252"/>
      <c r="N985" s="252"/>
      <c r="O985" s="252"/>
      <c r="P985" s="252"/>
      <c r="Q985" s="252"/>
      <c r="R985" s="252"/>
      <c r="S985" s="252"/>
      <c r="T985" s="252"/>
      <c r="U985" s="252"/>
      <c r="V985" s="252"/>
      <c r="W985" s="252"/>
      <c r="X985" s="252"/>
      <c r="Y985" s="252"/>
      <c r="Z985" s="252"/>
    </row>
    <row r="986" spans="1:26">
      <c r="A986" s="210"/>
      <c r="B986" s="56"/>
      <c r="C986" s="308"/>
      <c r="D986" s="266"/>
      <c r="E986" s="227"/>
      <c r="F986" s="252"/>
      <c r="G986" s="252"/>
      <c r="H986" s="252"/>
      <c r="I986" s="252"/>
      <c r="J986" s="252"/>
      <c r="K986" s="252"/>
      <c r="L986" s="252"/>
      <c r="M986" s="252"/>
      <c r="N986" s="252"/>
      <c r="O986" s="252"/>
      <c r="P986" s="252"/>
      <c r="Q986" s="252"/>
      <c r="R986" s="252"/>
      <c r="S986" s="252"/>
      <c r="T986" s="252"/>
      <c r="U986" s="252"/>
      <c r="V986" s="252"/>
      <c r="W986" s="252"/>
      <c r="X986" s="252"/>
      <c r="Y986" s="252"/>
      <c r="Z986" s="252"/>
    </row>
    <row r="987" spans="1:26">
      <c r="A987" s="210"/>
      <c r="B987" s="56"/>
      <c r="C987" s="308"/>
      <c r="D987" s="266"/>
      <c r="E987" s="227"/>
      <c r="F987" s="252"/>
      <c r="G987" s="252"/>
      <c r="H987" s="252"/>
      <c r="I987" s="252"/>
      <c r="J987" s="252"/>
      <c r="K987" s="252"/>
      <c r="L987" s="252"/>
      <c r="M987" s="252"/>
      <c r="N987" s="252"/>
      <c r="O987" s="252"/>
      <c r="P987" s="252"/>
      <c r="Q987" s="252"/>
      <c r="R987" s="252"/>
      <c r="S987" s="252"/>
      <c r="T987" s="252"/>
      <c r="U987" s="252"/>
      <c r="V987" s="252"/>
      <c r="W987" s="252"/>
      <c r="X987" s="252"/>
      <c r="Y987" s="252"/>
      <c r="Z987" s="252"/>
    </row>
    <row r="988" spans="1:26">
      <c r="A988" s="210"/>
      <c r="B988" s="56"/>
      <c r="C988" s="308"/>
      <c r="D988" s="266"/>
      <c r="E988" s="227"/>
      <c r="F988" s="252"/>
      <c r="G988" s="252"/>
      <c r="H988" s="252"/>
      <c r="I988" s="252"/>
      <c r="J988" s="252"/>
      <c r="K988" s="252"/>
      <c r="L988" s="252"/>
      <c r="M988" s="252"/>
      <c r="N988" s="252"/>
      <c r="O988" s="252"/>
      <c r="P988" s="252"/>
      <c r="Q988" s="252"/>
      <c r="R988" s="252"/>
      <c r="S988" s="252"/>
      <c r="T988" s="252"/>
      <c r="U988" s="252"/>
      <c r="V988" s="252"/>
      <c r="W988" s="252"/>
      <c r="X988" s="252"/>
      <c r="Y988" s="252"/>
      <c r="Z988" s="252"/>
    </row>
    <row r="989" spans="1:26">
      <c r="A989" s="210"/>
      <c r="B989" s="56"/>
      <c r="C989" s="308"/>
      <c r="D989" s="266"/>
      <c r="E989" s="227"/>
      <c r="F989" s="252"/>
      <c r="G989" s="252"/>
      <c r="H989" s="252"/>
      <c r="I989" s="252"/>
      <c r="J989" s="252"/>
      <c r="K989" s="252"/>
      <c r="L989" s="252"/>
      <c r="M989" s="252"/>
      <c r="N989" s="252"/>
      <c r="O989" s="252"/>
      <c r="P989" s="252"/>
      <c r="Q989" s="252"/>
      <c r="R989" s="252"/>
      <c r="S989" s="252"/>
      <c r="T989" s="252"/>
      <c r="U989" s="252"/>
      <c r="V989" s="252"/>
      <c r="W989" s="252"/>
      <c r="X989" s="252"/>
      <c r="Y989" s="252"/>
      <c r="Z989" s="252"/>
    </row>
    <row r="990" spans="1:26">
      <c r="A990" s="210"/>
      <c r="B990" s="56"/>
      <c r="C990" s="308"/>
      <c r="D990" s="266"/>
      <c r="E990" s="227"/>
      <c r="F990" s="252"/>
      <c r="G990" s="252"/>
      <c r="H990" s="252"/>
      <c r="I990" s="252"/>
      <c r="J990" s="252"/>
      <c r="K990" s="252"/>
      <c r="L990" s="252"/>
      <c r="M990" s="252"/>
      <c r="N990" s="252"/>
      <c r="O990" s="252"/>
      <c r="P990" s="252"/>
      <c r="Q990" s="252"/>
      <c r="R990" s="252"/>
      <c r="S990" s="252"/>
      <c r="T990" s="252"/>
      <c r="U990" s="252"/>
      <c r="V990" s="252"/>
      <c r="W990" s="252"/>
      <c r="X990" s="252"/>
      <c r="Y990" s="252"/>
      <c r="Z990" s="252"/>
    </row>
    <row r="991" spans="1:26">
      <c r="A991" s="210"/>
      <c r="B991" s="56"/>
      <c r="C991" s="308"/>
      <c r="D991" s="266"/>
      <c r="E991" s="227"/>
      <c r="F991" s="252"/>
      <c r="G991" s="252"/>
      <c r="H991" s="252"/>
      <c r="I991" s="252"/>
      <c r="J991" s="252"/>
      <c r="K991" s="252"/>
      <c r="L991" s="252"/>
      <c r="M991" s="252"/>
      <c r="N991" s="252"/>
      <c r="O991" s="252"/>
      <c r="P991" s="252"/>
      <c r="Q991" s="252"/>
      <c r="R991" s="252"/>
      <c r="S991" s="252"/>
      <c r="T991" s="252"/>
      <c r="U991" s="252"/>
      <c r="V991" s="252"/>
      <c r="W991" s="252"/>
      <c r="X991" s="252"/>
      <c r="Y991" s="252"/>
      <c r="Z991" s="252"/>
    </row>
    <row r="992" spans="1:26">
      <c r="A992" s="210"/>
      <c r="B992" s="56"/>
      <c r="C992" s="308"/>
      <c r="D992" s="266"/>
      <c r="E992" s="227"/>
      <c r="F992" s="252"/>
      <c r="G992" s="252"/>
      <c r="H992" s="252"/>
      <c r="I992" s="252"/>
      <c r="J992" s="252"/>
      <c r="K992" s="252"/>
      <c r="L992" s="252"/>
      <c r="M992" s="252"/>
      <c r="N992" s="252"/>
      <c r="O992" s="252"/>
      <c r="P992" s="252"/>
      <c r="Q992" s="252"/>
      <c r="R992" s="252"/>
      <c r="S992" s="252"/>
      <c r="T992" s="252"/>
      <c r="U992" s="252"/>
      <c r="V992" s="252"/>
      <c r="W992" s="252"/>
      <c r="X992" s="252"/>
      <c r="Y992" s="252"/>
      <c r="Z992" s="252"/>
    </row>
    <row r="993" spans="1:26">
      <c r="A993" s="210"/>
      <c r="B993" s="56"/>
      <c r="C993" s="308"/>
      <c r="D993" s="266"/>
      <c r="E993" s="227"/>
      <c r="F993" s="252"/>
      <c r="G993" s="252"/>
      <c r="H993" s="252"/>
      <c r="I993" s="252"/>
      <c r="J993" s="252"/>
      <c r="K993" s="252"/>
      <c r="L993" s="252"/>
      <c r="M993" s="252"/>
      <c r="N993" s="252"/>
      <c r="O993" s="252"/>
      <c r="P993" s="252"/>
      <c r="Q993" s="252"/>
      <c r="R993" s="252"/>
      <c r="S993" s="252"/>
      <c r="T993" s="252"/>
      <c r="U993" s="252"/>
      <c r="V993" s="252"/>
      <c r="W993" s="252"/>
      <c r="X993" s="252"/>
      <c r="Y993" s="252"/>
      <c r="Z993" s="252"/>
    </row>
    <row r="994" spans="1:26">
      <c r="A994" s="210"/>
      <c r="B994" s="56"/>
      <c r="C994" s="308"/>
      <c r="D994" s="266"/>
      <c r="E994" s="227"/>
      <c r="F994" s="252"/>
      <c r="G994" s="252"/>
      <c r="H994" s="252"/>
      <c r="I994" s="252"/>
      <c r="J994" s="252"/>
      <c r="K994" s="252"/>
      <c r="L994" s="252"/>
      <c r="M994" s="252"/>
      <c r="N994" s="252"/>
      <c r="O994" s="252"/>
      <c r="P994" s="252"/>
      <c r="Q994" s="252"/>
      <c r="R994" s="252"/>
      <c r="S994" s="252"/>
      <c r="T994" s="252"/>
      <c r="U994" s="252"/>
      <c r="V994" s="252"/>
      <c r="W994" s="252"/>
      <c r="X994" s="252"/>
      <c r="Y994" s="252"/>
      <c r="Z994" s="252"/>
    </row>
    <row r="995" spans="1:26">
      <c r="A995" s="210"/>
      <c r="B995" s="56"/>
      <c r="C995" s="308"/>
      <c r="D995" s="266"/>
      <c r="E995" s="227"/>
      <c r="F995" s="252"/>
      <c r="G995" s="252"/>
      <c r="H995" s="252"/>
      <c r="I995" s="252"/>
      <c r="J995" s="252"/>
      <c r="K995" s="252"/>
      <c r="L995" s="252"/>
      <c r="M995" s="252"/>
      <c r="N995" s="252"/>
      <c r="O995" s="252"/>
      <c r="P995" s="252"/>
      <c r="Q995" s="252"/>
      <c r="R995" s="252"/>
      <c r="S995" s="252"/>
      <c r="T995" s="252"/>
      <c r="U995" s="252"/>
      <c r="V995" s="252"/>
      <c r="W995" s="252"/>
      <c r="X995" s="252"/>
      <c r="Y995" s="252"/>
      <c r="Z995" s="252"/>
    </row>
    <row r="996" spans="1:26">
      <c r="A996" s="210"/>
      <c r="B996" s="56"/>
      <c r="C996" s="308"/>
      <c r="D996" s="266"/>
      <c r="E996" s="227"/>
      <c r="F996" s="252"/>
      <c r="G996" s="252"/>
      <c r="H996" s="252"/>
      <c r="I996" s="252"/>
      <c r="J996" s="252"/>
      <c r="K996" s="252"/>
      <c r="L996" s="252"/>
      <c r="M996" s="252"/>
      <c r="N996" s="252"/>
      <c r="O996" s="252"/>
      <c r="P996" s="252"/>
      <c r="Q996" s="252"/>
      <c r="R996" s="252"/>
      <c r="S996" s="252"/>
      <c r="T996" s="252"/>
      <c r="U996" s="252"/>
      <c r="V996" s="252"/>
      <c r="W996" s="252"/>
      <c r="X996" s="252"/>
      <c r="Y996" s="252"/>
      <c r="Z996" s="252"/>
    </row>
    <row r="997" spans="1:26">
      <c r="A997" s="210"/>
      <c r="B997" s="56"/>
      <c r="C997" s="308"/>
      <c r="D997" s="266"/>
      <c r="E997" s="227"/>
      <c r="F997" s="252"/>
      <c r="G997" s="252"/>
      <c r="H997" s="252"/>
      <c r="I997" s="252"/>
      <c r="J997" s="252"/>
      <c r="K997" s="252"/>
      <c r="L997" s="252"/>
      <c r="M997" s="252"/>
      <c r="N997" s="252"/>
      <c r="O997" s="252"/>
      <c r="P997" s="252"/>
      <c r="Q997" s="252"/>
      <c r="R997" s="252"/>
      <c r="S997" s="252"/>
      <c r="T997" s="252"/>
      <c r="U997" s="252"/>
      <c r="V997" s="252"/>
      <c r="W997" s="252"/>
      <c r="X997" s="252"/>
      <c r="Y997" s="252"/>
      <c r="Z997" s="252"/>
    </row>
    <row r="998" spans="1:26">
      <c r="A998" s="210"/>
      <c r="B998" s="56"/>
      <c r="C998" s="308"/>
      <c r="D998" s="266"/>
      <c r="E998" s="227"/>
      <c r="F998" s="252"/>
      <c r="G998" s="252"/>
      <c r="H998" s="252"/>
      <c r="I998" s="252"/>
      <c r="J998" s="252"/>
      <c r="K998" s="252"/>
      <c r="L998" s="252"/>
      <c r="M998" s="252"/>
      <c r="N998" s="252"/>
      <c r="O998" s="252"/>
      <c r="P998" s="252"/>
      <c r="Q998" s="252"/>
      <c r="R998" s="252"/>
      <c r="S998" s="252"/>
      <c r="T998" s="252"/>
      <c r="U998" s="252"/>
      <c r="V998" s="252"/>
      <c r="W998" s="252"/>
      <c r="X998" s="252"/>
      <c r="Y998" s="252"/>
      <c r="Z998" s="252"/>
    </row>
    <row r="999" spans="1:26">
      <c r="A999" s="210"/>
      <c r="B999" s="56"/>
      <c r="C999" s="308"/>
      <c r="D999" s="266"/>
      <c r="E999" s="227"/>
      <c r="F999" s="252"/>
      <c r="G999" s="252"/>
      <c r="H999" s="252"/>
      <c r="I999" s="252"/>
      <c r="J999" s="252"/>
      <c r="K999" s="252"/>
      <c r="L999" s="252"/>
      <c r="M999" s="252"/>
      <c r="N999" s="252"/>
      <c r="O999" s="252"/>
      <c r="P999" s="252"/>
      <c r="Q999" s="252"/>
      <c r="R999" s="252"/>
      <c r="S999" s="252"/>
      <c r="T999" s="252"/>
      <c r="U999" s="252"/>
      <c r="V999" s="252"/>
      <c r="W999" s="252"/>
      <c r="X999" s="252"/>
      <c r="Y999" s="252"/>
      <c r="Z999" s="252"/>
    </row>
    <row r="1000" spans="1:26">
      <c r="A1000" s="210"/>
      <c r="B1000" s="56"/>
      <c r="C1000" s="308"/>
      <c r="D1000" s="266"/>
      <c r="E1000" s="227"/>
      <c r="F1000" s="252"/>
      <c r="G1000" s="252"/>
      <c r="H1000" s="252"/>
      <c r="I1000" s="252"/>
      <c r="J1000" s="252"/>
      <c r="K1000" s="252"/>
      <c r="L1000" s="252"/>
      <c r="M1000" s="252"/>
      <c r="N1000" s="252"/>
      <c r="O1000" s="252"/>
      <c r="P1000" s="252"/>
      <c r="Q1000" s="252"/>
      <c r="R1000" s="252"/>
      <c r="S1000" s="252"/>
      <c r="T1000" s="252"/>
      <c r="U1000" s="252"/>
      <c r="V1000" s="252"/>
      <c r="W1000" s="252"/>
      <c r="X1000" s="252"/>
      <c r="Y1000" s="252"/>
      <c r="Z1000" s="252"/>
    </row>
    <row r="1001" spans="1:26">
      <c r="A1001" s="210"/>
      <c r="B1001" s="56"/>
      <c r="C1001" s="308"/>
      <c r="D1001" s="266"/>
      <c r="E1001" s="227"/>
      <c r="F1001" s="252"/>
      <c r="G1001" s="252"/>
      <c r="H1001" s="252"/>
      <c r="I1001" s="252"/>
      <c r="J1001" s="252"/>
      <c r="K1001" s="252"/>
      <c r="L1001" s="252"/>
      <c r="M1001" s="252"/>
      <c r="N1001" s="252"/>
      <c r="O1001" s="252"/>
      <c r="P1001" s="252"/>
      <c r="Q1001" s="252"/>
      <c r="R1001" s="252"/>
      <c r="S1001" s="252"/>
      <c r="T1001" s="252"/>
      <c r="U1001" s="252"/>
      <c r="V1001" s="252"/>
      <c r="W1001" s="252"/>
      <c r="X1001" s="252"/>
      <c r="Y1001" s="252"/>
      <c r="Z1001" s="252"/>
    </row>
    <row r="1002" spans="1:26">
      <c r="A1002" s="210"/>
      <c r="B1002" s="56"/>
      <c r="C1002" s="308"/>
      <c r="D1002" s="266"/>
      <c r="E1002" s="227"/>
      <c r="F1002" s="252"/>
      <c r="G1002" s="252"/>
      <c r="H1002" s="252"/>
      <c r="I1002" s="252"/>
      <c r="J1002" s="252"/>
      <c r="K1002" s="252"/>
      <c r="L1002" s="252"/>
      <c r="M1002" s="252"/>
      <c r="N1002" s="252"/>
      <c r="O1002" s="252"/>
      <c r="P1002" s="252"/>
      <c r="Q1002" s="252"/>
      <c r="R1002" s="252"/>
      <c r="S1002" s="252"/>
      <c r="T1002" s="252"/>
      <c r="U1002" s="252"/>
      <c r="V1002" s="252"/>
      <c r="W1002" s="252"/>
      <c r="X1002" s="252"/>
      <c r="Y1002" s="252"/>
      <c r="Z1002" s="252"/>
    </row>
    <row r="1003" spans="1:26">
      <c r="A1003" s="210"/>
      <c r="B1003" s="56"/>
      <c r="C1003" s="308"/>
      <c r="D1003" s="266"/>
      <c r="E1003" s="227"/>
      <c r="F1003" s="252"/>
      <c r="G1003" s="252"/>
      <c r="H1003" s="252"/>
      <c r="I1003" s="252"/>
      <c r="J1003" s="252"/>
      <c r="K1003" s="252"/>
      <c r="L1003" s="252"/>
      <c r="M1003" s="252"/>
      <c r="N1003" s="252"/>
      <c r="O1003" s="252"/>
      <c r="P1003" s="252"/>
      <c r="Q1003" s="252"/>
      <c r="R1003" s="252"/>
      <c r="S1003" s="252"/>
      <c r="T1003" s="252"/>
      <c r="U1003" s="252"/>
      <c r="V1003" s="252"/>
      <c r="W1003" s="252"/>
      <c r="X1003" s="252"/>
      <c r="Y1003" s="252"/>
      <c r="Z1003" s="252"/>
    </row>
    <row r="1004" spans="1:26">
      <c r="A1004" s="210"/>
      <c r="B1004" s="56"/>
      <c r="C1004" s="308"/>
      <c r="D1004" s="266"/>
      <c r="E1004" s="227"/>
      <c r="F1004" s="252"/>
      <c r="G1004" s="252"/>
      <c r="H1004" s="252"/>
      <c r="I1004" s="252"/>
      <c r="J1004" s="252"/>
      <c r="K1004" s="252"/>
      <c r="L1004" s="252"/>
      <c r="M1004" s="252"/>
      <c r="N1004" s="252"/>
      <c r="O1004" s="252"/>
      <c r="P1004" s="252"/>
      <c r="Q1004" s="252"/>
      <c r="R1004" s="252"/>
      <c r="S1004" s="252"/>
      <c r="T1004" s="252"/>
      <c r="U1004" s="252"/>
      <c r="V1004" s="252"/>
      <c r="W1004" s="252"/>
      <c r="X1004" s="252"/>
      <c r="Y1004" s="252"/>
      <c r="Z1004" s="252"/>
    </row>
    <row r="1005" spans="1:26">
      <c r="A1005" s="210"/>
      <c r="B1005" s="56"/>
      <c r="C1005" s="308"/>
      <c r="D1005" s="266"/>
      <c r="E1005" s="227"/>
      <c r="F1005" s="252"/>
      <c r="G1005" s="252"/>
      <c r="H1005" s="252"/>
      <c r="I1005" s="252"/>
      <c r="J1005" s="252"/>
      <c r="K1005" s="252"/>
      <c r="L1005" s="252"/>
      <c r="M1005" s="252"/>
      <c r="N1005" s="252"/>
      <c r="O1005" s="252"/>
      <c r="P1005" s="252"/>
      <c r="Q1005" s="252"/>
      <c r="R1005" s="252"/>
      <c r="S1005" s="252"/>
      <c r="T1005" s="252"/>
      <c r="U1005" s="252"/>
      <c r="V1005" s="252"/>
      <c r="W1005" s="252"/>
      <c r="X1005" s="252"/>
      <c r="Y1005" s="252"/>
      <c r="Z1005" s="252"/>
    </row>
    <row r="1006" spans="1:26">
      <c r="A1006" s="210"/>
      <c r="B1006" s="56"/>
      <c r="C1006" s="308"/>
      <c r="D1006" s="266"/>
      <c r="E1006" s="227"/>
      <c r="F1006" s="252"/>
      <c r="G1006" s="252"/>
      <c r="H1006" s="252"/>
      <c r="I1006" s="252"/>
      <c r="J1006" s="252"/>
      <c r="K1006" s="252"/>
      <c r="L1006" s="252"/>
      <c r="M1006" s="252"/>
      <c r="N1006" s="252"/>
      <c r="O1006" s="252"/>
      <c r="P1006" s="252"/>
      <c r="Q1006" s="252"/>
      <c r="R1006" s="252"/>
      <c r="S1006" s="252"/>
      <c r="T1006" s="252"/>
      <c r="U1006" s="252"/>
      <c r="V1006" s="252"/>
      <c r="W1006" s="252"/>
      <c r="X1006" s="252"/>
      <c r="Y1006" s="252"/>
      <c r="Z1006" s="252"/>
    </row>
    <row r="1007" spans="1:26">
      <c r="A1007" s="210"/>
      <c r="B1007" s="56"/>
      <c r="C1007" s="308"/>
      <c r="D1007" s="266"/>
      <c r="E1007" s="227"/>
      <c r="F1007" s="252"/>
      <c r="G1007" s="252"/>
      <c r="H1007" s="252"/>
      <c r="I1007" s="252"/>
      <c r="J1007" s="252"/>
      <c r="K1007" s="252"/>
      <c r="L1007" s="252"/>
      <c r="M1007" s="252"/>
      <c r="N1007" s="252"/>
      <c r="O1007" s="252"/>
      <c r="P1007" s="252"/>
      <c r="Q1007" s="252"/>
      <c r="R1007" s="252"/>
      <c r="S1007" s="252"/>
      <c r="T1007" s="252"/>
      <c r="U1007" s="252"/>
      <c r="V1007" s="252"/>
      <c r="W1007" s="252"/>
      <c r="X1007" s="252"/>
      <c r="Y1007" s="252"/>
      <c r="Z1007" s="252"/>
    </row>
    <row r="1008" spans="1:26">
      <c r="A1008" s="210"/>
      <c r="B1008" s="56"/>
      <c r="C1008" s="308"/>
      <c r="D1008" s="266"/>
      <c r="E1008" s="227"/>
      <c r="F1008" s="252"/>
      <c r="G1008" s="252"/>
      <c r="H1008" s="252"/>
      <c r="I1008" s="252"/>
      <c r="J1008" s="252"/>
      <c r="K1008" s="252"/>
      <c r="L1008" s="252"/>
      <c r="M1008" s="252"/>
      <c r="N1008" s="252"/>
      <c r="O1008" s="252"/>
      <c r="P1008" s="252"/>
      <c r="Q1008" s="252"/>
      <c r="R1008" s="252"/>
      <c r="S1008" s="252"/>
      <c r="T1008" s="252"/>
      <c r="U1008" s="252"/>
      <c r="V1008" s="252"/>
      <c r="W1008" s="252"/>
      <c r="X1008" s="252"/>
      <c r="Y1008" s="252"/>
      <c r="Z1008" s="252"/>
    </row>
    <row r="1009" spans="1:26">
      <c r="A1009" s="210"/>
      <c r="B1009" s="56"/>
      <c r="C1009" s="308"/>
      <c r="D1009" s="266"/>
      <c r="E1009" s="227"/>
      <c r="F1009" s="252"/>
      <c r="G1009" s="252"/>
      <c r="H1009" s="252"/>
      <c r="I1009" s="252"/>
      <c r="J1009" s="252"/>
      <c r="K1009" s="252"/>
      <c r="L1009" s="252"/>
      <c r="M1009" s="252"/>
      <c r="N1009" s="252"/>
      <c r="O1009" s="252"/>
      <c r="P1009" s="252"/>
      <c r="Q1009" s="252"/>
      <c r="R1009" s="252"/>
      <c r="S1009" s="252"/>
      <c r="T1009" s="252"/>
      <c r="U1009" s="252"/>
      <c r="V1009" s="252"/>
      <c r="W1009" s="252"/>
      <c r="X1009" s="252"/>
      <c r="Y1009" s="252"/>
      <c r="Z1009" s="252"/>
    </row>
    <row r="1010" spans="1:26">
      <c r="A1010" s="210"/>
      <c r="B1010" s="56"/>
      <c r="C1010" s="308"/>
      <c r="D1010" s="266"/>
      <c r="E1010" s="227"/>
      <c r="F1010" s="252"/>
      <c r="G1010" s="252"/>
      <c r="H1010" s="252"/>
      <c r="I1010" s="252"/>
      <c r="J1010" s="252"/>
      <c r="K1010" s="252"/>
      <c r="L1010" s="252"/>
      <c r="M1010" s="252"/>
      <c r="N1010" s="252"/>
      <c r="O1010" s="252"/>
      <c r="P1010" s="252"/>
      <c r="Q1010" s="252"/>
      <c r="R1010" s="252"/>
      <c r="S1010" s="252"/>
      <c r="T1010" s="252"/>
      <c r="U1010" s="252"/>
      <c r="V1010" s="252"/>
      <c r="W1010" s="252"/>
      <c r="X1010" s="252"/>
      <c r="Y1010" s="252"/>
      <c r="Z1010" s="252"/>
    </row>
    <row r="1011" spans="1:26">
      <c r="A1011" s="210"/>
      <c r="B1011" s="56"/>
      <c r="C1011" s="308"/>
      <c r="D1011" s="266"/>
      <c r="E1011" s="227"/>
      <c r="F1011" s="252"/>
      <c r="G1011" s="252"/>
      <c r="H1011" s="252"/>
      <c r="I1011" s="252"/>
      <c r="J1011" s="252"/>
      <c r="K1011" s="252"/>
      <c r="L1011" s="252"/>
      <c r="M1011" s="252"/>
      <c r="N1011" s="252"/>
      <c r="O1011" s="252"/>
      <c r="P1011" s="252"/>
      <c r="Q1011" s="252"/>
      <c r="R1011" s="252"/>
      <c r="S1011" s="252"/>
      <c r="T1011" s="252"/>
      <c r="U1011" s="252"/>
      <c r="V1011" s="252"/>
      <c r="W1011" s="252"/>
      <c r="X1011" s="252"/>
      <c r="Y1011" s="252"/>
      <c r="Z1011" s="252"/>
    </row>
    <row r="1012" spans="1:26">
      <c r="A1012" s="210"/>
      <c r="B1012" s="56"/>
      <c r="C1012" s="308"/>
      <c r="D1012" s="266"/>
      <c r="E1012" s="227"/>
      <c r="F1012" s="252"/>
      <c r="G1012" s="252"/>
      <c r="H1012" s="252"/>
      <c r="I1012" s="252"/>
      <c r="J1012" s="252"/>
      <c r="K1012" s="252"/>
      <c r="L1012" s="252"/>
      <c r="M1012" s="252"/>
      <c r="N1012" s="252"/>
      <c r="O1012" s="252"/>
      <c r="P1012" s="252"/>
      <c r="Q1012" s="252"/>
      <c r="R1012" s="252"/>
      <c r="S1012" s="252"/>
      <c r="T1012" s="252"/>
      <c r="U1012" s="252"/>
      <c r="V1012" s="252"/>
      <c r="W1012" s="252"/>
      <c r="X1012" s="252"/>
      <c r="Y1012" s="252"/>
      <c r="Z1012" s="252"/>
    </row>
  </sheetData>
  <hyperlinks>
    <hyperlink ref="F365" r:id="rId1" xr:uid="{00000000-0004-0000-0200-000000000000}"/>
    <hyperlink ref="F366" r:id="rId2" xr:uid="{00000000-0004-0000-0200-000001000000}"/>
    <hyperlink ref="B2" r:id="rId3" xr:uid="{00000000-0004-0000-0200-000002000000}"/>
    <hyperlink ref="B3" r:id="rId4" xr:uid="{00000000-0004-0000-0200-000003000000}"/>
    <hyperlink ref="B4" r:id="rId5" xr:uid="{00000000-0004-0000-0200-000004000000}"/>
    <hyperlink ref="B5" r:id="rId6" xr:uid="{00000000-0004-0000-0200-000005000000}"/>
    <hyperlink ref="B6" r:id="rId7" xr:uid="{00000000-0004-0000-0200-000006000000}"/>
    <hyperlink ref="B7" r:id="rId8" xr:uid="{00000000-0004-0000-0200-000007000000}"/>
    <hyperlink ref="B8" r:id="rId9" xr:uid="{00000000-0004-0000-0200-000008000000}"/>
    <hyperlink ref="B9" r:id="rId10" xr:uid="{00000000-0004-0000-0200-000009000000}"/>
    <hyperlink ref="B10" r:id="rId11" xr:uid="{00000000-0004-0000-0200-00000A000000}"/>
    <hyperlink ref="B11" r:id="rId12" xr:uid="{00000000-0004-0000-0200-00000B000000}"/>
    <hyperlink ref="B13" r:id="rId13" xr:uid="{00000000-0004-0000-0200-00000C000000}"/>
    <hyperlink ref="B14" r:id="rId14" xr:uid="{00000000-0004-0000-0200-00000D000000}"/>
    <hyperlink ref="B15" r:id="rId15" xr:uid="{00000000-0004-0000-0200-00000E000000}"/>
    <hyperlink ref="B16" r:id="rId16" xr:uid="{00000000-0004-0000-0200-00000F000000}"/>
    <hyperlink ref="B17" r:id="rId17" xr:uid="{00000000-0004-0000-0200-000010000000}"/>
    <hyperlink ref="B18" r:id="rId18" xr:uid="{00000000-0004-0000-0200-000011000000}"/>
    <hyperlink ref="B19" r:id="rId19" xr:uid="{00000000-0004-0000-0200-000012000000}"/>
    <hyperlink ref="B20" r:id="rId20" xr:uid="{00000000-0004-0000-0200-000013000000}"/>
    <hyperlink ref="B21" r:id="rId21" xr:uid="{00000000-0004-0000-0200-000014000000}"/>
    <hyperlink ref="B22" r:id="rId22" xr:uid="{00000000-0004-0000-0200-000015000000}"/>
    <hyperlink ref="B23" r:id="rId23" xr:uid="{00000000-0004-0000-0200-000016000000}"/>
    <hyperlink ref="B24" r:id="rId24" xr:uid="{00000000-0004-0000-0200-000017000000}"/>
    <hyperlink ref="B25" r:id="rId25" xr:uid="{00000000-0004-0000-0200-000018000000}"/>
    <hyperlink ref="B26" r:id="rId26" xr:uid="{00000000-0004-0000-0200-000019000000}"/>
    <hyperlink ref="B27" r:id="rId27" xr:uid="{00000000-0004-0000-0200-00001A000000}"/>
    <hyperlink ref="B28" r:id="rId28" xr:uid="{00000000-0004-0000-0200-00001B000000}"/>
    <hyperlink ref="B29" r:id="rId29" xr:uid="{00000000-0004-0000-0200-00001C000000}"/>
    <hyperlink ref="B30" r:id="rId30" xr:uid="{00000000-0004-0000-0200-00001D000000}"/>
    <hyperlink ref="B31" r:id="rId31" xr:uid="{00000000-0004-0000-0200-00001E000000}"/>
    <hyperlink ref="B33" r:id="rId32" xr:uid="{00000000-0004-0000-0200-00001F000000}"/>
    <hyperlink ref="B35" r:id="rId33" xr:uid="{00000000-0004-0000-0200-000020000000}"/>
    <hyperlink ref="B36" r:id="rId34" xr:uid="{00000000-0004-0000-0200-000021000000}"/>
    <hyperlink ref="B37" r:id="rId35" xr:uid="{00000000-0004-0000-0200-000022000000}"/>
    <hyperlink ref="B38" r:id="rId36" xr:uid="{00000000-0004-0000-0200-000023000000}"/>
    <hyperlink ref="B39" r:id="rId37" xr:uid="{00000000-0004-0000-0200-000024000000}"/>
    <hyperlink ref="B40" r:id="rId38" location="!" xr:uid="{00000000-0004-0000-0200-000025000000}"/>
    <hyperlink ref="B41" r:id="rId39" xr:uid="{00000000-0004-0000-0200-000026000000}"/>
    <hyperlink ref="B42" r:id="rId40" xr:uid="{00000000-0004-0000-0200-000027000000}"/>
    <hyperlink ref="B43" r:id="rId41" xr:uid="{00000000-0004-0000-0200-000028000000}"/>
    <hyperlink ref="B45" r:id="rId42" xr:uid="{00000000-0004-0000-0200-000029000000}"/>
    <hyperlink ref="B46" r:id="rId43" xr:uid="{00000000-0004-0000-0200-00002A000000}"/>
    <hyperlink ref="B47" r:id="rId44" xr:uid="{00000000-0004-0000-0200-00002B000000}"/>
    <hyperlink ref="B48" r:id="rId45" xr:uid="{00000000-0004-0000-0200-00002C000000}"/>
    <hyperlink ref="B49" r:id="rId46" xr:uid="{00000000-0004-0000-0200-00002D000000}"/>
    <hyperlink ref="B50" r:id="rId47" xr:uid="{00000000-0004-0000-0200-00002E000000}"/>
    <hyperlink ref="B51" r:id="rId48" xr:uid="{00000000-0004-0000-0200-00002F000000}"/>
    <hyperlink ref="B52" r:id="rId49" xr:uid="{00000000-0004-0000-0200-000030000000}"/>
    <hyperlink ref="B53" r:id="rId50" xr:uid="{00000000-0004-0000-0200-000031000000}"/>
    <hyperlink ref="B54" r:id="rId51" xr:uid="{00000000-0004-0000-0200-000032000000}"/>
    <hyperlink ref="B55" r:id="rId52" xr:uid="{00000000-0004-0000-0200-000033000000}"/>
    <hyperlink ref="B56" r:id="rId53" xr:uid="{00000000-0004-0000-0200-000034000000}"/>
    <hyperlink ref="B57" r:id="rId54" xr:uid="{00000000-0004-0000-0200-000035000000}"/>
    <hyperlink ref="B59" r:id="rId55" xr:uid="{00000000-0004-0000-0200-000036000000}"/>
    <hyperlink ref="B61" r:id="rId56" xr:uid="{00000000-0004-0000-0200-000037000000}"/>
    <hyperlink ref="B62" r:id="rId57" xr:uid="{00000000-0004-0000-0200-000038000000}"/>
    <hyperlink ref="B65" r:id="rId58" xr:uid="{00000000-0004-0000-0200-000039000000}"/>
    <hyperlink ref="B66" r:id="rId59" xr:uid="{00000000-0004-0000-0200-00003A000000}"/>
    <hyperlink ref="B67" r:id="rId60" xr:uid="{00000000-0004-0000-0200-00003B000000}"/>
    <hyperlink ref="B68" r:id="rId61" xr:uid="{00000000-0004-0000-0200-00003C000000}"/>
    <hyperlink ref="B69" r:id="rId62" xr:uid="{00000000-0004-0000-0200-00003D000000}"/>
    <hyperlink ref="B70" r:id="rId63" xr:uid="{00000000-0004-0000-0200-00003E000000}"/>
    <hyperlink ref="B71" r:id="rId64" xr:uid="{00000000-0004-0000-0200-00003F000000}"/>
    <hyperlink ref="B72" r:id="rId65" xr:uid="{00000000-0004-0000-0200-000040000000}"/>
    <hyperlink ref="B73" r:id="rId66" xr:uid="{00000000-0004-0000-0200-000041000000}"/>
    <hyperlink ref="B74" r:id="rId67" xr:uid="{00000000-0004-0000-0200-000042000000}"/>
    <hyperlink ref="B75" r:id="rId68" xr:uid="{00000000-0004-0000-0200-000043000000}"/>
    <hyperlink ref="B76" r:id="rId69" xr:uid="{00000000-0004-0000-0200-000044000000}"/>
    <hyperlink ref="B77" r:id="rId70" xr:uid="{00000000-0004-0000-0200-000045000000}"/>
    <hyperlink ref="B78" r:id="rId71" xr:uid="{00000000-0004-0000-0200-000046000000}"/>
    <hyperlink ref="B79" r:id="rId72" xr:uid="{00000000-0004-0000-0200-000047000000}"/>
    <hyperlink ref="B80" r:id="rId73" xr:uid="{00000000-0004-0000-0200-000048000000}"/>
    <hyperlink ref="B81" r:id="rId74" xr:uid="{00000000-0004-0000-0200-000049000000}"/>
    <hyperlink ref="B82" r:id="rId75" xr:uid="{00000000-0004-0000-0200-00004A000000}"/>
    <hyperlink ref="B83" r:id="rId76" xr:uid="{00000000-0004-0000-0200-00004B000000}"/>
    <hyperlink ref="B84" r:id="rId77" xr:uid="{00000000-0004-0000-0200-00004C000000}"/>
    <hyperlink ref="B85" r:id="rId78" xr:uid="{00000000-0004-0000-0200-00004D000000}"/>
    <hyperlink ref="B86" r:id="rId79" xr:uid="{00000000-0004-0000-0200-00004E000000}"/>
    <hyperlink ref="B87" r:id="rId80" xr:uid="{00000000-0004-0000-0200-00004F000000}"/>
    <hyperlink ref="B88" r:id="rId81" xr:uid="{00000000-0004-0000-0200-000050000000}"/>
    <hyperlink ref="B89" r:id="rId82" xr:uid="{00000000-0004-0000-0200-000051000000}"/>
    <hyperlink ref="B90" r:id="rId83" xr:uid="{00000000-0004-0000-0200-000052000000}"/>
    <hyperlink ref="B91" r:id="rId84" xr:uid="{00000000-0004-0000-0200-000053000000}"/>
    <hyperlink ref="B92" r:id="rId85" xr:uid="{00000000-0004-0000-0200-000054000000}"/>
    <hyperlink ref="B94" r:id="rId86" xr:uid="{00000000-0004-0000-0200-000055000000}"/>
    <hyperlink ref="B95" r:id="rId87" xr:uid="{00000000-0004-0000-0200-000056000000}"/>
    <hyperlink ref="B96" r:id="rId88" xr:uid="{00000000-0004-0000-0200-000057000000}"/>
    <hyperlink ref="B97" r:id="rId89" xr:uid="{00000000-0004-0000-0200-000058000000}"/>
    <hyperlink ref="B98" r:id="rId90" xr:uid="{00000000-0004-0000-0200-000059000000}"/>
    <hyperlink ref="B99" r:id="rId91" xr:uid="{00000000-0004-0000-0200-00005A000000}"/>
    <hyperlink ref="B100" r:id="rId92" xr:uid="{00000000-0004-0000-0200-00005B000000}"/>
    <hyperlink ref="B101" r:id="rId93" xr:uid="{00000000-0004-0000-0200-00005C000000}"/>
    <hyperlink ref="B102" r:id="rId94" xr:uid="{00000000-0004-0000-0200-00005D000000}"/>
    <hyperlink ref="B103" r:id="rId95" xr:uid="{00000000-0004-0000-0200-00005E000000}"/>
    <hyperlink ref="B104" r:id="rId96" xr:uid="{00000000-0004-0000-0200-00005F000000}"/>
    <hyperlink ref="B105" r:id="rId97" xr:uid="{00000000-0004-0000-0200-000060000000}"/>
    <hyperlink ref="B106" r:id="rId98" xr:uid="{00000000-0004-0000-0200-000061000000}"/>
    <hyperlink ref="B107" r:id="rId99" xr:uid="{00000000-0004-0000-0200-000062000000}"/>
    <hyperlink ref="B108" r:id="rId100" xr:uid="{00000000-0004-0000-0200-000063000000}"/>
    <hyperlink ref="B109" r:id="rId101" xr:uid="{00000000-0004-0000-0200-000064000000}"/>
    <hyperlink ref="B110" r:id="rId102" xr:uid="{00000000-0004-0000-0200-000065000000}"/>
    <hyperlink ref="B111" r:id="rId103" xr:uid="{00000000-0004-0000-0200-000066000000}"/>
    <hyperlink ref="B114" r:id="rId104" xr:uid="{00000000-0004-0000-0200-000067000000}"/>
    <hyperlink ref="B115" r:id="rId105" xr:uid="{00000000-0004-0000-0200-000068000000}"/>
    <hyperlink ref="B117" r:id="rId106" xr:uid="{00000000-0004-0000-0200-000069000000}"/>
    <hyperlink ref="B118" r:id="rId107" xr:uid="{00000000-0004-0000-0200-00006A000000}"/>
    <hyperlink ref="B119" r:id="rId108" xr:uid="{00000000-0004-0000-0200-00006B000000}"/>
    <hyperlink ref="B120" r:id="rId109" xr:uid="{00000000-0004-0000-0200-00006C000000}"/>
    <hyperlink ref="B121" r:id="rId110" xr:uid="{00000000-0004-0000-0200-00006D000000}"/>
    <hyperlink ref="B122" r:id="rId111" xr:uid="{00000000-0004-0000-0200-00006E000000}"/>
    <hyperlink ref="B123" r:id="rId112" xr:uid="{00000000-0004-0000-0200-00006F000000}"/>
    <hyperlink ref="B124" r:id="rId113" xr:uid="{00000000-0004-0000-0200-000070000000}"/>
    <hyperlink ref="B125" r:id="rId114" xr:uid="{00000000-0004-0000-0200-000071000000}"/>
    <hyperlink ref="B126" r:id="rId115" xr:uid="{00000000-0004-0000-0200-000072000000}"/>
    <hyperlink ref="B127" r:id="rId116" xr:uid="{00000000-0004-0000-0200-000073000000}"/>
    <hyperlink ref="B128" r:id="rId117" xr:uid="{00000000-0004-0000-0200-000074000000}"/>
    <hyperlink ref="B130" r:id="rId118" xr:uid="{00000000-0004-0000-0200-000075000000}"/>
    <hyperlink ref="B131" r:id="rId119" xr:uid="{00000000-0004-0000-0200-000076000000}"/>
    <hyperlink ref="B132" r:id="rId120" xr:uid="{00000000-0004-0000-0200-000077000000}"/>
    <hyperlink ref="B133" r:id="rId121" xr:uid="{00000000-0004-0000-0200-000078000000}"/>
    <hyperlink ref="B134" r:id="rId122" xr:uid="{00000000-0004-0000-0200-000079000000}"/>
    <hyperlink ref="B135" r:id="rId123" xr:uid="{00000000-0004-0000-0200-00007A000000}"/>
    <hyperlink ref="B136" r:id="rId124" xr:uid="{00000000-0004-0000-0200-00007B000000}"/>
    <hyperlink ref="B137" r:id="rId125" xr:uid="{00000000-0004-0000-0200-00007C000000}"/>
    <hyperlink ref="B138" r:id="rId126" xr:uid="{00000000-0004-0000-0200-00007D000000}"/>
    <hyperlink ref="B139" r:id="rId127" xr:uid="{00000000-0004-0000-0200-00007E000000}"/>
    <hyperlink ref="B140" r:id="rId128" xr:uid="{00000000-0004-0000-0200-00007F000000}"/>
    <hyperlink ref="B141" r:id="rId129" xr:uid="{00000000-0004-0000-0200-000080000000}"/>
    <hyperlink ref="B142" r:id="rId130" xr:uid="{00000000-0004-0000-0200-000081000000}"/>
    <hyperlink ref="B143" r:id="rId131" xr:uid="{00000000-0004-0000-0200-000082000000}"/>
    <hyperlink ref="B144" r:id="rId132" xr:uid="{00000000-0004-0000-0200-000083000000}"/>
    <hyperlink ref="B146" r:id="rId133" xr:uid="{00000000-0004-0000-0200-000084000000}"/>
    <hyperlink ref="B147" r:id="rId134" xr:uid="{00000000-0004-0000-0200-000085000000}"/>
    <hyperlink ref="B148" r:id="rId135" xr:uid="{00000000-0004-0000-0200-000086000000}"/>
    <hyperlink ref="B149" r:id="rId136" xr:uid="{00000000-0004-0000-0200-000087000000}"/>
    <hyperlink ref="B150" r:id="rId137" xr:uid="{00000000-0004-0000-0200-000088000000}"/>
    <hyperlink ref="B151" r:id="rId138" xr:uid="{00000000-0004-0000-0200-000089000000}"/>
    <hyperlink ref="B152" r:id="rId139" xr:uid="{00000000-0004-0000-0200-00008A000000}"/>
    <hyperlink ref="B153" r:id="rId140" xr:uid="{00000000-0004-0000-0200-00008B000000}"/>
    <hyperlink ref="B154" r:id="rId141" xr:uid="{00000000-0004-0000-0200-00008C000000}"/>
    <hyperlink ref="B155" r:id="rId142" xr:uid="{00000000-0004-0000-0200-00008D000000}"/>
    <hyperlink ref="B156" r:id="rId143" xr:uid="{00000000-0004-0000-0200-00008E000000}"/>
    <hyperlink ref="B157" r:id="rId144" xr:uid="{00000000-0004-0000-0200-00008F000000}"/>
    <hyperlink ref="B158" r:id="rId145" xr:uid="{00000000-0004-0000-0200-000090000000}"/>
    <hyperlink ref="B159" r:id="rId146" xr:uid="{00000000-0004-0000-0200-000091000000}"/>
    <hyperlink ref="B160" r:id="rId147" xr:uid="{00000000-0004-0000-0200-000092000000}"/>
    <hyperlink ref="B161" r:id="rId148" xr:uid="{00000000-0004-0000-0200-000093000000}"/>
    <hyperlink ref="B162" r:id="rId149" xr:uid="{00000000-0004-0000-0200-000094000000}"/>
    <hyperlink ref="B163" r:id="rId150" xr:uid="{00000000-0004-0000-0200-000095000000}"/>
    <hyperlink ref="B164" r:id="rId151" xr:uid="{00000000-0004-0000-0200-000096000000}"/>
    <hyperlink ref="B165" r:id="rId152" xr:uid="{00000000-0004-0000-0200-000097000000}"/>
    <hyperlink ref="B166" r:id="rId153" xr:uid="{00000000-0004-0000-0200-000098000000}"/>
    <hyperlink ref="B167" r:id="rId154" xr:uid="{00000000-0004-0000-0200-000099000000}"/>
    <hyperlink ref="B168" r:id="rId155" xr:uid="{00000000-0004-0000-0200-00009A000000}"/>
    <hyperlink ref="B169" r:id="rId156" xr:uid="{00000000-0004-0000-0200-00009B000000}"/>
    <hyperlink ref="B170" r:id="rId157" xr:uid="{00000000-0004-0000-0200-00009C000000}"/>
    <hyperlink ref="B171" r:id="rId158" xr:uid="{00000000-0004-0000-0200-00009D000000}"/>
    <hyperlink ref="B172" r:id="rId159" xr:uid="{00000000-0004-0000-0200-00009E000000}"/>
    <hyperlink ref="B173" r:id="rId160" xr:uid="{00000000-0004-0000-0200-00009F000000}"/>
    <hyperlink ref="B174" r:id="rId161" xr:uid="{00000000-0004-0000-0200-0000A0000000}"/>
    <hyperlink ref="B175" r:id="rId162" xr:uid="{00000000-0004-0000-0200-0000A1000000}"/>
    <hyperlink ref="B176" r:id="rId163" xr:uid="{00000000-0004-0000-0200-0000A2000000}"/>
    <hyperlink ref="B177" r:id="rId164" xr:uid="{00000000-0004-0000-0200-0000A3000000}"/>
    <hyperlink ref="B178" r:id="rId165" xr:uid="{00000000-0004-0000-0200-0000A4000000}"/>
    <hyperlink ref="B179" r:id="rId166" xr:uid="{00000000-0004-0000-0200-0000A5000000}"/>
    <hyperlink ref="B180" r:id="rId167" xr:uid="{00000000-0004-0000-0200-0000A6000000}"/>
    <hyperlink ref="B181" r:id="rId168" xr:uid="{00000000-0004-0000-0200-0000A7000000}"/>
    <hyperlink ref="B182" r:id="rId169" xr:uid="{00000000-0004-0000-0200-0000A8000000}"/>
    <hyperlink ref="B183" r:id="rId170" xr:uid="{00000000-0004-0000-0200-0000A9000000}"/>
    <hyperlink ref="B184" r:id="rId171" xr:uid="{00000000-0004-0000-0200-0000AA000000}"/>
    <hyperlink ref="B185" r:id="rId172" xr:uid="{00000000-0004-0000-0200-0000AB000000}"/>
    <hyperlink ref="B186" r:id="rId173" xr:uid="{00000000-0004-0000-0200-0000AC000000}"/>
    <hyperlink ref="B187" r:id="rId174" xr:uid="{00000000-0004-0000-0200-0000AD000000}"/>
    <hyperlink ref="B188" r:id="rId175" xr:uid="{00000000-0004-0000-0200-0000AE000000}"/>
    <hyperlink ref="B189" r:id="rId176" xr:uid="{00000000-0004-0000-0200-0000AF000000}"/>
    <hyperlink ref="B190" r:id="rId177" xr:uid="{00000000-0004-0000-0200-0000B0000000}"/>
    <hyperlink ref="B191" r:id="rId178" xr:uid="{00000000-0004-0000-0200-0000B1000000}"/>
    <hyperlink ref="B192" r:id="rId179" xr:uid="{00000000-0004-0000-0200-0000B2000000}"/>
    <hyperlink ref="B194" r:id="rId180" xr:uid="{00000000-0004-0000-0200-0000B3000000}"/>
    <hyperlink ref="B195" r:id="rId181" xr:uid="{00000000-0004-0000-0200-0000B4000000}"/>
    <hyperlink ref="B196" r:id="rId182" xr:uid="{00000000-0004-0000-0200-0000B5000000}"/>
    <hyperlink ref="B197" r:id="rId183" xr:uid="{00000000-0004-0000-0200-0000B6000000}"/>
    <hyperlink ref="B199" r:id="rId184" xr:uid="{00000000-0004-0000-0200-0000B7000000}"/>
    <hyperlink ref="B200" r:id="rId185" xr:uid="{00000000-0004-0000-0200-0000B8000000}"/>
    <hyperlink ref="B201" r:id="rId186" xr:uid="{00000000-0004-0000-0200-0000B9000000}"/>
    <hyperlink ref="B202" r:id="rId187" xr:uid="{00000000-0004-0000-0200-0000BA000000}"/>
    <hyperlink ref="B203" r:id="rId188" xr:uid="{00000000-0004-0000-0200-0000BB000000}"/>
    <hyperlink ref="B204" r:id="rId189" xr:uid="{00000000-0004-0000-0200-0000BC000000}"/>
    <hyperlink ref="B205" r:id="rId190" xr:uid="{00000000-0004-0000-0200-0000BD000000}"/>
    <hyperlink ref="B206" r:id="rId191" xr:uid="{00000000-0004-0000-0200-0000BE000000}"/>
    <hyperlink ref="B207" r:id="rId192" xr:uid="{00000000-0004-0000-0200-0000BF000000}"/>
    <hyperlink ref="B208" r:id="rId193" xr:uid="{00000000-0004-0000-0200-0000C0000000}"/>
    <hyperlink ref="B209" r:id="rId194" xr:uid="{00000000-0004-0000-0200-0000C1000000}"/>
    <hyperlink ref="B210" r:id="rId195" xr:uid="{00000000-0004-0000-0200-0000C2000000}"/>
    <hyperlink ref="B211" r:id="rId196" xr:uid="{00000000-0004-0000-0200-0000C3000000}"/>
    <hyperlink ref="B212" r:id="rId197" xr:uid="{00000000-0004-0000-0200-0000C4000000}"/>
    <hyperlink ref="B213" r:id="rId198" xr:uid="{00000000-0004-0000-0200-0000C5000000}"/>
    <hyperlink ref="B214" r:id="rId199" xr:uid="{00000000-0004-0000-0200-0000C6000000}"/>
    <hyperlink ref="B215" r:id="rId200" xr:uid="{00000000-0004-0000-0200-0000C7000000}"/>
    <hyperlink ref="B216" r:id="rId201" xr:uid="{00000000-0004-0000-0200-0000C8000000}"/>
    <hyperlink ref="B217" r:id="rId202" xr:uid="{00000000-0004-0000-0200-0000C9000000}"/>
    <hyperlink ref="B218" r:id="rId203" xr:uid="{00000000-0004-0000-0200-0000CA000000}"/>
    <hyperlink ref="B220" r:id="rId204" xr:uid="{00000000-0004-0000-0200-0000CB000000}"/>
    <hyperlink ref="B221" r:id="rId205" xr:uid="{00000000-0004-0000-0200-0000CC000000}"/>
    <hyperlink ref="B222" r:id="rId206" xr:uid="{00000000-0004-0000-0200-0000CD000000}"/>
    <hyperlink ref="B223" r:id="rId207" xr:uid="{00000000-0004-0000-0200-0000CE000000}"/>
    <hyperlink ref="B224" r:id="rId208" xr:uid="{00000000-0004-0000-0200-0000CF000000}"/>
    <hyperlink ref="B225" r:id="rId209" xr:uid="{00000000-0004-0000-0200-0000D0000000}"/>
    <hyperlink ref="B226" r:id="rId210" xr:uid="{00000000-0004-0000-0200-0000D1000000}"/>
    <hyperlink ref="B227" r:id="rId211" xr:uid="{00000000-0004-0000-0200-0000D2000000}"/>
    <hyperlink ref="B228" r:id="rId212" xr:uid="{00000000-0004-0000-0200-0000D3000000}"/>
    <hyperlink ref="B229" r:id="rId213" xr:uid="{00000000-0004-0000-0200-0000D4000000}"/>
    <hyperlink ref="B230" r:id="rId214" xr:uid="{00000000-0004-0000-0200-0000D5000000}"/>
    <hyperlink ref="B231" r:id="rId215" xr:uid="{00000000-0004-0000-0200-0000D6000000}"/>
    <hyperlink ref="B232" r:id="rId216" xr:uid="{00000000-0004-0000-0200-0000D7000000}"/>
    <hyperlink ref="B233" r:id="rId217" xr:uid="{00000000-0004-0000-0200-0000D8000000}"/>
    <hyperlink ref="B234" r:id="rId218" xr:uid="{00000000-0004-0000-0200-0000D9000000}"/>
    <hyperlink ref="B238" r:id="rId219" xr:uid="{00000000-0004-0000-0200-0000DA000000}"/>
    <hyperlink ref="B239" r:id="rId220" xr:uid="{00000000-0004-0000-0200-0000DB000000}"/>
    <hyperlink ref="B240" r:id="rId221" xr:uid="{00000000-0004-0000-0200-0000DC000000}"/>
    <hyperlink ref="B241" r:id="rId222" xr:uid="{00000000-0004-0000-0200-0000DD000000}"/>
    <hyperlink ref="B242" r:id="rId223" xr:uid="{00000000-0004-0000-0200-0000DE000000}"/>
    <hyperlink ref="B243" r:id="rId224" xr:uid="{00000000-0004-0000-0200-0000DF000000}"/>
    <hyperlink ref="B244" r:id="rId225" xr:uid="{00000000-0004-0000-0200-0000E0000000}"/>
    <hyperlink ref="B245" r:id="rId226" xr:uid="{00000000-0004-0000-0200-0000E1000000}"/>
    <hyperlink ref="B246" r:id="rId227" xr:uid="{00000000-0004-0000-0200-0000E2000000}"/>
    <hyperlink ref="B247" r:id="rId228" xr:uid="{00000000-0004-0000-0200-0000E3000000}"/>
    <hyperlink ref="B248" r:id="rId229" xr:uid="{00000000-0004-0000-0200-0000E4000000}"/>
    <hyperlink ref="B249" r:id="rId230" xr:uid="{00000000-0004-0000-0200-0000E5000000}"/>
    <hyperlink ref="B250" r:id="rId231" xr:uid="{00000000-0004-0000-0200-0000E6000000}"/>
    <hyperlink ref="B251" r:id="rId232" xr:uid="{00000000-0004-0000-0200-0000E7000000}"/>
    <hyperlink ref="B252" r:id="rId233" xr:uid="{00000000-0004-0000-0200-0000E8000000}"/>
    <hyperlink ref="B253" r:id="rId234" xr:uid="{00000000-0004-0000-0200-0000E9000000}"/>
    <hyperlink ref="B254" r:id="rId235" xr:uid="{00000000-0004-0000-0200-0000EA000000}"/>
    <hyperlink ref="B255" r:id="rId236" xr:uid="{00000000-0004-0000-0200-0000EB000000}"/>
    <hyperlink ref="B256" r:id="rId237" xr:uid="{00000000-0004-0000-0200-0000EC000000}"/>
    <hyperlink ref="D256" r:id="rId238" xr:uid="{00000000-0004-0000-0200-0000ED000000}"/>
    <hyperlink ref="B257" r:id="rId239" xr:uid="{00000000-0004-0000-0200-0000EE000000}"/>
    <hyperlink ref="B258" r:id="rId240" xr:uid="{00000000-0004-0000-0200-0000EF000000}"/>
    <hyperlink ref="D258" r:id="rId241" xr:uid="{00000000-0004-0000-0200-0000F0000000}"/>
    <hyperlink ref="B259" r:id="rId242" xr:uid="{00000000-0004-0000-0200-0000F1000000}"/>
    <hyperlink ref="B260" r:id="rId243" xr:uid="{00000000-0004-0000-0200-0000F2000000}"/>
    <hyperlink ref="B261" r:id="rId244" xr:uid="{00000000-0004-0000-0200-0000F3000000}"/>
    <hyperlink ref="B262" r:id="rId245" xr:uid="{00000000-0004-0000-0200-0000F4000000}"/>
    <hyperlink ref="B265" r:id="rId246" xr:uid="{00000000-0004-0000-0200-0000F5000000}"/>
    <hyperlink ref="B266" r:id="rId247" xr:uid="{00000000-0004-0000-0200-0000F6000000}"/>
    <hyperlink ref="B267" r:id="rId248" xr:uid="{00000000-0004-0000-0200-0000F7000000}"/>
    <hyperlink ref="B268" r:id="rId249" xr:uid="{00000000-0004-0000-0200-0000F8000000}"/>
    <hyperlink ref="B269" r:id="rId250" xr:uid="{00000000-0004-0000-0200-0000F9000000}"/>
    <hyperlink ref="B270" r:id="rId251" xr:uid="{00000000-0004-0000-0200-0000FA000000}"/>
    <hyperlink ref="B271" r:id="rId252" xr:uid="{00000000-0004-0000-0200-0000FB000000}"/>
    <hyperlink ref="B272" r:id="rId253" xr:uid="{00000000-0004-0000-0200-0000FC000000}"/>
    <hyperlink ref="B273" r:id="rId254" xr:uid="{00000000-0004-0000-0200-0000FD000000}"/>
    <hyperlink ref="B274" r:id="rId255" xr:uid="{00000000-0004-0000-0200-0000FE000000}"/>
    <hyperlink ref="B275" r:id="rId256" xr:uid="{00000000-0004-0000-0200-0000FF000000}"/>
    <hyperlink ref="D275" r:id="rId257" xr:uid="{00000000-0004-0000-0200-000000010000}"/>
    <hyperlink ref="B276" r:id="rId258" xr:uid="{00000000-0004-0000-0200-000001010000}"/>
    <hyperlink ref="D276" r:id="rId259" xr:uid="{00000000-0004-0000-0200-000002010000}"/>
    <hyperlink ref="B277" r:id="rId260" xr:uid="{00000000-0004-0000-0200-000003010000}"/>
    <hyperlink ref="D277" r:id="rId261" xr:uid="{00000000-0004-0000-0200-000004010000}"/>
    <hyperlink ref="B278" r:id="rId262" xr:uid="{00000000-0004-0000-0200-000005010000}"/>
    <hyperlink ref="B279" r:id="rId263" xr:uid="{00000000-0004-0000-0200-000006010000}"/>
    <hyperlink ref="B280" r:id="rId264" xr:uid="{00000000-0004-0000-0200-000007010000}"/>
    <hyperlink ref="D280" r:id="rId265" xr:uid="{00000000-0004-0000-0200-000008010000}"/>
    <hyperlink ref="B281" r:id="rId266" xr:uid="{00000000-0004-0000-0200-000009010000}"/>
    <hyperlink ref="D281" r:id="rId267" xr:uid="{00000000-0004-0000-0200-00000A010000}"/>
    <hyperlink ref="B282" r:id="rId268" xr:uid="{00000000-0004-0000-0200-00000B010000}"/>
    <hyperlink ref="D282" r:id="rId269" xr:uid="{00000000-0004-0000-0200-00000C010000}"/>
    <hyperlink ref="B283" r:id="rId270" xr:uid="{00000000-0004-0000-0200-00000D010000}"/>
    <hyperlink ref="D283" r:id="rId271" xr:uid="{00000000-0004-0000-0200-00000E010000}"/>
    <hyperlink ref="B284" r:id="rId272" xr:uid="{00000000-0004-0000-0200-00000F010000}"/>
    <hyperlink ref="D284" r:id="rId273" xr:uid="{00000000-0004-0000-0200-000010010000}"/>
    <hyperlink ref="B285" r:id="rId274" xr:uid="{00000000-0004-0000-0200-000011010000}"/>
    <hyperlink ref="D285" r:id="rId275" xr:uid="{00000000-0004-0000-0200-000012010000}"/>
    <hyperlink ref="B286" r:id="rId276" xr:uid="{00000000-0004-0000-0200-000013010000}"/>
    <hyperlink ref="D286" r:id="rId277" xr:uid="{00000000-0004-0000-0200-000014010000}"/>
    <hyperlink ref="B287" r:id="rId278" xr:uid="{00000000-0004-0000-0200-000015010000}"/>
    <hyperlink ref="D287" r:id="rId279" xr:uid="{00000000-0004-0000-0200-000016010000}"/>
    <hyperlink ref="B288" r:id="rId280" xr:uid="{00000000-0004-0000-0200-000017010000}"/>
    <hyperlink ref="D288" r:id="rId281" xr:uid="{00000000-0004-0000-0200-000018010000}"/>
    <hyperlink ref="B289" r:id="rId282" xr:uid="{00000000-0004-0000-0200-000019010000}"/>
    <hyperlink ref="D289" r:id="rId283" xr:uid="{00000000-0004-0000-0200-00001A010000}"/>
    <hyperlink ref="B290" r:id="rId284" xr:uid="{00000000-0004-0000-0200-00001B010000}"/>
    <hyperlink ref="D290" r:id="rId285" xr:uid="{00000000-0004-0000-0200-00001C010000}"/>
    <hyperlink ref="B291" r:id="rId286" xr:uid="{00000000-0004-0000-0200-00001D010000}"/>
    <hyperlink ref="D291" r:id="rId287" xr:uid="{00000000-0004-0000-0200-00001E010000}"/>
    <hyperlink ref="B292" r:id="rId288" xr:uid="{00000000-0004-0000-0200-00001F010000}"/>
    <hyperlink ref="D292" r:id="rId289" xr:uid="{00000000-0004-0000-0200-000020010000}"/>
    <hyperlink ref="B293" r:id="rId290" xr:uid="{00000000-0004-0000-0200-000021010000}"/>
    <hyperlink ref="D293" r:id="rId291" xr:uid="{00000000-0004-0000-0200-000022010000}"/>
    <hyperlink ref="B294" r:id="rId292" xr:uid="{00000000-0004-0000-0200-000023010000}"/>
    <hyperlink ref="D294" r:id="rId293" xr:uid="{00000000-0004-0000-0200-000024010000}"/>
    <hyperlink ref="B295" r:id="rId294" xr:uid="{00000000-0004-0000-0200-000025010000}"/>
    <hyperlink ref="D295" r:id="rId295" xr:uid="{00000000-0004-0000-0200-000026010000}"/>
    <hyperlink ref="B296" r:id="rId296" xr:uid="{00000000-0004-0000-0200-000027010000}"/>
    <hyperlink ref="D296" r:id="rId297" xr:uid="{00000000-0004-0000-0200-000028010000}"/>
    <hyperlink ref="B297" r:id="rId298" xr:uid="{00000000-0004-0000-0200-000029010000}"/>
    <hyperlink ref="D297" r:id="rId299" xr:uid="{00000000-0004-0000-0200-00002A010000}"/>
    <hyperlink ref="B298" r:id="rId300" xr:uid="{00000000-0004-0000-0200-00002B010000}"/>
    <hyperlink ref="D298" r:id="rId301" xr:uid="{00000000-0004-0000-0200-00002C010000}"/>
    <hyperlink ref="B299" r:id="rId302" xr:uid="{00000000-0004-0000-0200-00002D010000}"/>
    <hyperlink ref="D299" r:id="rId303" xr:uid="{00000000-0004-0000-0200-00002E010000}"/>
    <hyperlink ref="B300" r:id="rId304" xr:uid="{00000000-0004-0000-0200-00002F010000}"/>
    <hyperlink ref="D300" r:id="rId305" xr:uid="{00000000-0004-0000-0200-000030010000}"/>
    <hyperlink ref="B301" r:id="rId306" xr:uid="{00000000-0004-0000-0200-000031010000}"/>
    <hyperlink ref="D301" r:id="rId307" xr:uid="{00000000-0004-0000-0200-000032010000}"/>
    <hyperlink ref="B302" r:id="rId308" xr:uid="{00000000-0004-0000-0200-000033010000}"/>
    <hyperlink ref="D302" r:id="rId309" xr:uid="{00000000-0004-0000-0200-000034010000}"/>
    <hyperlink ref="B303" r:id="rId310" xr:uid="{00000000-0004-0000-0200-000035010000}"/>
    <hyperlink ref="D303" r:id="rId311" xr:uid="{00000000-0004-0000-0200-000036010000}"/>
    <hyperlink ref="B304" r:id="rId312" xr:uid="{00000000-0004-0000-0200-000037010000}"/>
    <hyperlink ref="D304" r:id="rId313" xr:uid="{00000000-0004-0000-0200-000038010000}"/>
    <hyperlink ref="B305" r:id="rId314" xr:uid="{00000000-0004-0000-0200-000039010000}"/>
    <hyperlink ref="D305" r:id="rId315" xr:uid="{00000000-0004-0000-0200-00003A010000}"/>
    <hyperlink ref="B306" r:id="rId316" xr:uid="{00000000-0004-0000-0200-00003B010000}"/>
    <hyperlink ref="D306" r:id="rId317" xr:uid="{00000000-0004-0000-0200-00003C010000}"/>
    <hyperlink ref="B307" location="Blog!B307" display="The power of unified digital agricultural services" xr:uid="{00000000-0004-0000-0200-00003D010000}"/>
    <hyperlink ref="D307" r:id="rId318" xr:uid="{00000000-0004-0000-0200-00003E010000}"/>
    <hyperlink ref="B308" r:id="rId319" xr:uid="{00000000-0004-0000-0200-00003F010000}"/>
    <hyperlink ref="D308" r:id="rId320" xr:uid="{00000000-0004-0000-0200-000040010000}"/>
    <hyperlink ref="B309" r:id="rId321" xr:uid="{00000000-0004-0000-0200-000041010000}"/>
    <hyperlink ref="D309" r:id="rId322" xr:uid="{00000000-0004-0000-0200-000042010000}"/>
    <hyperlink ref="B310" r:id="rId323" xr:uid="{00000000-0004-0000-0200-000043010000}"/>
    <hyperlink ref="D310" r:id="rId324" xr:uid="{00000000-0004-0000-0200-000044010000}"/>
    <hyperlink ref="B311" r:id="rId325" xr:uid="{00000000-0004-0000-0200-000045010000}"/>
    <hyperlink ref="D311" r:id="rId326" xr:uid="{00000000-0004-0000-0200-000046010000}"/>
    <hyperlink ref="B312" r:id="rId327" xr:uid="{00000000-0004-0000-0200-000047010000}"/>
    <hyperlink ref="D312" r:id="rId328" xr:uid="{00000000-0004-0000-0200-000048010000}"/>
    <hyperlink ref="B313" r:id="rId329" xr:uid="{00000000-0004-0000-0200-000049010000}"/>
    <hyperlink ref="D313" r:id="rId330" xr:uid="{00000000-0004-0000-0200-00004A010000}"/>
    <hyperlink ref="B314" r:id="rId331" xr:uid="{00000000-0004-0000-0200-00004B010000}"/>
    <hyperlink ref="B315" r:id="rId332" xr:uid="{00000000-0004-0000-0200-00004C010000}"/>
    <hyperlink ref="B316" r:id="rId333" xr:uid="{00000000-0004-0000-0200-00004D010000}"/>
    <hyperlink ref="B317" r:id="rId334" xr:uid="{00000000-0004-0000-0200-00004E010000}"/>
    <hyperlink ref="B318" r:id="rId335" xr:uid="{00000000-0004-0000-0200-00004F010000}"/>
    <hyperlink ref="B319" r:id="rId336" xr:uid="{00000000-0004-0000-0200-000050010000}"/>
    <hyperlink ref="B320" r:id="rId337" xr:uid="{00000000-0004-0000-0200-000051010000}"/>
    <hyperlink ref="B321" r:id="rId338" xr:uid="{00000000-0004-0000-0200-000052010000}"/>
    <hyperlink ref="B322" r:id="rId339" xr:uid="{00000000-0004-0000-0200-000053010000}"/>
    <hyperlink ref="D322" r:id="rId340" xr:uid="{00000000-0004-0000-0200-000054010000}"/>
    <hyperlink ref="B323" r:id="rId341" xr:uid="{00000000-0004-0000-0200-000055010000}"/>
    <hyperlink ref="D323" r:id="rId342" xr:uid="{00000000-0004-0000-0200-000056010000}"/>
    <hyperlink ref="B324" r:id="rId343" xr:uid="{00000000-0004-0000-0200-000057010000}"/>
    <hyperlink ref="D324" r:id="rId344" xr:uid="{00000000-0004-0000-0200-000058010000}"/>
    <hyperlink ref="B325" r:id="rId345" xr:uid="{00000000-0004-0000-0200-000059010000}"/>
    <hyperlink ref="D325" r:id="rId346" xr:uid="{00000000-0004-0000-0200-00005A010000}"/>
    <hyperlink ref="B326" r:id="rId347" xr:uid="{00000000-0004-0000-0200-00005B010000}"/>
    <hyperlink ref="D326" r:id="rId348" xr:uid="{00000000-0004-0000-0200-00005C010000}"/>
    <hyperlink ref="B327" r:id="rId349" xr:uid="{00000000-0004-0000-0200-00005D010000}"/>
    <hyperlink ref="D327" r:id="rId350" xr:uid="{00000000-0004-0000-0200-00005E010000}"/>
    <hyperlink ref="B328" r:id="rId351" xr:uid="{00000000-0004-0000-0200-00005F010000}"/>
    <hyperlink ref="D328" r:id="rId352" xr:uid="{00000000-0004-0000-0200-000060010000}"/>
    <hyperlink ref="B329" r:id="rId353" xr:uid="{00000000-0004-0000-0200-000061010000}"/>
    <hyperlink ref="D329" r:id="rId354" xr:uid="{00000000-0004-0000-0200-000062010000}"/>
    <hyperlink ref="B330" r:id="rId355" xr:uid="{00000000-0004-0000-0200-000063010000}"/>
    <hyperlink ref="D330" r:id="rId356" xr:uid="{00000000-0004-0000-0200-000064010000}"/>
    <hyperlink ref="B331" r:id="rId357" xr:uid="{00000000-0004-0000-0200-000065010000}"/>
    <hyperlink ref="D331" r:id="rId358" xr:uid="{00000000-0004-0000-0200-000066010000}"/>
    <hyperlink ref="B332" r:id="rId359" xr:uid="{00000000-0004-0000-0200-000067010000}"/>
    <hyperlink ref="D332" r:id="rId360" xr:uid="{00000000-0004-0000-0200-000068010000}"/>
    <hyperlink ref="B333" r:id="rId361" xr:uid="{00000000-0004-0000-0200-000069010000}"/>
    <hyperlink ref="D333" r:id="rId362" xr:uid="{00000000-0004-0000-0200-00006A010000}"/>
    <hyperlink ref="B334" r:id="rId363" xr:uid="{00000000-0004-0000-0200-00006B010000}"/>
    <hyperlink ref="D334" r:id="rId364" xr:uid="{00000000-0004-0000-0200-00006C010000}"/>
    <hyperlink ref="B335" r:id="rId365" xr:uid="{00000000-0004-0000-0200-00006D010000}"/>
    <hyperlink ref="D335" r:id="rId366" xr:uid="{00000000-0004-0000-0200-00006E010000}"/>
    <hyperlink ref="B336" r:id="rId367" xr:uid="{00000000-0004-0000-0200-00006F010000}"/>
    <hyperlink ref="D336" r:id="rId368" xr:uid="{00000000-0004-0000-0200-000070010000}"/>
    <hyperlink ref="B337" r:id="rId369" xr:uid="{00000000-0004-0000-0200-000071010000}"/>
    <hyperlink ref="D337" r:id="rId370" xr:uid="{00000000-0004-0000-0200-000072010000}"/>
    <hyperlink ref="B338" r:id="rId371" xr:uid="{00000000-0004-0000-0200-000073010000}"/>
    <hyperlink ref="D338" r:id="rId372" xr:uid="{00000000-0004-0000-0200-000074010000}"/>
    <hyperlink ref="B339" r:id="rId373" xr:uid="{00000000-0004-0000-0200-000075010000}"/>
    <hyperlink ref="D339" r:id="rId374" xr:uid="{00000000-0004-0000-0200-000076010000}"/>
    <hyperlink ref="B340" r:id="rId375" xr:uid="{00000000-0004-0000-0200-000077010000}"/>
    <hyperlink ref="D340" r:id="rId376" xr:uid="{00000000-0004-0000-0200-000078010000}"/>
    <hyperlink ref="B341" r:id="rId377" xr:uid="{00000000-0004-0000-0200-000079010000}"/>
    <hyperlink ref="D341" r:id="rId378" xr:uid="{00000000-0004-0000-0200-00007A010000}"/>
    <hyperlink ref="B342" r:id="rId379" xr:uid="{00000000-0004-0000-0200-00007B010000}"/>
    <hyperlink ref="D342" r:id="rId380" xr:uid="{00000000-0004-0000-0200-00007C010000}"/>
    <hyperlink ref="B343" r:id="rId381" xr:uid="{00000000-0004-0000-0200-00007D010000}"/>
    <hyperlink ref="D343" r:id="rId382" xr:uid="{00000000-0004-0000-0200-00007E010000}"/>
    <hyperlink ref="B344" r:id="rId383" xr:uid="{00000000-0004-0000-0200-00007F010000}"/>
    <hyperlink ref="B345" r:id="rId384" xr:uid="{00000000-0004-0000-0200-000080010000}"/>
    <hyperlink ref="B346" r:id="rId385" xr:uid="{00000000-0004-0000-0200-000081010000}"/>
    <hyperlink ref="D346" r:id="rId386" xr:uid="{00000000-0004-0000-0200-000082010000}"/>
    <hyperlink ref="B347" r:id="rId387" xr:uid="{00000000-0004-0000-0200-000083010000}"/>
    <hyperlink ref="D347" r:id="rId388" xr:uid="{00000000-0004-0000-0200-000084010000}"/>
    <hyperlink ref="B348" r:id="rId389" xr:uid="{00000000-0004-0000-0200-000085010000}"/>
    <hyperlink ref="D348" r:id="rId390" xr:uid="{00000000-0004-0000-0200-000086010000}"/>
    <hyperlink ref="B349" r:id="rId391" xr:uid="{00000000-0004-0000-0200-000087010000}"/>
    <hyperlink ref="D349" r:id="rId392" xr:uid="{00000000-0004-0000-0200-000088010000}"/>
    <hyperlink ref="B350" r:id="rId393" xr:uid="{00000000-0004-0000-0200-000089010000}"/>
    <hyperlink ref="D350" r:id="rId394" xr:uid="{00000000-0004-0000-0200-00008A010000}"/>
    <hyperlink ref="B351" r:id="rId395" xr:uid="{00000000-0004-0000-0200-00008B010000}"/>
    <hyperlink ref="B352" r:id="rId396" xr:uid="{00000000-0004-0000-0200-00008C010000}"/>
    <hyperlink ref="D352" r:id="rId397" xr:uid="{00000000-0004-0000-0200-00008D010000}"/>
    <hyperlink ref="B353" r:id="rId398" xr:uid="{00000000-0004-0000-0200-00008E010000}"/>
    <hyperlink ref="D353" r:id="rId399" xr:uid="{00000000-0004-0000-0200-00008F010000}"/>
    <hyperlink ref="B354" r:id="rId400" xr:uid="{00000000-0004-0000-0200-000090010000}"/>
    <hyperlink ref="D354" r:id="rId401" xr:uid="{00000000-0004-0000-0200-000091010000}"/>
    <hyperlink ref="B355" r:id="rId402" xr:uid="{00000000-0004-0000-0200-000092010000}"/>
    <hyperlink ref="D355" r:id="rId403" xr:uid="{00000000-0004-0000-0200-000093010000}"/>
    <hyperlink ref="B356" r:id="rId404" xr:uid="{00000000-0004-0000-0200-000094010000}"/>
    <hyperlink ref="D356" r:id="rId405" xr:uid="{00000000-0004-0000-0200-000095010000}"/>
    <hyperlink ref="B357" r:id="rId406" xr:uid="{00000000-0004-0000-0200-000096010000}"/>
    <hyperlink ref="D357" r:id="rId407" xr:uid="{00000000-0004-0000-0200-000097010000}"/>
    <hyperlink ref="B358" r:id="rId408" xr:uid="{00000000-0004-0000-0200-000098010000}"/>
    <hyperlink ref="D358" r:id="rId409" xr:uid="{00000000-0004-0000-0200-000099010000}"/>
    <hyperlink ref="B359" r:id="rId410" xr:uid="{00000000-0004-0000-0200-00009A010000}"/>
    <hyperlink ref="D359" r:id="rId411" xr:uid="{00000000-0004-0000-0200-00009B010000}"/>
    <hyperlink ref="B360" r:id="rId412" xr:uid="{00000000-0004-0000-0200-00009C010000}"/>
    <hyperlink ref="D360" r:id="rId413" xr:uid="{00000000-0004-0000-0200-00009D010000}"/>
    <hyperlink ref="B361" r:id="rId414" xr:uid="{00000000-0004-0000-0200-00009E010000}"/>
    <hyperlink ref="D361" r:id="rId415" xr:uid="{00000000-0004-0000-0200-00009F010000}"/>
    <hyperlink ref="B362" r:id="rId416" xr:uid="{00000000-0004-0000-0200-0000A0010000}"/>
    <hyperlink ref="D362" r:id="rId417" xr:uid="{00000000-0004-0000-0200-0000A1010000}"/>
    <hyperlink ref="B363" r:id="rId418" xr:uid="{00000000-0004-0000-0200-0000A2010000}"/>
    <hyperlink ref="D363" r:id="rId419" xr:uid="{00000000-0004-0000-0200-0000A3010000}"/>
    <hyperlink ref="B364" r:id="rId420" xr:uid="{00000000-0004-0000-0200-0000A4010000}"/>
    <hyperlink ref="D364" r:id="rId421" xr:uid="{00000000-0004-0000-0200-0000A5010000}"/>
    <hyperlink ref="B365" r:id="rId422" xr:uid="{00000000-0004-0000-0200-0000A6010000}"/>
    <hyperlink ref="D365" r:id="rId423" xr:uid="{00000000-0004-0000-0200-0000A7010000}"/>
    <hyperlink ref="B366" r:id="rId424" xr:uid="{00000000-0004-0000-0200-0000A8010000}"/>
    <hyperlink ref="D366" r:id="rId425" xr:uid="{00000000-0004-0000-0200-0000A9010000}"/>
    <hyperlink ref="B367" r:id="rId426" xr:uid="{00000000-0004-0000-0200-0000AA010000}"/>
    <hyperlink ref="D367" r:id="rId427" xr:uid="{00000000-0004-0000-0200-0000AB010000}"/>
    <hyperlink ref="B368" r:id="rId428" xr:uid="{00000000-0004-0000-0200-0000AC010000}"/>
    <hyperlink ref="D368" r:id="rId429" xr:uid="{00000000-0004-0000-0200-0000AD010000}"/>
    <hyperlink ref="B369" r:id="rId430" xr:uid="{00000000-0004-0000-0200-0000AE010000}"/>
    <hyperlink ref="D369" r:id="rId431" xr:uid="{00000000-0004-0000-0200-0000AF010000}"/>
    <hyperlink ref="B370" r:id="rId432" xr:uid="{00000000-0004-0000-0200-0000B0010000}"/>
    <hyperlink ref="D370" r:id="rId433" xr:uid="{00000000-0004-0000-0200-0000B1010000}"/>
    <hyperlink ref="B371" r:id="rId434" xr:uid="{00000000-0004-0000-0200-0000B2010000}"/>
    <hyperlink ref="D371" r:id="rId435" xr:uid="{00000000-0004-0000-0200-0000B3010000}"/>
    <hyperlink ref="B372" r:id="rId436" xr:uid="{00000000-0004-0000-0200-0000B4010000}"/>
    <hyperlink ref="D372" r:id="rId437" xr:uid="{00000000-0004-0000-0200-0000B5010000}"/>
    <hyperlink ref="B373" r:id="rId438" xr:uid="{00000000-0004-0000-0200-0000B6010000}"/>
    <hyperlink ref="D373" r:id="rId439" xr:uid="{00000000-0004-0000-0200-0000B7010000}"/>
    <hyperlink ref="B374" r:id="rId440" xr:uid="{00000000-0004-0000-0200-0000B8010000}"/>
    <hyperlink ref="D374" r:id="rId441" xr:uid="{00000000-0004-0000-0200-0000B9010000}"/>
    <hyperlink ref="B375" r:id="rId442" xr:uid="{00000000-0004-0000-0200-0000BA010000}"/>
    <hyperlink ref="D375" r:id="rId443" xr:uid="{00000000-0004-0000-0200-0000BB010000}"/>
    <hyperlink ref="B376" r:id="rId444" xr:uid="{00000000-0004-0000-0200-0000BC010000}"/>
    <hyperlink ref="D376" r:id="rId445" xr:uid="{00000000-0004-0000-0200-0000BD010000}"/>
    <hyperlink ref="B377" r:id="rId446" xr:uid="{00000000-0004-0000-0200-0000BE010000}"/>
    <hyperlink ref="D377" r:id="rId447" xr:uid="{00000000-0004-0000-0200-0000BF010000}"/>
    <hyperlink ref="B378" r:id="rId448" xr:uid="{00000000-0004-0000-0200-0000C0010000}"/>
    <hyperlink ref="D378" r:id="rId449" xr:uid="{00000000-0004-0000-0200-0000C1010000}"/>
    <hyperlink ref="B379" r:id="rId450" xr:uid="{00000000-0004-0000-0200-0000C2010000}"/>
    <hyperlink ref="D379" r:id="rId451" xr:uid="{00000000-0004-0000-0200-0000C3010000}"/>
    <hyperlink ref="B380" r:id="rId452" xr:uid="{00000000-0004-0000-0200-0000C4010000}"/>
    <hyperlink ref="D380" r:id="rId453" xr:uid="{00000000-0004-0000-0200-0000C5010000}"/>
    <hyperlink ref="B381" r:id="rId454" xr:uid="{00000000-0004-0000-0200-0000C6010000}"/>
    <hyperlink ref="D381" r:id="rId455" xr:uid="{00000000-0004-0000-0200-0000C7010000}"/>
    <hyperlink ref="B382" r:id="rId456" xr:uid="{00000000-0004-0000-0200-0000C8010000}"/>
    <hyperlink ref="D382" r:id="rId457" xr:uid="{00000000-0004-0000-0200-0000C9010000}"/>
    <hyperlink ref="B383" r:id="rId458" xr:uid="{00000000-0004-0000-0200-0000CA010000}"/>
    <hyperlink ref="D383" r:id="rId459" xr:uid="{00000000-0004-0000-0200-0000CB010000}"/>
    <hyperlink ref="B384" r:id="rId460" xr:uid="{00000000-0004-0000-0200-0000CC010000}"/>
    <hyperlink ref="D384" r:id="rId461" xr:uid="{00000000-0004-0000-0200-0000CD010000}"/>
    <hyperlink ref="B385" r:id="rId462" xr:uid="{00000000-0004-0000-0200-0000CE010000}"/>
    <hyperlink ref="D385" r:id="rId463" xr:uid="{00000000-0004-0000-0200-0000CF010000}"/>
    <hyperlink ref="B386" r:id="rId464" xr:uid="{00000000-0004-0000-0200-0000D0010000}"/>
    <hyperlink ref="D386" r:id="rId465" xr:uid="{00000000-0004-0000-0200-0000D1010000}"/>
    <hyperlink ref="B387" r:id="rId466" xr:uid="{00000000-0004-0000-0200-0000D2010000}"/>
    <hyperlink ref="D387" r:id="rId467" xr:uid="{00000000-0004-0000-0200-0000D3010000}"/>
    <hyperlink ref="B388" r:id="rId468" xr:uid="{00000000-0004-0000-0200-0000D4010000}"/>
    <hyperlink ref="D388" r:id="rId469" xr:uid="{00000000-0004-0000-0200-0000D5010000}"/>
    <hyperlink ref="B389" r:id="rId470" xr:uid="{00000000-0004-0000-0200-0000D6010000}"/>
    <hyperlink ref="D389" r:id="rId471" xr:uid="{00000000-0004-0000-0200-0000D7010000}"/>
    <hyperlink ref="B390" r:id="rId472" xr:uid="{00000000-0004-0000-0200-0000D8010000}"/>
    <hyperlink ref="D390" r:id="rId473" xr:uid="{00000000-0004-0000-0200-0000D9010000}"/>
    <hyperlink ref="B391" r:id="rId474" xr:uid="{00000000-0004-0000-0200-0000DA010000}"/>
    <hyperlink ref="D391" r:id="rId475" xr:uid="{00000000-0004-0000-0200-0000DB010000}"/>
    <hyperlink ref="B392" r:id="rId476" xr:uid="{00000000-0004-0000-0200-0000DC010000}"/>
    <hyperlink ref="D392" r:id="rId477" xr:uid="{00000000-0004-0000-0200-0000DD010000}"/>
    <hyperlink ref="B393" r:id="rId478" xr:uid="{00000000-0004-0000-0200-0000DE010000}"/>
    <hyperlink ref="D393" r:id="rId479" xr:uid="{00000000-0004-0000-0200-0000DF010000}"/>
    <hyperlink ref="B394" r:id="rId480" xr:uid="{00000000-0004-0000-0200-0000E0010000}"/>
    <hyperlink ref="D394" r:id="rId481" xr:uid="{00000000-0004-0000-0200-0000E1010000}"/>
    <hyperlink ref="B395" r:id="rId482" xr:uid="{00000000-0004-0000-0200-0000E2010000}"/>
    <hyperlink ref="D395" r:id="rId483" xr:uid="{00000000-0004-0000-0200-0000E3010000}"/>
    <hyperlink ref="B396" r:id="rId484" xr:uid="{00000000-0004-0000-0200-0000E4010000}"/>
    <hyperlink ref="D396" r:id="rId485" xr:uid="{00000000-0004-0000-0200-0000E5010000}"/>
    <hyperlink ref="B397" r:id="rId486" xr:uid="{00000000-0004-0000-0200-0000E6010000}"/>
    <hyperlink ref="D397" r:id="rId487" xr:uid="{00000000-0004-0000-0200-0000E7010000}"/>
    <hyperlink ref="B398" r:id="rId488" xr:uid="{00000000-0004-0000-0200-0000E8010000}"/>
    <hyperlink ref="D398" r:id="rId489" xr:uid="{00000000-0004-0000-0200-0000E9010000}"/>
    <hyperlink ref="B399" r:id="rId490" xr:uid="{00000000-0004-0000-0200-0000EA010000}"/>
    <hyperlink ref="D399" r:id="rId491" xr:uid="{00000000-0004-0000-0200-0000EB010000}"/>
    <hyperlink ref="B400" r:id="rId492" xr:uid="{00000000-0004-0000-0200-0000EC010000}"/>
    <hyperlink ref="D400" r:id="rId493" xr:uid="{00000000-0004-0000-0200-0000ED010000}"/>
    <hyperlink ref="B401" r:id="rId494" xr:uid="{00000000-0004-0000-0200-0000EE010000}"/>
    <hyperlink ref="D401" r:id="rId495" xr:uid="{00000000-0004-0000-0200-0000EF010000}"/>
    <hyperlink ref="B402" r:id="rId496" xr:uid="{00000000-0004-0000-0200-0000F0010000}"/>
    <hyperlink ref="D402" r:id="rId497" xr:uid="{00000000-0004-0000-0200-0000F1010000}"/>
    <hyperlink ref="B403" r:id="rId498" xr:uid="{00000000-0004-0000-0200-0000F2010000}"/>
    <hyperlink ref="D403" r:id="rId499" xr:uid="{00000000-0004-0000-0200-0000F3010000}"/>
    <hyperlink ref="B404" r:id="rId500" xr:uid="{00000000-0004-0000-0200-0000F4010000}"/>
    <hyperlink ref="D404" r:id="rId501" xr:uid="{00000000-0004-0000-0200-0000F5010000}"/>
    <hyperlink ref="B405" r:id="rId502" xr:uid="{00000000-0004-0000-0200-0000F6010000}"/>
    <hyperlink ref="D405" r:id="rId503" xr:uid="{00000000-0004-0000-0200-0000F7010000}"/>
    <hyperlink ref="B406" r:id="rId504" xr:uid="{00000000-0004-0000-0200-0000F8010000}"/>
    <hyperlink ref="D406" r:id="rId505" xr:uid="{00000000-0004-0000-0200-0000F9010000}"/>
    <hyperlink ref="B408" r:id="rId506" xr:uid="{00000000-0004-0000-0200-0000FA010000}"/>
    <hyperlink ref="B410" r:id="rId507" xr:uid="{00000000-0004-0000-0200-0000FB010000}"/>
    <hyperlink ref="D408" r:id="rId508" xr:uid="{00000000-0004-0000-0200-0000FC010000}"/>
    <hyperlink ref="D410" r:id="rId509" xr:uid="{00000000-0004-0000-0200-0000FD010000}"/>
    <hyperlink ref="B407" r:id="rId510" xr:uid="{00000000-0004-0000-0200-0000FE010000}"/>
    <hyperlink ref="B409" r:id="rId511" xr:uid="{00000000-0004-0000-0200-0000FF010000}"/>
    <hyperlink ref="B411" r:id="rId512" xr:uid="{00000000-0004-0000-0200-000000020000}"/>
    <hyperlink ref="D411" r:id="rId513" xr:uid="{00000000-0004-0000-0200-000001020000}"/>
    <hyperlink ref="B412" r:id="rId514" xr:uid="{00000000-0004-0000-0200-000002020000}"/>
    <hyperlink ref="D412" r:id="rId515" xr:uid="{00000000-0004-0000-0200-000003020000}"/>
    <hyperlink ref="B413" r:id="rId516" xr:uid="{00000000-0004-0000-0200-000004020000}"/>
    <hyperlink ref="D413" r:id="rId517" xr:uid="{00000000-0004-0000-0200-000005020000}"/>
    <hyperlink ref="B414" r:id="rId518" xr:uid="{00000000-0004-0000-0200-000006020000}"/>
    <hyperlink ref="D414" r:id="rId519" xr:uid="{00000000-0004-0000-0200-000007020000}"/>
    <hyperlink ref="B415" r:id="rId520" xr:uid="{00000000-0004-0000-0200-000008020000}"/>
    <hyperlink ref="D415" r:id="rId521" xr:uid="{00000000-0004-0000-0200-000009020000}"/>
    <hyperlink ref="B416" r:id="rId522" xr:uid="{00000000-0004-0000-0200-00000A020000}"/>
    <hyperlink ref="D416" r:id="rId523" xr:uid="{00000000-0004-0000-0200-00000B020000}"/>
    <hyperlink ref="B417" r:id="rId524" xr:uid="{00000000-0004-0000-0200-00000C020000}"/>
    <hyperlink ref="D417" r:id="rId525" xr:uid="{00000000-0004-0000-0200-00000D020000}"/>
    <hyperlink ref="B418" r:id="rId526" xr:uid="{00000000-0004-0000-0200-00000E020000}"/>
    <hyperlink ref="D418" r:id="rId527" xr:uid="{00000000-0004-0000-0200-00000F020000}"/>
    <hyperlink ref="D419" r:id="rId528" xr:uid="{00000000-0004-0000-0200-000010020000}"/>
    <hyperlink ref="B419" r:id="rId529" xr:uid="{00000000-0004-0000-0200-000011020000}"/>
    <hyperlink ref="B420" r:id="rId530" xr:uid="{00000000-0004-0000-0200-000012020000}"/>
    <hyperlink ref="D420" r:id="rId531" xr:uid="{00000000-0004-0000-0200-000013020000}"/>
    <hyperlink ref="B421" r:id="rId532" xr:uid="{00000000-0004-0000-0200-000014020000}"/>
    <hyperlink ref="D421" r:id="rId533" xr:uid="{00000000-0004-0000-0200-000015020000}"/>
    <hyperlink ref="B422" r:id="rId534" xr:uid="{00000000-0004-0000-0200-000016020000}"/>
    <hyperlink ref="D422" r:id="rId535" xr:uid="{00000000-0004-0000-0200-000017020000}"/>
    <hyperlink ref="B423" r:id="rId536" xr:uid="{00000000-0004-0000-0200-000018020000}"/>
    <hyperlink ref="D423" r:id="rId537" xr:uid="{00000000-0004-0000-0200-000019020000}"/>
    <hyperlink ref="B424" r:id="rId538" xr:uid="{00000000-0004-0000-0200-00001A020000}"/>
    <hyperlink ref="D424" r:id="rId539" xr:uid="{00000000-0004-0000-0200-00001B020000}"/>
    <hyperlink ref="B425" r:id="rId540" xr:uid="{00000000-0004-0000-0200-00001C020000}"/>
    <hyperlink ref="D425" r:id="rId541" xr:uid="{00000000-0004-0000-0200-00001D020000}"/>
    <hyperlink ref="D426" r:id="rId542" xr:uid="{00000000-0004-0000-0200-00001E020000}"/>
    <hyperlink ref="B426" r:id="rId543" xr:uid="{00000000-0004-0000-0200-00001F020000}"/>
    <hyperlink ref="B427" r:id="rId544" xr:uid="{00000000-0004-0000-0200-000020020000}"/>
    <hyperlink ref="D427" r:id="rId545" xr:uid="{00000000-0004-0000-0200-000021020000}"/>
    <hyperlink ref="B428" r:id="rId546" xr:uid="{00000000-0004-0000-0200-000022020000}"/>
    <hyperlink ref="D428" r:id="rId547" xr:uid="{00000000-0004-0000-0200-000023020000}"/>
    <hyperlink ref="B429" r:id="rId548" xr:uid="{00000000-0004-0000-0200-000024020000}"/>
    <hyperlink ref="D429" r:id="rId549" xr:uid="{00000000-0004-0000-0200-000025020000}"/>
    <hyperlink ref="B430" r:id="rId550" xr:uid="{00000000-0004-0000-0200-000026020000}"/>
    <hyperlink ref="D430" r:id="rId551" xr:uid="{00000000-0004-0000-0200-000027020000}"/>
    <hyperlink ref="B431" r:id="rId552" xr:uid="{00000000-0004-0000-0200-000028020000}"/>
    <hyperlink ref="D431" r:id="rId553" xr:uid="{00000000-0004-0000-0200-000029020000}"/>
    <hyperlink ref="B432" r:id="rId554" xr:uid="{00000000-0004-0000-0200-00002A020000}"/>
    <hyperlink ref="D432" r:id="rId555" xr:uid="{00000000-0004-0000-0200-00002B020000}"/>
    <hyperlink ref="B433" r:id="rId556" xr:uid="{00000000-0004-0000-0200-00002C020000}"/>
    <hyperlink ref="D433" r:id="rId557" xr:uid="{00000000-0004-0000-0200-00002D020000}"/>
    <hyperlink ref="B434" r:id="rId558" xr:uid="{00000000-0004-0000-0200-00002E020000}"/>
    <hyperlink ref="D434" r:id="rId559" xr:uid="{00000000-0004-0000-0200-00002F020000}"/>
    <hyperlink ref="B435" r:id="rId560" xr:uid="{00000000-0004-0000-0200-000030020000}"/>
    <hyperlink ref="D435" r:id="rId561" xr:uid="{00000000-0004-0000-0200-000031020000}"/>
    <hyperlink ref="B436" r:id="rId562" xr:uid="{00000000-0004-0000-0200-000032020000}"/>
    <hyperlink ref="D436" r:id="rId563" xr:uid="{00000000-0004-0000-0200-000033020000}"/>
    <hyperlink ref="B437" r:id="rId564" xr:uid="{00000000-0004-0000-0200-000034020000}"/>
    <hyperlink ref="D437" r:id="rId565" xr:uid="{00000000-0004-0000-0200-000035020000}"/>
    <hyperlink ref="B438" r:id="rId566" xr:uid="{00000000-0004-0000-0200-000036020000}"/>
    <hyperlink ref="D438" r:id="rId567" xr:uid="{00000000-0004-0000-0200-000037020000}"/>
    <hyperlink ref="D439" r:id="rId568" xr:uid="{00000000-0004-0000-0200-000038020000}"/>
    <hyperlink ref="B439" r:id="rId569" xr:uid="{00000000-0004-0000-0200-000039020000}"/>
    <hyperlink ref="B440" r:id="rId570" xr:uid="{00000000-0004-0000-0200-00003A020000}"/>
    <hyperlink ref="D440" r:id="rId571" xr:uid="{00000000-0004-0000-0200-00003B020000}"/>
    <hyperlink ref="B441" r:id="rId572" xr:uid="{00000000-0004-0000-0200-00003C020000}"/>
    <hyperlink ref="D441" r:id="rId573" xr:uid="{00000000-0004-0000-0200-00003D020000}"/>
    <hyperlink ref="B442" r:id="rId574" xr:uid="{00000000-0004-0000-0200-00003E020000}"/>
    <hyperlink ref="D442" r:id="rId575" xr:uid="{00000000-0004-0000-0200-00003F020000}"/>
    <hyperlink ref="B443" r:id="rId576" xr:uid="{00000000-0004-0000-0200-000040020000}"/>
    <hyperlink ref="D443" r:id="rId577" xr:uid="{00000000-0004-0000-0200-000041020000}"/>
    <hyperlink ref="B444" r:id="rId578" xr:uid="{00000000-0004-0000-0200-000042020000}"/>
    <hyperlink ref="D444" r:id="rId579" xr:uid="{00000000-0004-0000-0200-000043020000}"/>
    <hyperlink ref="B445" r:id="rId580" xr:uid="{00000000-0004-0000-0200-000044020000}"/>
    <hyperlink ref="D445" r:id="rId581" xr:uid="{00000000-0004-0000-0200-000045020000}"/>
    <hyperlink ref="B446" r:id="rId582" xr:uid="{00000000-0004-0000-0200-000046020000}"/>
    <hyperlink ref="D446" r:id="rId583" xr:uid="{00000000-0004-0000-0200-000047020000}"/>
    <hyperlink ref="B447" r:id="rId584" xr:uid="{00000000-0004-0000-0200-000048020000}"/>
    <hyperlink ref="D447" r:id="rId585" xr:uid="{00000000-0004-0000-0200-000049020000}"/>
    <hyperlink ref="B448" r:id="rId586" xr:uid="{00000000-0004-0000-0200-00004A020000}"/>
    <hyperlink ref="D448" r:id="rId587" xr:uid="{00000000-0004-0000-0200-00004B020000}"/>
    <hyperlink ref="B449" r:id="rId588" xr:uid="{00000000-0004-0000-0200-00004C020000}"/>
    <hyperlink ref="D449" r:id="rId589" xr:uid="{00000000-0004-0000-0200-00004D020000}"/>
    <hyperlink ref="B58" r:id="rId590" xr:uid="{00000000-0004-0000-0200-00004E020000}"/>
    <hyperlink ref="B450" r:id="rId591" xr:uid="{00000000-0004-0000-0200-00004F020000}"/>
    <hyperlink ref="D450" r:id="rId592" xr:uid="{00000000-0004-0000-0200-000050020000}"/>
    <hyperlink ref="B451" r:id="rId593" xr:uid="{00000000-0004-0000-0200-000051020000}"/>
    <hyperlink ref="D451" r:id="rId594" xr:uid="{00000000-0004-0000-0200-000052020000}"/>
    <hyperlink ref="B452" r:id="rId595" xr:uid="{00000000-0004-0000-0200-000053020000}"/>
    <hyperlink ref="D452" r:id="rId596" xr:uid="{00000000-0004-0000-0200-000054020000}"/>
    <hyperlink ref="B453" r:id="rId597" xr:uid="{00000000-0004-0000-0200-000055020000}"/>
    <hyperlink ref="D453" r:id="rId598" xr:uid="{00000000-0004-0000-0200-000056020000}"/>
    <hyperlink ref="B454" r:id="rId599" xr:uid="{00000000-0004-0000-0200-000057020000}"/>
    <hyperlink ref="D454" r:id="rId600" xr:uid="{00000000-0004-0000-0200-000058020000}"/>
    <hyperlink ref="D455" r:id="rId601" xr:uid="{00000000-0004-0000-0200-000059020000}"/>
    <hyperlink ref="B455" r:id="rId602" xr:uid="{00000000-0004-0000-0200-00005A020000}"/>
    <hyperlink ref="B456" r:id="rId603" xr:uid="{00000000-0004-0000-0200-00005B020000}"/>
    <hyperlink ref="D456" r:id="rId604" xr:uid="{00000000-0004-0000-0200-00005C020000}"/>
    <hyperlink ref="B457" r:id="rId605" xr:uid="{00000000-0004-0000-0200-00005D020000}"/>
    <hyperlink ref="D457" r:id="rId606" xr:uid="{00000000-0004-0000-0200-00005E020000}"/>
    <hyperlink ref="B458" r:id="rId607" xr:uid="{00000000-0004-0000-0200-00005F020000}"/>
    <hyperlink ref="D458" r:id="rId608" xr:uid="{00000000-0004-0000-0200-000060020000}"/>
    <hyperlink ref="B459" r:id="rId609" xr:uid="{00000000-0004-0000-0200-000061020000}"/>
    <hyperlink ref="D459" r:id="rId610" xr:uid="{00000000-0004-0000-0200-000062020000}"/>
    <hyperlink ref="B460" r:id="rId611" xr:uid="{00000000-0004-0000-0200-000063020000}"/>
    <hyperlink ref="D460" r:id="rId612" xr:uid="{00000000-0004-0000-0200-000064020000}"/>
    <hyperlink ref="B461" r:id="rId613" xr:uid="{00000000-0004-0000-0200-000065020000}"/>
    <hyperlink ref="D461" r:id="rId614" xr:uid="{00000000-0004-0000-0200-000066020000}"/>
    <hyperlink ref="B462" r:id="rId615" xr:uid="{00000000-0004-0000-0200-000067020000}"/>
    <hyperlink ref="D462" r:id="rId616" xr:uid="{00000000-0004-0000-0200-000068020000}"/>
    <hyperlink ref="B463" r:id="rId617" xr:uid="{00000000-0004-0000-0200-000069020000}"/>
    <hyperlink ref="D463" r:id="rId618" xr:uid="{00000000-0004-0000-0200-00006A020000}"/>
    <hyperlink ref="B464" r:id="rId619" xr:uid="{00000000-0004-0000-0200-00006B020000}"/>
    <hyperlink ref="D464" r:id="rId620" xr:uid="{00000000-0004-0000-0200-00006C020000}"/>
    <hyperlink ref="B465" r:id="rId621" xr:uid="{00000000-0004-0000-0200-00006D020000}"/>
    <hyperlink ref="D465" r:id="rId622" xr:uid="{00000000-0004-0000-0200-00006E020000}"/>
    <hyperlink ref="B466" r:id="rId623" xr:uid="{00000000-0004-0000-0200-00006F020000}"/>
    <hyperlink ref="D466" r:id="rId624" xr:uid="{00000000-0004-0000-0200-000070020000}"/>
    <hyperlink ref="B467" r:id="rId625" xr:uid="{00000000-0004-0000-0200-000071020000}"/>
    <hyperlink ref="D467" r:id="rId626" xr:uid="{00000000-0004-0000-0200-000072020000}"/>
    <hyperlink ref="B113" r:id="rId627" xr:uid="{00000000-0004-0000-0200-000073020000}"/>
    <hyperlink ref="B468" r:id="rId628" xr:uid="{00000000-0004-0000-0200-000074020000}"/>
    <hyperlink ref="D468" r:id="rId629" xr:uid="{00000000-0004-0000-0200-000075020000}"/>
    <hyperlink ref="B469" r:id="rId630" xr:uid="{00000000-0004-0000-0200-000076020000}"/>
    <hyperlink ref="D469" r:id="rId631" xr:uid="{00000000-0004-0000-0200-000077020000}"/>
    <hyperlink ref="B470" r:id="rId632" xr:uid="{00000000-0004-0000-0200-000078020000}"/>
    <hyperlink ref="D470" r:id="rId633" xr:uid="{00000000-0004-0000-0200-000079020000}"/>
    <hyperlink ref="B471" r:id="rId634" xr:uid="{00000000-0004-0000-0200-00007A020000}"/>
    <hyperlink ref="D471" r:id="rId635" xr:uid="{00000000-0004-0000-0200-00007B020000}"/>
    <hyperlink ref="B472" r:id="rId636" xr:uid="{00000000-0004-0000-0200-00007C020000}"/>
    <hyperlink ref="D472" r:id="rId637" xr:uid="{00000000-0004-0000-0200-00007D020000}"/>
    <hyperlink ref="B473" r:id="rId638" xr:uid="{00000000-0004-0000-0200-00007E020000}"/>
    <hyperlink ref="D473" r:id="rId639" xr:uid="{00000000-0004-0000-0200-00007F020000}"/>
    <hyperlink ref="B474" r:id="rId640" xr:uid="{00000000-0004-0000-0200-000080020000}"/>
    <hyperlink ref="D474" r:id="rId641" xr:uid="{00000000-0004-0000-0200-000081020000}"/>
    <hyperlink ref="B475" r:id="rId642" xr:uid="{00000000-0004-0000-0200-000082020000}"/>
    <hyperlink ref="D475" r:id="rId643" xr:uid="{00000000-0004-0000-0200-000083020000}"/>
    <hyperlink ref="B476" r:id="rId644" xr:uid="{00000000-0004-0000-0200-000084020000}"/>
    <hyperlink ref="D476" r:id="rId645" xr:uid="{00000000-0004-0000-0200-000085020000}"/>
    <hyperlink ref="B477" r:id="rId646" xr:uid="{00000000-0004-0000-0200-000086020000}"/>
    <hyperlink ref="D477" r:id="rId647" xr:uid="{00000000-0004-0000-0200-000087020000}"/>
    <hyperlink ref="B478" r:id="rId648" xr:uid="{00000000-0004-0000-0200-000088020000}"/>
    <hyperlink ref="D478" r:id="rId649" xr:uid="{00000000-0004-0000-0200-000089020000}"/>
    <hyperlink ref="B479" r:id="rId650" xr:uid="{00000000-0004-0000-0200-00008A020000}"/>
    <hyperlink ref="D479" r:id="rId651" xr:uid="{00000000-0004-0000-0200-00008B020000}"/>
    <hyperlink ref="B480" r:id="rId652" xr:uid="{00000000-0004-0000-0200-00008C020000}"/>
    <hyperlink ref="D480" r:id="rId653" xr:uid="{00000000-0004-0000-0200-00008D020000}"/>
    <hyperlink ref="B481" r:id="rId654" xr:uid="{00000000-0004-0000-0200-00008E020000}"/>
    <hyperlink ref="D481" r:id="rId655" xr:uid="{00000000-0004-0000-0200-00008F020000}"/>
    <hyperlink ref="B482" r:id="rId656" xr:uid="{00000000-0004-0000-0200-000090020000}"/>
    <hyperlink ref="D482" r:id="rId657" xr:uid="{00000000-0004-0000-0200-000091020000}"/>
    <hyperlink ref="B483" r:id="rId658" xr:uid="{00000000-0004-0000-0200-000092020000}"/>
    <hyperlink ref="D483" r:id="rId659" xr:uid="{00000000-0004-0000-0200-000093020000}"/>
    <hyperlink ref="B484" r:id="rId660" xr:uid="{00000000-0004-0000-0200-000094020000}"/>
    <hyperlink ref="D484" r:id="rId661" xr:uid="{00000000-0004-0000-0200-000095020000}"/>
    <hyperlink ref="B485" r:id="rId662" xr:uid="{00000000-0004-0000-0200-000096020000}"/>
    <hyperlink ref="D485" r:id="rId663" xr:uid="{00000000-0004-0000-0200-000097020000}"/>
    <hyperlink ref="B486" r:id="rId664" xr:uid="{00000000-0004-0000-0200-000098020000}"/>
    <hyperlink ref="D486" r:id="rId665" xr:uid="{00000000-0004-0000-0200-000099020000}"/>
    <hyperlink ref="B487" r:id="rId666" xr:uid="{00000000-0004-0000-0200-00009A020000}"/>
    <hyperlink ref="D487" r:id="rId667" xr:uid="{00000000-0004-0000-0200-00009B020000}"/>
    <hyperlink ref="B488" r:id="rId668" xr:uid="{00000000-0004-0000-0200-00009C020000}"/>
    <hyperlink ref="D488" r:id="rId669" xr:uid="{00000000-0004-0000-0200-00009D020000}"/>
    <hyperlink ref="B93" r:id="rId670" xr:uid="{00000000-0004-0000-0200-00009E020000}"/>
    <hyperlink ref="B489" r:id="rId671" xr:uid="{00000000-0004-0000-0200-00009F020000}"/>
    <hyperlink ref="D489" r:id="rId672" xr:uid="{00000000-0004-0000-0200-0000A0020000}"/>
    <hyperlink ref="B490" r:id="rId673" xr:uid="{00000000-0004-0000-0200-0000A1020000}"/>
    <hyperlink ref="D490" r:id="rId674" xr:uid="{00000000-0004-0000-0200-0000A2020000}"/>
    <hyperlink ref="B491" r:id="rId675" xr:uid="{00000000-0004-0000-0200-0000A3020000}"/>
    <hyperlink ref="D491" r:id="rId676" xr:uid="{00000000-0004-0000-0200-0000A4020000}"/>
    <hyperlink ref="B492" r:id="rId677" xr:uid="{00000000-0004-0000-0200-0000A5020000}"/>
    <hyperlink ref="D492" r:id="rId678" xr:uid="{00000000-0004-0000-0200-0000A6020000}"/>
    <hyperlink ref="B493" r:id="rId679" xr:uid="{00000000-0004-0000-0200-0000A7020000}"/>
    <hyperlink ref="D493" r:id="rId680" xr:uid="{00000000-0004-0000-0200-0000A8020000}"/>
    <hyperlink ref="B494" r:id="rId681" xr:uid="{00000000-0004-0000-0200-0000A9020000}"/>
    <hyperlink ref="D494" r:id="rId682" xr:uid="{00000000-0004-0000-0200-0000AA020000}"/>
    <hyperlink ref="B495" r:id="rId683" xr:uid="{00000000-0004-0000-0200-0000AB020000}"/>
    <hyperlink ref="D495" r:id="rId684" xr:uid="{00000000-0004-0000-0200-0000AC020000}"/>
    <hyperlink ref="B496" r:id="rId685" xr:uid="{00000000-0004-0000-0200-0000AD020000}"/>
    <hyperlink ref="D496" r:id="rId686" xr:uid="{00000000-0004-0000-0200-0000AE020000}"/>
    <hyperlink ref="B497" r:id="rId687" xr:uid="{00000000-0004-0000-0200-0000AF020000}"/>
    <hyperlink ref="D497" r:id="rId688" xr:uid="{00000000-0004-0000-0200-0000B0020000}"/>
    <hyperlink ref="B498" r:id="rId689" xr:uid="{00000000-0004-0000-0200-0000B1020000}"/>
    <hyperlink ref="D498" r:id="rId690" xr:uid="{00000000-0004-0000-0200-0000B2020000}"/>
    <hyperlink ref="B499" r:id="rId691" xr:uid="{00000000-0004-0000-0200-0000B3020000}"/>
    <hyperlink ref="D499" r:id="rId692" xr:uid="{00000000-0004-0000-0200-0000B4020000}"/>
    <hyperlink ref="B500" r:id="rId693" xr:uid="{00000000-0004-0000-0200-0000B5020000}"/>
    <hyperlink ref="D500" r:id="rId694" xr:uid="{00000000-0004-0000-0200-0000B6020000}"/>
    <hyperlink ref="B501" r:id="rId695" xr:uid="{00000000-0004-0000-0200-0000B7020000}"/>
    <hyperlink ref="D501" r:id="rId696" xr:uid="{00000000-0004-0000-0200-0000B8020000}"/>
    <hyperlink ref="B502" r:id="rId697" xr:uid="{00000000-0004-0000-0200-0000B9020000}"/>
    <hyperlink ref="D502" r:id="rId698" xr:uid="{00000000-0004-0000-0200-0000BA020000}"/>
    <hyperlink ref="B503" r:id="rId699" xr:uid="{00000000-0004-0000-0200-0000BB020000}"/>
    <hyperlink ref="D503" r:id="rId700" xr:uid="{00000000-0004-0000-0200-0000BC020000}"/>
    <hyperlink ref="B504" r:id="rId701" xr:uid="{00000000-0004-0000-0200-0000BD020000}"/>
    <hyperlink ref="D504" r:id="rId702" xr:uid="{00000000-0004-0000-0200-0000BE020000}"/>
    <hyperlink ref="B505" r:id="rId703" xr:uid="{00000000-0004-0000-0200-0000BF020000}"/>
    <hyperlink ref="D505" r:id="rId704" xr:uid="{00000000-0004-0000-0200-0000C0020000}"/>
    <hyperlink ref="B506" r:id="rId705" xr:uid="{00000000-0004-0000-0200-0000C1020000}"/>
    <hyperlink ref="D506" r:id="rId706" xr:uid="{00000000-0004-0000-0200-0000C2020000}"/>
    <hyperlink ref="B507" r:id="rId707" xr:uid="{00000000-0004-0000-0200-0000C3020000}"/>
    <hyperlink ref="D507" r:id="rId708" xr:uid="{00000000-0004-0000-0200-0000C4020000}"/>
    <hyperlink ref="B508" r:id="rId709" xr:uid="{00000000-0004-0000-0200-0000C5020000}"/>
    <hyperlink ref="D508" r:id="rId710" xr:uid="{00000000-0004-0000-0200-0000C6020000}"/>
    <hyperlink ref="B509" r:id="rId711" xr:uid="{00000000-0004-0000-0200-0000C7020000}"/>
    <hyperlink ref="D509" r:id="rId712" xr:uid="{00000000-0004-0000-0200-0000C8020000}"/>
    <hyperlink ref="B510" r:id="rId713" xr:uid="{00000000-0004-0000-0200-0000C9020000}"/>
    <hyperlink ref="D510" r:id="rId714" xr:uid="{00000000-0004-0000-0200-0000CA020000}"/>
    <hyperlink ref="B511" r:id="rId715" xr:uid="{00000000-0004-0000-0200-0000CB020000}"/>
    <hyperlink ref="D511" r:id="rId716" xr:uid="{00000000-0004-0000-0200-0000CC020000}"/>
    <hyperlink ref="B512" r:id="rId717" xr:uid="{00000000-0004-0000-0200-0000CD020000}"/>
    <hyperlink ref="D512" r:id="rId718" xr:uid="{00000000-0004-0000-0200-0000CE020000}"/>
    <hyperlink ref="B513" r:id="rId719" xr:uid="{00000000-0004-0000-0200-0000CF020000}"/>
    <hyperlink ref="D513" r:id="rId720" xr:uid="{00000000-0004-0000-0200-0000D0020000}"/>
    <hyperlink ref="B514" r:id="rId721" xr:uid="{00000000-0004-0000-0200-0000D1020000}"/>
    <hyperlink ref="D514" r:id="rId722" xr:uid="{00000000-0004-0000-0200-0000D2020000}"/>
    <hyperlink ref="B515" r:id="rId723" xr:uid="{00000000-0004-0000-0200-0000D3020000}"/>
    <hyperlink ref="D515" r:id="rId724" xr:uid="{00000000-0004-0000-0200-0000D4020000}"/>
    <hyperlink ref="B516" r:id="rId725" xr:uid="{00000000-0004-0000-0200-0000D5020000}"/>
    <hyperlink ref="D516" r:id="rId726" xr:uid="{00000000-0004-0000-0200-0000D6020000}"/>
    <hyperlink ref="B517" r:id="rId727" xr:uid="{00000000-0004-0000-0200-0000D7020000}"/>
    <hyperlink ref="D517" r:id="rId728" xr:uid="{00000000-0004-0000-0200-0000D8020000}"/>
    <hyperlink ref="B518" r:id="rId729" xr:uid="{00000000-0004-0000-0200-0000D9020000}"/>
    <hyperlink ref="D518" r:id="rId730" xr:uid="{00000000-0004-0000-0200-0000DA020000}"/>
    <hyperlink ref="B519" r:id="rId731" xr:uid="{00000000-0004-0000-0200-0000DB020000}"/>
    <hyperlink ref="D519" r:id="rId732" xr:uid="{00000000-0004-0000-0200-0000DC020000}"/>
    <hyperlink ref="B520" r:id="rId733" xr:uid="{00000000-0004-0000-0200-0000DD020000}"/>
    <hyperlink ref="D520" r:id="rId734" xr:uid="{00000000-0004-0000-0200-0000DE020000}"/>
    <hyperlink ref="D521" r:id="rId735" xr:uid="{00000000-0004-0000-0200-0000DF020000}"/>
    <hyperlink ref="B522" r:id="rId736" xr:uid="{00000000-0004-0000-0200-0000E0020000}"/>
    <hyperlink ref="D522" r:id="rId737" xr:uid="{00000000-0004-0000-0200-0000E1020000}"/>
    <hyperlink ref="B523" r:id="rId738" xr:uid="{00000000-0004-0000-0200-0000E2020000}"/>
    <hyperlink ref="D523" r:id="rId739" xr:uid="{00000000-0004-0000-0200-0000E3020000}"/>
    <hyperlink ref="B524" r:id="rId740" xr:uid="{00000000-0004-0000-0200-0000E4020000}"/>
    <hyperlink ref="D524" r:id="rId741" xr:uid="{00000000-0004-0000-0200-0000E5020000}"/>
    <hyperlink ref="B525" r:id="rId742" xr:uid="{00000000-0004-0000-0200-0000E6020000}"/>
    <hyperlink ref="D525" r:id="rId743" xr:uid="{00000000-0004-0000-0200-0000E7020000}"/>
    <hyperlink ref="B526" r:id="rId744" xr:uid="{00000000-0004-0000-0200-0000E8020000}"/>
    <hyperlink ref="D526" r:id="rId745" xr:uid="{00000000-0004-0000-0200-0000E9020000}"/>
    <hyperlink ref="B527" r:id="rId746" xr:uid="{00000000-0004-0000-0200-0000EA020000}"/>
    <hyperlink ref="D527" r:id="rId747" xr:uid="{00000000-0004-0000-0200-0000EB020000}"/>
    <hyperlink ref="B528" r:id="rId748" xr:uid="{00000000-0004-0000-0200-0000EC020000}"/>
    <hyperlink ref="D528" r:id="rId749" xr:uid="{00000000-0004-0000-0200-0000ED020000}"/>
    <hyperlink ref="B529" r:id="rId750" xr:uid="{00000000-0004-0000-0200-0000EE020000}"/>
    <hyperlink ref="B530" r:id="rId751" xr:uid="{00000000-0004-0000-0200-0000EF020000}"/>
    <hyperlink ref="D530" r:id="rId752" xr:uid="{00000000-0004-0000-0200-0000F0020000}"/>
    <hyperlink ref="B531" r:id="rId753" xr:uid="{00000000-0004-0000-0200-0000F1020000}"/>
    <hyperlink ref="D531" r:id="rId754" xr:uid="{00000000-0004-0000-0200-0000F2020000}"/>
    <hyperlink ref="B532" r:id="rId755" xr:uid="{00000000-0004-0000-0200-0000F3020000}"/>
    <hyperlink ref="D532" r:id="rId756" xr:uid="{00000000-0004-0000-0200-0000F4020000}"/>
    <hyperlink ref="B12" r:id="rId757" xr:uid="{00000000-0004-0000-0200-0000F5020000}"/>
    <hyperlink ref="B32" r:id="rId758" xr:uid="{00000000-0004-0000-0200-0000F6020000}"/>
    <hyperlink ref="B44" r:id="rId759" xr:uid="{00000000-0004-0000-0200-0000F7020000}"/>
    <hyperlink ref="B60" r:id="rId760" xr:uid="{00000000-0004-0000-0200-0000F8020000}"/>
    <hyperlink ref="B116" r:id="rId761" xr:uid="{00000000-0004-0000-0200-0000F9020000}"/>
    <hyperlink ref="B129" r:id="rId762" xr:uid="{00000000-0004-0000-0200-0000FA020000}"/>
    <hyperlink ref="B145" r:id="rId763" xr:uid="{00000000-0004-0000-0200-0000FB020000}"/>
    <hyperlink ref="B193" r:id="rId764" xr:uid="{00000000-0004-0000-0200-0000FC020000}"/>
    <hyperlink ref="B219" r:id="rId765" xr:uid="{00000000-0004-0000-0200-0000FD020000}"/>
    <hyperlink ref="B112" r:id="rId766" xr:uid="{00000000-0004-0000-0200-0000FE020000}"/>
    <hyperlink ref="B64" r:id="rId767" xr:uid="{00000000-0004-0000-0200-0000FF020000}"/>
    <hyperlink ref="B63" r:id="rId768" xr:uid="{00000000-0004-0000-0200-000000030000}"/>
    <hyperlink ref="B533" r:id="rId769" xr:uid="{00000000-0004-0000-0200-000001030000}"/>
    <hyperlink ref="D533" r:id="rId770" xr:uid="{00000000-0004-0000-0200-000002030000}"/>
    <hyperlink ref="B534" r:id="rId771" xr:uid="{00000000-0004-0000-0200-000003030000}"/>
    <hyperlink ref="D534" r:id="rId772" xr:uid="{00000000-0004-0000-0200-000004030000}"/>
    <hyperlink ref="B535" r:id="rId773" xr:uid="{00000000-0004-0000-0200-000005030000}"/>
    <hyperlink ref="D535" r:id="rId774" xr:uid="{00000000-0004-0000-0200-000006030000}"/>
    <hyperlink ref="D536" r:id="rId775" xr:uid="{00000000-0004-0000-0200-000007030000}"/>
    <hyperlink ref="B536" r:id="rId776" xr:uid="{00000000-0004-0000-0200-000008030000}"/>
    <hyperlink ref="B537" r:id="rId777" xr:uid="{00000000-0004-0000-0200-000009030000}"/>
    <hyperlink ref="D537" r:id="rId778" xr:uid="{00000000-0004-0000-0200-00000A030000}"/>
    <hyperlink ref="B538" r:id="rId779" xr:uid="{00000000-0004-0000-0200-00000B030000}"/>
    <hyperlink ref="D538" r:id="rId780" xr:uid="{00000000-0004-0000-0200-00000C030000}"/>
    <hyperlink ref="B539" r:id="rId781" xr:uid="{00000000-0004-0000-0200-00000D030000}"/>
    <hyperlink ref="D539" r:id="rId782" xr:uid="{00000000-0004-0000-0200-00000E030000}"/>
    <hyperlink ref="B540" r:id="rId783" xr:uid="{00000000-0004-0000-0200-00000F030000}"/>
    <hyperlink ref="D540" r:id="rId784" xr:uid="{00000000-0004-0000-0200-000010030000}"/>
    <hyperlink ref="B541" r:id="rId785" xr:uid="{00000000-0004-0000-0200-000011030000}"/>
    <hyperlink ref="D541" r:id="rId786" xr:uid="{00000000-0004-0000-0200-000012030000}"/>
    <hyperlink ref="D542" r:id="rId787" xr:uid="{00000000-0004-0000-0200-000013030000}"/>
    <hyperlink ref="B542" r:id="rId788" xr:uid="{00000000-0004-0000-0200-000014030000}"/>
    <hyperlink ref="B543" r:id="rId789" xr:uid="{00000000-0004-0000-0200-000015030000}"/>
    <hyperlink ref="D543" r:id="rId790" xr:uid="{00000000-0004-0000-0200-000016030000}"/>
    <hyperlink ref="B544" r:id="rId791" xr:uid="{00000000-0004-0000-0200-000017030000}"/>
    <hyperlink ref="D544" r:id="rId792" xr:uid="{00000000-0004-0000-0200-000018030000}"/>
    <hyperlink ref="B545" r:id="rId793" xr:uid="{00000000-0004-0000-0200-000019030000}"/>
    <hyperlink ref="D545" r:id="rId794" xr:uid="{00000000-0004-0000-0200-00001A030000}"/>
    <hyperlink ref="B546" r:id="rId795" xr:uid="{00000000-0004-0000-0200-00001B030000}"/>
    <hyperlink ref="D546" r:id="rId796" xr:uid="{00000000-0004-0000-0200-00001C030000}"/>
    <hyperlink ref="B547" r:id="rId797" xr:uid="{00000000-0004-0000-0200-00001D030000}"/>
    <hyperlink ref="D547" r:id="rId798" xr:uid="{00000000-0004-0000-0200-00001E030000}"/>
    <hyperlink ref="B548" r:id="rId799" xr:uid="{00000000-0004-0000-0200-00001F030000}"/>
    <hyperlink ref="D548" r:id="rId800" xr:uid="{00000000-0004-0000-0200-000020030000}"/>
    <hyperlink ref="B549" r:id="rId801" xr:uid="{00000000-0004-0000-0200-000021030000}"/>
    <hyperlink ref="D549" r:id="rId802" xr:uid="{00000000-0004-0000-0200-000022030000}"/>
    <hyperlink ref="B550" r:id="rId803" xr:uid="{00000000-0004-0000-0200-000023030000}"/>
    <hyperlink ref="D550" r:id="rId804" xr:uid="{00000000-0004-0000-0200-000024030000}"/>
    <hyperlink ref="B551" r:id="rId805" xr:uid="{00000000-0004-0000-0200-000025030000}"/>
    <hyperlink ref="D551" r:id="rId806" xr:uid="{00000000-0004-0000-0200-000026030000}"/>
    <hyperlink ref="B552" r:id="rId807" xr:uid="{00000000-0004-0000-0200-000027030000}"/>
    <hyperlink ref="D552" r:id="rId808" xr:uid="{00000000-0004-0000-0200-000028030000}"/>
    <hyperlink ref="B553" r:id="rId809" xr:uid="{00000000-0004-0000-0200-000029030000}"/>
    <hyperlink ref="D553" r:id="rId810" xr:uid="{00000000-0004-0000-0200-00002A030000}"/>
    <hyperlink ref="B554" r:id="rId811" xr:uid="{00000000-0004-0000-0200-00002B030000}"/>
    <hyperlink ref="B555" r:id="rId812" xr:uid="{00000000-0004-0000-0200-00002C030000}"/>
    <hyperlink ref="D554" r:id="rId813" xr:uid="{00000000-0004-0000-0200-00002D030000}"/>
    <hyperlink ref="D555" r:id="rId814" xr:uid="{00000000-0004-0000-0200-00002E030000}"/>
    <hyperlink ref="B556" r:id="rId815" xr:uid="{00000000-0004-0000-0200-00002F030000}"/>
    <hyperlink ref="D556" r:id="rId816" xr:uid="{00000000-0004-0000-0200-000030030000}"/>
    <hyperlink ref="B557" r:id="rId817" xr:uid="{00000000-0004-0000-0200-000031030000}"/>
    <hyperlink ref="D557" r:id="rId818" xr:uid="{00000000-0004-0000-0200-000032030000}"/>
    <hyperlink ref="B558" r:id="rId819" xr:uid="{00000000-0004-0000-0200-000033030000}"/>
    <hyperlink ref="D558" r:id="rId820" xr:uid="{00000000-0004-0000-0200-000034030000}"/>
    <hyperlink ref="B559" r:id="rId821" xr:uid="{00000000-0004-0000-0200-000035030000}"/>
    <hyperlink ref="D559" r:id="rId822" xr:uid="{00000000-0004-0000-0200-000036030000}"/>
    <hyperlink ref="B560" r:id="rId823" xr:uid="{00000000-0004-0000-0200-000037030000}"/>
    <hyperlink ref="D560" r:id="rId824" xr:uid="{00000000-0004-0000-0200-000038030000}"/>
    <hyperlink ref="B561" r:id="rId825" xr:uid="{00000000-0004-0000-0200-000039030000}"/>
    <hyperlink ref="D561" r:id="rId826" xr:uid="{00000000-0004-0000-0200-00003A030000}"/>
    <hyperlink ref="B562" r:id="rId827" xr:uid="{00000000-0004-0000-0200-00003B030000}"/>
    <hyperlink ref="D562" r:id="rId828" xr:uid="{00000000-0004-0000-0200-00003C030000}"/>
    <hyperlink ref="B563" r:id="rId829" xr:uid="{00000000-0004-0000-0200-00003D030000}"/>
    <hyperlink ref="D563" r:id="rId830" xr:uid="{00000000-0004-0000-0200-00003E030000}"/>
    <hyperlink ref="B564" r:id="rId831" xr:uid="{00000000-0004-0000-0200-00003F030000}"/>
    <hyperlink ref="D564" r:id="rId832" xr:uid="{00000000-0004-0000-0200-000040030000}"/>
    <hyperlink ref="B565" r:id="rId833" xr:uid="{00000000-0004-0000-0200-000041030000}"/>
    <hyperlink ref="D565" r:id="rId834" xr:uid="{00000000-0004-0000-0200-000042030000}"/>
    <hyperlink ref="B566" r:id="rId835" xr:uid="{00000000-0004-0000-0200-000043030000}"/>
    <hyperlink ref="D566" r:id="rId836" xr:uid="{00000000-0004-0000-0200-000044030000}"/>
    <hyperlink ref="B567" r:id="rId837" xr:uid="{00000000-0004-0000-0200-000045030000}"/>
    <hyperlink ref="D567" r:id="rId838" xr:uid="{00000000-0004-0000-0200-000046030000}"/>
    <hyperlink ref="B568" r:id="rId839" xr:uid="{00000000-0004-0000-0200-000047030000}"/>
    <hyperlink ref="D568" r:id="rId840" xr:uid="{00000000-0004-0000-0200-000048030000}"/>
    <hyperlink ref="B569" r:id="rId841" xr:uid="{00000000-0004-0000-0200-000049030000}"/>
    <hyperlink ref="D569" r:id="rId842" xr:uid="{00000000-0004-0000-0200-00004A030000}"/>
    <hyperlink ref="B570" r:id="rId843" xr:uid="{00000000-0004-0000-0200-00004B030000}"/>
    <hyperlink ref="D570" r:id="rId844" xr:uid="{00000000-0004-0000-0200-00004C030000}"/>
    <hyperlink ref="B571" r:id="rId845" xr:uid="{00000000-0004-0000-0200-00004D030000}"/>
    <hyperlink ref="D571" r:id="rId846" xr:uid="{00000000-0004-0000-0200-00004E030000}"/>
    <hyperlink ref="B572" r:id="rId847" xr:uid="{00000000-0004-0000-0200-00004F030000}"/>
    <hyperlink ref="D572" r:id="rId848" xr:uid="{00000000-0004-0000-0200-000050030000}"/>
    <hyperlink ref="B573" r:id="rId849" xr:uid="{00000000-0004-0000-0200-000051030000}"/>
    <hyperlink ref="D573" r:id="rId850" xr:uid="{00000000-0004-0000-0200-000052030000}"/>
    <hyperlink ref="B574" r:id="rId851" xr:uid="{00000000-0004-0000-0200-000053030000}"/>
    <hyperlink ref="D574" r:id="rId852" xr:uid="{00000000-0004-0000-0200-000054030000}"/>
    <hyperlink ref="B575" r:id="rId853" xr:uid="{00000000-0004-0000-0200-000055030000}"/>
    <hyperlink ref="D575" r:id="rId854" xr:uid="{00000000-0004-0000-0200-000056030000}"/>
    <hyperlink ref="B576" r:id="rId855" xr:uid="{00000000-0004-0000-0200-000057030000}"/>
    <hyperlink ref="D576" r:id="rId856" xr:uid="{00000000-0004-0000-0200-000058030000}"/>
    <hyperlink ref="B577" r:id="rId857" xr:uid="{00000000-0004-0000-0200-000059030000}"/>
    <hyperlink ref="D577" r:id="rId858" xr:uid="{00000000-0004-0000-0200-00005A030000}"/>
    <hyperlink ref="B578" r:id="rId859" xr:uid="{00000000-0004-0000-0200-00005B030000}"/>
    <hyperlink ref="D578" r:id="rId860" xr:uid="{00000000-0004-0000-0200-00005C030000}"/>
    <hyperlink ref="D579" r:id="rId861" xr:uid="{00000000-0004-0000-0200-00005D030000}"/>
    <hyperlink ref="B579" r:id="rId862" xr:uid="{00000000-0004-0000-0200-00005E030000}"/>
    <hyperlink ref="B580" r:id="rId863" xr:uid="{00000000-0004-0000-0200-00005F030000}"/>
    <hyperlink ref="D580" r:id="rId864" xr:uid="{00000000-0004-0000-0200-000060030000}"/>
    <hyperlink ref="B581" r:id="rId865" xr:uid="{00000000-0004-0000-0200-000061030000}"/>
    <hyperlink ref="D581" r:id="rId866" xr:uid="{00000000-0004-0000-0200-000062030000}"/>
    <hyperlink ref="B582" r:id="rId867" xr:uid="{00000000-0004-0000-0200-000063030000}"/>
    <hyperlink ref="D582" r:id="rId868" xr:uid="{00000000-0004-0000-0200-000064030000}"/>
    <hyperlink ref="B583" r:id="rId869" xr:uid="{00000000-0004-0000-0200-000065030000}"/>
    <hyperlink ref="D583" r:id="rId870" xr:uid="{00000000-0004-0000-0200-000066030000}"/>
    <hyperlink ref="B584" r:id="rId871" xr:uid="{00000000-0004-0000-0200-000067030000}"/>
    <hyperlink ref="D584" r:id="rId872" xr:uid="{00000000-0004-0000-0200-000068030000}"/>
    <hyperlink ref="B585" r:id="rId873" xr:uid="{00000000-0004-0000-0200-000069030000}"/>
    <hyperlink ref="D585" r:id="rId874" xr:uid="{00000000-0004-0000-0200-00006A030000}"/>
    <hyperlink ref="B586" r:id="rId875" xr:uid="{00000000-0004-0000-0200-00006B030000}"/>
    <hyperlink ref="D586" r:id="rId876" xr:uid="{00000000-0004-0000-0200-00006C030000}"/>
    <hyperlink ref="B587" r:id="rId877" xr:uid="{00000000-0004-0000-0200-00006D030000}"/>
    <hyperlink ref="D587" r:id="rId878" xr:uid="{00000000-0004-0000-0200-00006E030000}"/>
    <hyperlink ref="B588" r:id="rId879" xr:uid="{00000000-0004-0000-0200-00006F030000}"/>
    <hyperlink ref="D588" r:id="rId880" xr:uid="{00000000-0004-0000-0200-000070030000}"/>
    <hyperlink ref="B589" r:id="rId881" xr:uid="{00000000-0004-0000-0200-000071030000}"/>
    <hyperlink ref="D589" r:id="rId882" xr:uid="{00000000-0004-0000-0200-000072030000}"/>
    <hyperlink ref="D590" r:id="rId883" xr:uid="{00000000-0004-0000-0200-000073030000}"/>
    <hyperlink ref="B590" r:id="rId884" xr:uid="{00000000-0004-0000-0200-000074030000}"/>
    <hyperlink ref="B591" r:id="rId885" xr:uid="{00000000-0004-0000-0200-000075030000}"/>
    <hyperlink ref="D591" r:id="rId886" xr:uid="{00000000-0004-0000-0200-000076030000}"/>
    <hyperlink ref="B592" r:id="rId887" xr:uid="{00000000-0004-0000-0200-000077030000}"/>
    <hyperlink ref="D592" r:id="rId888" xr:uid="{00000000-0004-0000-0200-000078030000}"/>
    <hyperlink ref="B593" r:id="rId889" xr:uid="{00000000-0004-0000-0200-000079030000}"/>
    <hyperlink ref="D593" r:id="rId890" xr:uid="{00000000-0004-0000-0200-00007A030000}"/>
    <hyperlink ref="B594" r:id="rId891" xr:uid="{00000000-0004-0000-0200-00007B030000}"/>
    <hyperlink ref="D594" r:id="rId892" xr:uid="{00000000-0004-0000-0200-00007C030000}"/>
    <hyperlink ref="B595" r:id="rId893" xr:uid="{00000000-0004-0000-0200-00007D030000}"/>
    <hyperlink ref="D595" r:id="rId894" xr:uid="{00000000-0004-0000-0200-00007E030000}"/>
    <hyperlink ref="B596" r:id="rId895" xr:uid="{00000000-0004-0000-0200-00007F030000}"/>
    <hyperlink ref="D596" r:id="rId896" xr:uid="{00000000-0004-0000-0200-000080030000}"/>
    <hyperlink ref="B597" r:id="rId897" xr:uid="{00000000-0004-0000-0200-000081030000}"/>
    <hyperlink ref="D597" r:id="rId898" xr:uid="{00000000-0004-0000-0200-000082030000}"/>
    <hyperlink ref="B598" r:id="rId899" xr:uid="{00000000-0004-0000-0200-000083030000}"/>
    <hyperlink ref="D598" r:id="rId900" xr:uid="{00000000-0004-0000-0200-000084030000}"/>
    <hyperlink ref="B599" r:id="rId901" xr:uid="{00000000-0004-0000-0200-000085030000}"/>
    <hyperlink ref="D599" r:id="rId902" xr:uid="{00000000-0004-0000-0200-000086030000}"/>
    <hyperlink ref="B600" r:id="rId903" xr:uid="{00000000-0004-0000-0200-000087030000}"/>
    <hyperlink ref="D600" r:id="rId904" xr:uid="{00000000-0004-0000-0200-000088030000}"/>
    <hyperlink ref="B601" r:id="rId905" xr:uid="{00000000-0004-0000-0200-000089030000}"/>
    <hyperlink ref="D601" r:id="rId906" xr:uid="{00000000-0004-0000-0200-00008A030000}"/>
    <hyperlink ref="B602" r:id="rId907" xr:uid="{00000000-0004-0000-0200-00008B030000}"/>
    <hyperlink ref="D602" r:id="rId908" xr:uid="{00000000-0004-0000-0200-00008C030000}"/>
    <hyperlink ref="B603" r:id="rId909" xr:uid="{00000000-0004-0000-0200-00008D030000}"/>
    <hyperlink ref="D603" r:id="rId910" xr:uid="{00000000-0004-0000-0200-00008E030000}"/>
    <hyperlink ref="B604" r:id="rId911" xr:uid="{00000000-0004-0000-0200-00008F030000}"/>
    <hyperlink ref="D604" r:id="rId912" xr:uid="{00000000-0004-0000-0200-000090030000}"/>
    <hyperlink ref="B605" r:id="rId913" xr:uid="{00000000-0004-0000-0200-000091030000}"/>
    <hyperlink ref="D605" r:id="rId914" xr:uid="{00000000-0004-0000-0200-000092030000}"/>
    <hyperlink ref="B606" r:id="rId915" xr:uid="{00000000-0004-0000-0200-000093030000}"/>
    <hyperlink ref="B607" r:id="rId916" xr:uid="{00000000-0004-0000-0200-000094030000}"/>
    <hyperlink ref="D606" r:id="rId917" xr:uid="{00000000-0004-0000-0200-000095030000}"/>
    <hyperlink ref="D607" r:id="rId918" xr:uid="{00000000-0004-0000-0200-000096030000}"/>
    <hyperlink ref="B608" r:id="rId919" xr:uid="{00000000-0004-0000-0200-000097030000}"/>
    <hyperlink ref="D608" r:id="rId920" xr:uid="{00000000-0004-0000-0200-000098030000}"/>
    <hyperlink ref="B609" r:id="rId921" xr:uid="{00000000-0004-0000-0200-000099030000}"/>
    <hyperlink ref="D609" r:id="rId922" xr:uid="{00000000-0004-0000-0200-00009A030000}"/>
    <hyperlink ref="B610" r:id="rId923" xr:uid="{00000000-0004-0000-0200-00009B030000}"/>
    <hyperlink ref="D610" r:id="rId924" xr:uid="{00000000-0004-0000-0200-00009C030000}"/>
    <hyperlink ref="D611" r:id="rId925" xr:uid="{00000000-0004-0000-0200-00009D030000}"/>
    <hyperlink ref="B611" r:id="rId926" xr:uid="{00000000-0004-0000-0200-00009E030000}"/>
    <hyperlink ref="B612" r:id="rId927" xr:uid="{00000000-0004-0000-0200-00009F030000}"/>
    <hyperlink ref="D612" r:id="rId928" xr:uid="{00000000-0004-0000-0200-0000A0030000}"/>
    <hyperlink ref="B613" r:id="rId929" xr:uid="{00000000-0004-0000-0200-0000A1030000}"/>
    <hyperlink ref="D613" r:id="rId930" xr:uid="{00000000-0004-0000-0200-0000A2030000}"/>
    <hyperlink ref="D614" r:id="rId931" xr:uid="{00000000-0004-0000-0200-0000A3030000}"/>
    <hyperlink ref="B614" r:id="rId932" xr:uid="{00000000-0004-0000-0200-0000A4030000}"/>
    <hyperlink ref="D615" r:id="rId933" xr:uid="{00000000-0004-0000-0200-0000A5030000}"/>
    <hyperlink ref="D616" r:id="rId934" xr:uid="{00000000-0004-0000-0200-0000A6030000}"/>
    <hyperlink ref="D617" r:id="rId935" xr:uid="{00000000-0004-0000-0200-0000A7030000}"/>
    <hyperlink ref="B615" r:id="rId936" xr:uid="{00000000-0004-0000-0200-0000A8030000}"/>
    <hyperlink ref="B616" r:id="rId937" xr:uid="{00000000-0004-0000-0200-0000A9030000}"/>
    <hyperlink ref="B617" r:id="rId938" xr:uid="{00000000-0004-0000-0200-0000AA030000}"/>
    <hyperlink ref="B618" r:id="rId939" xr:uid="{00000000-0004-0000-0200-0000AB030000}"/>
    <hyperlink ref="D618" r:id="rId940" xr:uid="{00000000-0004-0000-0200-0000AC030000}"/>
    <hyperlink ref="B619" r:id="rId941" xr:uid="{00000000-0004-0000-0200-0000AD030000}"/>
    <hyperlink ref="D619" r:id="rId942" xr:uid="{00000000-0004-0000-0200-0000AE030000}"/>
    <hyperlink ref="B620" r:id="rId943" xr:uid="{00000000-0004-0000-0200-0000AF030000}"/>
    <hyperlink ref="D620" r:id="rId944" xr:uid="{00000000-0004-0000-0200-0000B0030000}"/>
    <hyperlink ref="B621" r:id="rId945" xr:uid="{00000000-0004-0000-0200-0000B1030000}"/>
    <hyperlink ref="D621" r:id="rId946" xr:uid="{00000000-0004-0000-0200-0000B2030000}"/>
    <hyperlink ref="B622" r:id="rId947" xr:uid="{00000000-0004-0000-0200-0000B3030000}"/>
    <hyperlink ref="D622" r:id="rId948" xr:uid="{00000000-0004-0000-0200-0000B4030000}"/>
    <hyperlink ref="B623" r:id="rId949" xr:uid="{00000000-0004-0000-0200-0000B5030000}"/>
    <hyperlink ref="D623" r:id="rId950" xr:uid="{00000000-0004-0000-0200-0000B6030000}"/>
    <hyperlink ref="B624" r:id="rId951" xr:uid="{00000000-0004-0000-0200-0000B7030000}"/>
    <hyperlink ref="D624" r:id="rId952" xr:uid="{00000000-0004-0000-0200-0000B8030000}"/>
    <hyperlink ref="B625" r:id="rId953" xr:uid="{00000000-0004-0000-0200-0000B9030000}"/>
    <hyperlink ref="D625" r:id="rId954" xr:uid="{00000000-0004-0000-0200-0000BA030000}"/>
    <hyperlink ref="B626" r:id="rId955" xr:uid="{00000000-0004-0000-0200-0000BB030000}"/>
    <hyperlink ref="B627" r:id="rId956" xr:uid="{00000000-0004-0000-0200-0000BC030000}"/>
    <hyperlink ref="D627" r:id="rId957" xr:uid="{00000000-0004-0000-0200-0000BD030000}"/>
    <hyperlink ref="B628" r:id="rId958" xr:uid="{00000000-0004-0000-0200-0000BE030000}"/>
    <hyperlink ref="D628" r:id="rId959" xr:uid="{00000000-0004-0000-0200-0000BF030000}"/>
    <hyperlink ref="B629" r:id="rId960" xr:uid="{00000000-0004-0000-0200-0000C0030000}"/>
    <hyperlink ref="D629" r:id="rId961" xr:uid="{00000000-0004-0000-0200-0000C1030000}"/>
    <hyperlink ref="B630" r:id="rId962" xr:uid="{00000000-0004-0000-0200-0000C2030000}"/>
    <hyperlink ref="D630" r:id="rId963" xr:uid="{00000000-0004-0000-0200-0000C3030000}"/>
    <hyperlink ref="B631" r:id="rId964" xr:uid="{00000000-0004-0000-0200-0000C4030000}"/>
    <hyperlink ref="D631" r:id="rId965" xr:uid="{00000000-0004-0000-0200-0000C5030000}"/>
    <hyperlink ref="B632" r:id="rId966" xr:uid="{00000000-0004-0000-0200-0000C6030000}"/>
    <hyperlink ref="D632" r:id="rId967" xr:uid="{00000000-0004-0000-0200-0000C7030000}"/>
    <hyperlink ref="B633" r:id="rId968" xr:uid="{00000000-0004-0000-0200-0000C8030000}"/>
    <hyperlink ref="D633" r:id="rId969" xr:uid="{00000000-0004-0000-0200-0000C9030000}"/>
    <hyperlink ref="B634" r:id="rId970" xr:uid="{00000000-0004-0000-0200-0000CA030000}"/>
    <hyperlink ref="D634" r:id="rId971" xr:uid="{00000000-0004-0000-0200-0000CB030000}"/>
    <hyperlink ref="B635" r:id="rId972" xr:uid="{00000000-0004-0000-0200-0000CC030000}"/>
    <hyperlink ref="D635" r:id="rId973" xr:uid="{00000000-0004-0000-0200-0000CD030000}"/>
    <hyperlink ref="B636" r:id="rId974" xr:uid="{00000000-0004-0000-0200-0000CE030000}"/>
    <hyperlink ref="D636" r:id="rId975" xr:uid="{00000000-0004-0000-0200-0000CF030000}"/>
    <hyperlink ref="B637" r:id="rId976" xr:uid="{00000000-0004-0000-0200-0000D0030000}"/>
    <hyperlink ref="D637" r:id="rId977" xr:uid="{00000000-0004-0000-0200-0000D1030000}"/>
    <hyperlink ref="B638" r:id="rId978" xr:uid="{00000000-0004-0000-0200-0000D2030000}"/>
    <hyperlink ref="D638" r:id="rId979" xr:uid="{00000000-0004-0000-0200-0000D3030000}"/>
    <hyperlink ref="B639" r:id="rId980" xr:uid="{00000000-0004-0000-0200-0000D4030000}"/>
    <hyperlink ref="D639" r:id="rId981" xr:uid="{00000000-0004-0000-0200-0000D5030000}"/>
    <hyperlink ref="B640" r:id="rId982" xr:uid="{00000000-0004-0000-0200-0000D6030000}"/>
    <hyperlink ref="D640" r:id="rId983" xr:uid="{00000000-0004-0000-0200-0000D7030000}"/>
    <hyperlink ref="B641" r:id="rId984" xr:uid="{00000000-0004-0000-0200-0000D8030000}"/>
    <hyperlink ref="D641" r:id="rId985" xr:uid="{00000000-0004-0000-0200-0000D9030000}"/>
    <hyperlink ref="B642" r:id="rId986" xr:uid="{00000000-0004-0000-0200-0000DA030000}"/>
    <hyperlink ref="B643" r:id="rId987" xr:uid="{00000000-0004-0000-0200-0000DB030000}"/>
    <hyperlink ref="D643" r:id="rId988" xr:uid="{00000000-0004-0000-0200-0000DC030000}"/>
    <hyperlink ref="B644" r:id="rId989" xr:uid="{00000000-0004-0000-0200-0000DD030000}"/>
    <hyperlink ref="B645" r:id="rId990" xr:uid="{00000000-0004-0000-0200-0000DE030000}"/>
    <hyperlink ref="B646" r:id="rId991" xr:uid="{00000000-0004-0000-0200-0000DF030000}"/>
    <hyperlink ref="B647" r:id="rId992" xr:uid="{00000000-0004-0000-0200-0000E0030000}"/>
    <hyperlink ref="B656" r:id="rId993" xr:uid="{00000000-0004-0000-0200-0000E1030000}"/>
    <hyperlink ref="B655" r:id="rId994" xr:uid="{00000000-0004-0000-0200-0000E2030000}"/>
    <hyperlink ref="B654" r:id="rId995" xr:uid="{00000000-0004-0000-0200-0000E3030000}"/>
    <hyperlink ref="B653" r:id="rId996" xr:uid="{00000000-0004-0000-0200-0000E4030000}"/>
    <hyperlink ref="B652" r:id="rId997" xr:uid="{00000000-0004-0000-0200-0000E5030000}"/>
    <hyperlink ref="B651" r:id="rId998" xr:uid="{00000000-0004-0000-0200-0000E6030000}"/>
    <hyperlink ref="B650" r:id="rId999" xr:uid="{00000000-0004-0000-0200-0000E7030000}"/>
    <hyperlink ref="B649" r:id="rId1000" xr:uid="{00000000-0004-0000-0200-0000E8030000}"/>
    <hyperlink ref="B648" r:id="rId1001" xr:uid="{00000000-0004-0000-0200-0000E9030000}"/>
    <hyperlink ref="B657" r:id="rId1002" xr:uid="{C5C29899-B358-4635-9D5F-92A632F649A0}"/>
    <hyperlink ref="B658" r:id="rId1003" xr:uid="{DA7F2A3E-3CD4-4879-9ECD-18FF593F3DD0}"/>
    <hyperlink ref="B659" r:id="rId1004" xr:uid="{1CE362BD-5682-4AD4-A6D1-50206A25442D}"/>
    <hyperlink ref="B660" r:id="rId1005" xr:uid="{47C5F93C-42D9-4147-9B63-B1AC36DEA354}"/>
    <hyperlink ref="B662" r:id="rId1006" xr:uid="{B7D3AFA1-BFEA-47FB-8F7E-7BE94B852A90}"/>
    <hyperlink ref="B663" r:id="rId1007" xr:uid="{3CFB7D00-266A-431B-ACFC-44D279A0707F}"/>
    <hyperlink ref="B664" r:id="rId1008" xr:uid="{0EBB9D83-5054-4CC7-9757-557B8F01BB71}"/>
    <hyperlink ref="B665" r:id="rId1009" xr:uid="{AAD0F01E-803F-4891-8C2F-5967A8FC563E}"/>
    <hyperlink ref="B666" r:id="rId1010" xr:uid="{79C79C5D-90E8-486A-A480-ADBDB106A11C}"/>
    <hyperlink ref="B667" r:id="rId1011" xr:uid="{DBFF3D76-0C2F-4F4C-A91A-7DB3AFED6A7A}"/>
    <hyperlink ref="B668" r:id="rId1012" xr:uid="{7CE36A99-0449-438F-9587-D6F70DAC8982}"/>
    <hyperlink ref="B669" r:id="rId1013" xr:uid="{AB21AB8D-8B2E-4A0E-AF27-DD2D6CD0CAA9}"/>
    <hyperlink ref="B670" r:id="rId1014" xr:uid="{C2B60848-B11D-4EB6-A0E1-376B5BA8437C}"/>
    <hyperlink ref="B671" r:id="rId1015" display="https://www.microsave.net/2026/01/29/gender-intelligent-banking-is-the-key-to-unlock-kenyas-untapped-market/" xr:uid="{1AA6C4AA-2E9C-4D25-968A-10F24F776432}"/>
    <hyperlink ref="B672" r:id="rId1016" display="https://www.microsave.net/2026/01/30/reaching-the-unreached-strengthening-last-mile-delivery-for-particularly-vulnerable-tribal-groups-pvtgs/" xr:uid="{C1BF9190-EFBC-46F7-9A2D-83F04DED6B2F}"/>
    <hyperlink ref="B673" r:id="rId1017" display="https://www.microsave.net/2026/02/04/the-intelligent-use-of-ai-and-data-science-in-the-lifecycle-of-national-identity-systems/" xr:uid="{BB9C0B6C-D5D0-4C7C-9233-E3AD2EFB553E}"/>
    <hyperlink ref="B674" r:id="rId1018" display="https://www.microsave.net/2026/02/17/scaling-trust-a-transaction-level-observability-framework-for-national-id-programs/" xr:uid="{16D20153-6EAC-44DE-AD41-A13065FF1B27}"/>
    <hyperlink ref="B675" r:id="rId1019" display="https://www.microsave.net/2026/03/11/building-indias-climate-stack-why-agriculture-comes-first/" xr:uid="{F48C9F71-1692-4E40-AFEC-258F59DD0F71}"/>
    <hyperlink ref="B676" r:id="rId1020" display="https://www.microsave.net/2026/03/13/integrating-climate-into-indias-digital-agriculture-solutions-the-case-for-a-climate-resilient-agricultural-system-cras/" xr:uid="{4C039933-C5B6-4FE3-B1F6-BE457CBCEE1C}"/>
    <hyperlink ref="B677" r:id="rId1021" display="https://www.microsave.net/2026/03/31/the-missing-half-of-digital-health-exploring-pathways-for-ai-to-scale-in-lmic-health-systems/" xr:uid="{D9A5760A-9B4D-422D-A2B3-6C6047F91D8A}"/>
  </hyperlinks>
  <pageMargins left="0.7" right="0.7" top="0.75" bottom="0.75" header="0" footer="0"/>
  <pageSetup paperSize="9" orientation="portrait" r:id="rId1022"/>
  <legacyDrawing r:id="rId102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workbookViewId="0">
      <pane ySplit="1" topLeftCell="A383" activePane="bottomLeft" state="frozen"/>
      <selection pane="bottomLeft" activeCell="B387" sqref="B387"/>
    </sheetView>
  </sheetViews>
  <sheetFormatPr defaultColWidth="14.453125" defaultRowHeight="15" customHeight="1"/>
  <cols>
    <col min="1" max="1" width="9.08984375" style="161" customWidth="1"/>
    <col min="2" max="2" width="61.453125" style="161" customWidth="1"/>
    <col min="3" max="3" width="30.08984375" style="161" customWidth="1"/>
    <col min="4" max="4" width="16.54296875" style="161" customWidth="1"/>
    <col min="5" max="5" width="61" style="161" customWidth="1"/>
    <col min="6" max="6" width="29.6328125" style="161" customWidth="1"/>
    <col min="7" max="26" width="9.08984375" style="161" customWidth="1"/>
    <col min="27" max="16384" width="14.453125" style="161"/>
  </cols>
  <sheetData>
    <row r="1" spans="1:26" ht="33.75" customHeight="1">
      <c r="A1" s="162" t="s">
        <v>2322</v>
      </c>
      <c r="B1" s="162" t="s">
        <v>2323</v>
      </c>
      <c r="C1" s="163" t="s">
        <v>2</v>
      </c>
      <c r="D1" s="162" t="s">
        <v>2324</v>
      </c>
      <c r="E1" s="162" t="s">
        <v>3</v>
      </c>
      <c r="F1" s="162" t="s">
        <v>2325</v>
      </c>
      <c r="G1" s="164"/>
      <c r="H1" s="164"/>
      <c r="I1" s="164"/>
      <c r="J1" s="164"/>
      <c r="K1" s="164"/>
      <c r="L1" s="164"/>
      <c r="M1" s="164"/>
      <c r="N1" s="164"/>
      <c r="O1" s="164"/>
      <c r="P1" s="164"/>
      <c r="Q1" s="164"/>
      <c r="R1" s="164"/>
      <c r="S1" s="164"/>
      <c r="T1" s="164"/>
      <c r="U1" s="164"/>
      <c r="V1" s="164"/>
      <c r="W1" s="164"/>
      <c r="X1" s="164"/>
      <c r="Y1" s="164"/>
      <c r="Z1" s="164"/>
    </row>
    <row r="2" spans="1:26" ht="33.75" customHeight="1">
      <c r="A2" s="165">
        <v>1</v>
      </c>
      <c r="B2" s="166" t="s">
        <v>2326</v>
      </c>
      <c r="C2" s="167" t="s">
        <v>2327</v>
      </c>
      <c r="D2" s="168" t="s">
        <v>2328</v>
      </c>
      <c r="E2" s="165" t="s">
        <v>2329</v>
      </c>
      <c r="F2" s="165" t="s">
        <v>2330</v>
      </c>
      <c r="G2" s="165"/>
      <c r="H2" s="165"/>
      <c r="I2" s="165"/>
      <c r="J2" s="165"/>
      <c r="K2" s="165"/>
      <c r="L2" s="165"/>
      <c r="M2" s="165"/>
      <c r="N2" s="165"/>
      <c r="O2" s="165"/>
      <c r="P2" s="165"/>
      <c r="Q2" s="165"/>
      <c r="R2" s="165"/>
      <c r="S2" s="165"/>
      <c r="T2" s="165"/>
      <c r="U2" s="165"/>
      <c r="V2" s="165"/>
      <c r="W2" s="165"/>
      <c r="X2" s="165"/>
      <c r="Y2" s="165"/>
      <c r="Z2" s="171"/>
    </row>
    <row r="3" spans="1:26" ht="33.75" customHeight="1">
      <c r="A3" s="165">
        <v>2</v>
      </c>
      <c r="B3" s="166" t="s">
        <v>2331</v>
      </c>
      <c r="C3" s="169" t="s">
        <v>2332</v>
      </c>
      <c r="D3" s="168" t="s">
        <v>2328</v>
      </c>
      <c r="E3" s="165" t="s">
        <v>2333</v>
      </c>
      <c r="F3" s="165" t="s">
        <v>2334</v>
      </c>
      <c r="G3" s="165"/>
      <c r="H3" s="165"/>
      <c r="I3" s="165"/>
      <c r="J3" s="165"/>
      <c r="K3" s="165"/>
      <c r="L3" s="165"/>
      <c r="M3" s="165"/>
      <c r="N3" s="165"/>
      <c r="O3" s="165"/>
      <c r="P3" s="165"/>
      <c r="Q3" s="165"/>
      <c r="R3" s="165"/>
      <c r="S3" s="165"/>
      <c r="T3" s="165"/>
      <c r="U3" s="165"/>
      <c r="V3" s="165"/>
      <c r="W3" s="165"/>
      <c r="X3" s="165"/>
      <c r="Y3" s="165"/>
      <c r="Z3" s="171"/>
    </row>
    <row r="4" spans="1:26" ht="33.75" customHeight="1">
      <c r="A4" s="165">
        <v>3</v>
      </c>
      <c r="B4" s="166" t="s">
        <v>2335</v>
      </c>
      <c r="C4" s="169" t="s">
        <v>2336</v>
      </c>
      <c r="D4" s="168" t="s">
        <v>2328</v>
      </c>
      <c r="E4" s="165" t="s">
        <v>2337</v>
      </c>
      <c r="F4" s="165" t="s">
        <v>2338</v>
      </c>
      <c r="G4" s="165"/>
      <c r="H4" s="165"/>
      <c r="I4" s="165"/>
      <c r="J4" s="165"/>
      <c r="K4" s="165"/>
      <c r="L4" s="165"/>
      <c r="M4" s="165"/>
      <c r="N4" s="165"/>
      <c r="O4" s="165"/>
      <c r="P4" s="165"/>
      <c r="Q4" s="165"/>
      <c r="R4" s="165"/>
      <c r="S4" s="165"/>
      <c r="T4" s="165"/>
      <c r="U4" s="165"/>
      <c r="V4" s="165"/>
      <c r="W4" s="165"/>
      <c r="X4" s="165"/>
      <c r="Y4" s="165"/>
      <c r="Z4" s="171"/>
    </row>
    <row r="5" spans="1:26" ht="33.75" customHeight="1">
      <c r="A5" s="165">
        <v>4</v>
      </c>
      <c r="B5" s="166" t="s">
        <v>2339</v>
      </c>
      <c r="C5" s="169" t="s">
        <v>2340</v>
      </c>
      <c r="D5" s="168" t="s">
        <v>2328</v>
      </c>
      <c r="E5" s="165" t="s">
        <v>2341</v>
      </c>
      <c r="F5" s="165" t="s">
        <v>2342</v>
      </c>
      <c r="G5" s="165"/>
      <c r="H5" s="165"/>
      <c r="I5" s="165"/>
      <c r="J5" s="165"/>
      <c r="K5" s="165"/>
      <c r="L5" s="165"/>
      <c r="M5" s="165"/>
      <c r="N5" s="165"/>
      <c r="O5" s="165"/>
      <c r="P5" s="165"/>
      <c r="Q5" s="165"/>
      <c r="R5" s="165"/>
      <c r="S5" s="165"/>
      <c r="T5" s="165"/>
      <c r="U5" s="165"/>
      <c r="V5" s="165"/>
      <c r="W5" s="165"/>
      <c r="X5" s="165"/>
      <c r="Y5" s="165"/>
      <c r="Z5" s="171"/>
    </row>
    <row r="6" spans="1:26" ht="33.75" customHeight="1">
      <c r="A6" s="165">
        <v>5</v>
      </c>
      <c r="B6" s="166" t="s">
        <v>2343</v>
      </c>
      <c r="C6" s="169" t="s">
        <v>2344</v>
      </c>
      <c r="D6" s="168" t="s">
        <v>2328</v>
      </c>
      <c r="E6" s="165" t="s">
        <v>2345</v>
      </c>
      <c r="F6" s="165" t="s">
        <v>2346</v>
      </c>
      <c r="G6" s="165"/>
      <c r="H6" s="165"/>
      <c r="I6" s="165"/>
      <c r="J6" s="165"/>
      <c r="K6" s="165"/>
      <c r="L6" s="165"/>
      <c r="M6" s="165"/>
      <c r="N6" s="165"/>
      <c r="O6" s="165"/>
      <c r="P6" s="165"/>
      <c r="Q6" s="165"/>
      <c r="R6" s="165"/>
      <c r="S6" s="165"/>
      <c r="T6" s="165"/>
      <c r="U6" s="165"/>
      <c r="V6" s="165"/>
      <c r="W6" s="165"/>
      <c r="X6" s="165"/>
      <c r="Y6" s="165"/>
      <c r="Z6" s="171"/>
    </row>
    <row r="7" spans="1:26" ht="33.75" customHeight="1">
      <c r="A7" s="165">
        <v>6</v>
      </c>
      <c r="B7" s="166" t="s">
        <v>2347</v>
      </c>
      <c r="C7" s="169" t="s">
        <v>2348</v>
      </c>
      <c r="D7" s="168" t="s">
        <v>2328</v>
      </c>
      <c r="E7" s="165" t="s">
        <v>2349</v>
      </c>
      <c r="F7" s="165" t="s">
        <v>2350</v>
      </c>
      <c r="G7" s="165"/>
      <c r="H7" s="165"/>
      <c r="I7" s="165"/>
      <c r="J7" s="165"/>
      <c r="K7" s="165"/>
      <c r="L7" s="165"/>
      <c r="M7" s="165"/>
      <c r="N7" s="165"/>
      <c r="O7" s="165"/>
      <c r="P7" s="165"/>
      <c r="Q7" s="165"/>
      <c r="R7" s="165"/>
      <c r="S7" s="165"/>
      <c r="T7" s="165"/>
      <c r="U7" s="165"/>
      <c r="V7" s="165"/>
      <c r="W7" s="165"/>
      <c r="X7" s="165"/>
      <c r="Y7" s="165"/>
      <c r="Z7" s="171"/>
    </row>
    <row r="8" spans="1:26" ht="33.75" customHeight="1">
      <c r="A8" s="165">
        <v>7</v>
      </c>
      <c r="B8" s="166" t="s">
        <v>2351</v>
      </c>
      <c r="C8" s="169" t="s">
        <v>2352</v>
      </c>
      <c r="D8" s="168" t="s">
        <v>2328</v>
      </c>
      <c r="E8" s="165" t="s">
        <v>2353</v>
      </c>
      <c r="F8" s="165" t="s">
        <v>22</v>
      </c>
      <c r="G8" s="165"/>
      <c r="H8" s="165"/>
      <c r="I8" s="165"/>
      <c r="J8" s="165"/>
      <c r="K8" s="165"/>
      <c r="L8" s="165"/>
      <c r="M8" s="165"/>
      <c r="N8" s="165"/>
      <c r="O8" s="165"/>
      <c r="P8" s="165"/>
      <c r="Q8" s="165"/>
      <c r="R8" s="165"/>
      <c r="S8" s="165"/>
      <c r="T8" s="165"/>
      <c r="U8" s="165"/>
      <c r="V8" s="165"/>
      <c r="W8" s="165"/>
      <c r="X8" s="165"/>
      <c r="Y8" s="165"/>
      <c r="Z8" s="171"/>
    </row>
    <row r="9" spans="1:26" ht="33.75" customHeight="1">
      <c r="A9" s="165">
        <v>8</v>
      </c>
      <c r="B9" s="166" t="s">
        <v>2354</v>
      </c>
      <c r="C9" s="169" t="s">
        <v>2355</v>
      </c>
      <c r="D9" s="168" t="s">
        <v>2328</v>
      </c>
      <c r="E9" s="165" t="s">
        <v>2356</v>
      </c>
      <c r="F9" s="165" t="s">
        <v>2357</v>
      </c>
      <c r="G9" s="165"/>
      <c r="H9" s="165"/>
      <c r="I9" s="165"/>
      <c r="J9" s="165"/>
      <c r="K9" s="165"/>
      <c r="L9" s="165"/>
      <c r="M9" s="165"/>
      <c r="N9" s="165"/>
      <c r="O9" s="165"/>
      <c r="P9" s="165"/>
      <c r="Q9" s="165"/>
      <c r="R9" s="165"/>
      <c r="S9" s="165"/>
      <c r="T9" s="165"/>
      <c r="U9" s="165"/>
      <c r="V9" s="165"/>
      <c r="W9" s="165"/>
      <c r="X9" s="165"/>
      <c r="Y9" s="165"/>
      <c r="Z9" s="171"/>
    </row>
    <row r="10" spans="1:26" ht="33.75" customHeight="1">
      <c r="A10" s="165">
        <v>9</v>
      </c>
      <c r="B10" s="166" t="s">
        <v>2358</v>
      </c>
      <c r="C10" s="169" t="s">
        <v>2359</v>
      </c>
      <c r="D10" s="168" t="s">
        <v>2328</v>
      </c>
      <c r="E10" s="165" t="s">
        <v>2360</v>
      </c>
      <c r="F10" s="165" t="s">
        <v>2361</v>
      </c>
      <c r="G10" s="165"/>
      <c r="H10" s="165"/>
      <c r="I10" s="165"/>
      <c r="J10" s="165"/>
      <c r="K10" s="165"/>
      <c r="L10" s="165"/>
      <c r="M10" s="165"/>
      <c r="N10" s="165"/>
      <c r="O10" s="165"/>
      <c r="P10" s="165"/>
      <c r="Q10" s="165"/>
      <c r="R10" s="165"/>
      <c r="S10" s="165"/>
      <c r="T10" s="165"/>
      <c r="U10" s="165"/>
      <c r="V10" s="154"/>
      <c r="W10" s="154"/>
      <c r="X10" s="165"/>
      <c r="Y10" s="165"/>
      <c r="Z10" s="171"/>
    </row>
    <row r="11" spans="1:26" ht="33.75" customHeight="1">
      <c r="A11" s="165">
        <v>10</v>
      </c>
      <c r="B11" s="166" t="s">
        <v>2362</v>
      </c>
      <c r="C11" s="169" t="s">
        <v>2363</v>
      </c>
      <c r="D11" s="168" t="s">
        <v>2328</v>
      </c>
      <c r="E11" s="165" t="s">
        <v>2364</v>
      </c>
      <c r="F11" s="165" t="s">
        <v>2361</v>
      </c>
      <c r="G11" s="165"/>
      <c r="H11" s="165"/>
      <c r="I11" s="165"/>
      <c r="J11" s="165"/>
      <c r="K11" s="165"/>
      <c r="L11" s="165"/>
      <c r="M11" s="165"/>
      <c r="N11" s="165"/>
      <c r="O11" s="165"/>
      <c r="P11" s="165"/>
      <c r="Q11" s="165"/>
      <c r="R11" s="165"/>
      <c r="S11" s="165"/>
      <c r="T11" s="165"/>
      <c r="U11" s="165"/>
      <c r="V11" s="154"/>
      <c r="W11" s="154"/>
      <c r="X11" s="165"/>
      <c r="Y11" s="165"/>
      <c r="Z11" s="171"/>
    </row>
    <row r="12" spans="1:26" ht="33.75" customHeight="1">
      <c r="A12" s="165">
        <v>11</v>
      </c>
      <c r="B12" s="166" t="s">
        <v>2365</v>
      </c>
      <c r="C12" s="169" t="s">
        <v>2366</v>
      </c>
      <c r="D12" s="168" t="s">
        <v>2328</v>
      </c>
      <c r="E12" s="165" t="s">
        <v>2367</v>
      </c>
      <c r="F12" s="165" t="s">
        <v>2361</v>
      </c>
      <c r="G12" s="165"/>
      <c r="H12" s="165"/>
      <c r="I12" s="165"/>
      <c r="J12" s="165"/>
      <c r="K12" s="165"/>
      <c r="L12" s="165"/>
      <c r="M12" s="165"/>
      <c r="N12" s="165"/>
      <c r="O12" s="165"/>
      <c r="P12" s="165"/>
      <c r="Q12" s="165"/>
      <c r="R12" s="165"/>
      <c r="S12" s="165"/>
      <c r="T12" s="165"/>
      <c r="U12" s="165"/>
      <c r="V12" s="154"/>
      <c r="W12" s="154"/>
      <c r="X12" s="165"/>
      <c r="Y12" s="165"/>
      <c r="Z12" s="171"/>
    </row>
    <row r="13" spans="1:26" ht="33.75" customHeight="1">
      <c r="A13" s="165">
        <v>12</v>
      </c>
      <c r="B13" s="166" t="s">
        <v>2368</v>
      </c>
      <c r="C13" s="169" t="s">
        <v>2369</v>
      </c>
      <c r="D13" s="168" t="s">
        <v>2328</v>
      </c>
      <c r="E13" s="165" t="s">
        <v>2370</v>
      </c>
      <c r="F13" s="165" t="s">
        <v>2346</v>
      </c>
      <c r="G13" s="165"/>
      <c r="H13" s="165"/>
      <c r="I13" s="165"/>
      <c r="J13" s="165"/>
      <c r="K13" s="165"/>
      <c r="L13" s="165"/>
      <c r="M13" s="165"/>
      <c r="N13" s="165"/>
      <c r="O13" s="165"/>
      <c r="P13" s="165"/>
      <c r="Q13" s="165"/>
      <c r="R13" s="165"/>
      <c r="S13" s="165"/>
      <c r="T13" s="165"/>
      <c r="U13" s="165"/>
      <c r="V13" s="154"/>
      <c r="W13" s="154"/>
      <c r="X13" s="165"/>
      <c r="Y13" s="165"/>
      <c r="Z13" s="171"/>
    </row>
    <row r="14" spans="1:26" ht="33.75" customHeight="1">
      <c r="A14" s="165">
        <v>13</v>
      </c>
      <c r="B14" s="166" t="s">
        <v>2371</v>
      </c>
      <c r="C14" s="169" t="s">
        <v>2372</v>
      </c>
      <c r="D14" s="168" t="s">
        <v>2328</v>
      </c>
      <c r="E14" s="165" t="s">
        <v>2373</v>
      </c>
      <c r="F14" s="165" t="s">
        <v>2346</v>
      </c>
      <c r="G14" s="165"/>
      <c r="H14" s="165"/>
      <c r="I14" s="165"/>
      <c r="J14" s="165"/>
      <c r="K14" s="165"/>
      <c r="L14" s="165"/>
      <c r="M14" s="165"/>
      <c r="N14" s="165"/>
      <c r="O14" s="165"/>
      <c r="P14" s="165"/>
      <c r="Q14" s="165"/>
      <c r="R14" s="165"/>
      <c r="S14" s="165"/>
      <c r="T14" s="165"/>
      <c r="U14" s="165"/>
      <c r="V14" s="154"/>
      <c r="W14" s="154"/>
      <c r="X14" s="165"/>
      <c r="Y14" s="165"/>
      <c r="Z14" s="171"/>
    </row>
    <row r="15" spans="1:26" ht="33.75" customHeight="1">
      <c r="A15" s="165">
        <v>14</v>
      </c>
      <c r="B15" s="166" t="s">
        <v>2374</v>
      </c>
      <c r="C15" s="169" t="s">
        <v>2375</v>
      </c>
      <c r="D15" s="168" t="s">
        <v>2328</v>
      </c>
      <c r="E15" s="165" t="s">
        <v>2376</v>
      </c>
      <c r="F15" s="165"/>
      <c r="G15" s="165"/>
      <c r="H15" s="165"/>
      <c r="I15" s="165"/>
      <c r="J15" s="165"/>
      <c r="K15" s="165"/>
      <c r="L15" s="165"/>
      <c r="M15" s="165"/>
      <c r="N15" s="165"/>
      <c r="O15" s="165"/>
      <c r="P15" s="165"/>
      <c r="Q15" s="165"/>
      <c r="R15" s="165"/>
      <c r="S15" s="165"/>
      <c r="T15" s="165"/>
      <c r="U15" s="165"/>
      <c r="V15" s="154"/>
      <c r="W15" s="154"/>
      <c r="X15" s="165"/>
      <c r="Y15" s="165"/>
      <c r="Z15" s="171"/>
    </row>
    <row r="16" spans="1:26" ht="33.75" customHeight="1">
      <c r="A16" s="165">
        <v>15</v>
      </c>
      <c r="B16" s="166" t="s">
        <v>2377</v>
      </c>
      <c r="C16" s="169" t="s">
        <v>2378</v>
      </c>
      <c r="D16" s="168" t="s">
        <v>2328</v>
      </c>
      <c r="E16" s="165" t="s">
        <v>2379</v>
      </c>
      <c r="F16" s="165" t="s">
        <v>2346</v>
      </c>
      <c r="G16" s="165"/>
      <c r="H16" s="165"/>
      <c r="I16" s="165"/>
      <c r="J16" s="165"/>
      <c r="K16" s="165"/>
      <c r="L16" s="165"/>
      <c r="M16" s="165"/>
      <c r="N16" s="165"/>
      <c r="O16" s="165"/>
      <c r="P16" s="165"/>
      <c r="Q16" s="165"/>
      <c r="R16" s="165"/>
      <c r="S16" s="165"/>
      <c r="T16" s="165"/>
      <c r="U16" s="165"/>
      <c r="V16" s="154"/>
      <c r="W16" s="154"/>
      <c r="X16" s="165"/>
      <c r="Y16" s="165"/>
      <c r="Z16" s="171"/>
    </row>
    <row r="17" spans="1:26" ht="33.75" customHeight="1">
      <c r="A17" s="165">
        <v>16</v>
      </c>
      <c r="B17" s="166" t="s">
        <v>2380</v>
      </c>
      <c r="C17" s="169" t="s">
        <v>2381</v>
      </c>
      <c r="D17" s="168" t="s">
        <v>2328</v>
      </c>
      <c r="E17" s="165" t="s">
        <v>2382</v>
      </c>
      <c r="F17" s="165" t="s">
        <v>2361</v>
      </c>
      <c r="G17" s="165"/>
      <c r="H17" s="165"/>
      <c r="I17" s="165"/>
      <c r="J17" s="165"/>
      <c r="K17" s="165"/>
      <c r="L17" s="165"/>
      <c r="M17" s="165"/>
      <c r="N17" s="165"/>
      <c r="O17" s="165"/>
      <c r="P17" s="165"/>
      <c r="Q17" s="165"/>
      <c r="R17" s="165"/>
      <c r="S17" s="165"/>
      <c r="T17" s="165"/>
      <c r="U17" s="165"/>
      <c r="V17" s="154"/>
      <c r="W17" s="154"/>
      <c r="X17" s="165"/>
      <c r="Y17" s="165"/>
      <c r="Z17" s="171"/>
    </row>
    <row r="18" spans="1:26" ht="33.75" customHeight="1">
      <c r="A18" s="165">
        <v>17</v>
      </c>
      <c r="B18" s="166" t="s">
        <v>2383</v>
      </c>
      <c r="C18" s="169" t="s">
        <v>2384</v>
      </c>
      <c r="D18" s="168" t="s">
        <v>2328</v>
      </c>
      <c r="E18" s="165" t="s">
        <v>2385</v>
      </c>
      <c r="F18" s="165" t="s">
        <v>2361</v>
      </c>
      <c r="G18" s="165"/>
      <c r="H18" s="165"/>
      <c r="I18" s="165"/>
      <c r="J18" s="165"/>
      <c r="K18" s="165"/>
      <c r="L18" s="165"/>
      <c r="M18" s="165"/>
      <c r="N18" s="165"/>
      <c r="O18" s="165"/>
      <c r="P18" s="165"/>
      <c r="Q18" s="165"/>
      <c r="R18" s="165"/>
      <c r="S18" s="165"/>
      <c r="T18" s="165"/>
      <c r="U18" s="165"/>
      <c r="V18" s="154"/>
      <c r="W18" s="154"/>
      <c r="X18" s="165"/>
      <c r="Y18" s="165"/>
      <c r="Z18" s="171"/>
    </row>
    <row r="19" spans="1:26" ht="33.75" customHeight="1">
      <c r="A19" s="165">
        <v>18</v>
      </c>
      <c r="B19" s="166" t="s">
        <v>2386</v>
      </c>
      <c r="C19" s="169" t="s">
        <v>2387</v>
      </c>
      <c r="D19" s="168" t="s">
        <v>2328</v>
      </c>
      <c r="E19" s="165" t="s">
        <v>2388</v>
      </c>
      <c r="F19" s="165" t="s">
        <v>2346</v>
      </c>
      <c r="G19" s="165"/>
      <c r="H19" s="165"/>
      <c r="I19" s="165"/>
      <c r="J19" s="165"/>
      <c r="K19" s="165"/>
      <c r="L19" s="165"/>
      <c r="M19" s="165"/>
      <c r="N19" s="165"/>
      <c r="O19" s="165"/>
      <c r="P19" s="165"/>
      <c r="Q19" s="165"/>
      <c r="R19" s="165"/>
      <c r="S19" s="165"/>
      <c r="T19" s="165"/>
      <c r="U19" s="165"/>
      <c r="V19" s="154"/>
      <c r="W19" s="154"/>
      <c r="X19" s="165"/>
      <c r="Y19" s="165"/>
      <c r="Z19" s="171"/>
    </row>
    <row r="20" spans="1:26" ht="33.75" customHeight="1">
      <c r="A20" s="165">
        <v>19</v>
      </c>
      <c r="B20" s="166" t="s">
        <v>2389</v>
      </c>
      <c r="C20" s="169" t="s">
        <v>2390</v>
      </c>
      <c r="D20" s="168" t="s">
        <v>2328</v>
      </c>
      <c r="E20" s="165" t="s">
        <v>2391</v>
      </c>
      <c r="F20" s="165" t="s">
        <v>2361</v>
      </c>
      <c r="G20" s="165"/>
      <c r="H20" s="165"/>
      <c r="I20" s="165"/>
      <c r="J20" s="165"/>
      <c r="K20" s="165"/>
      <c r="L20" s="165"/>
      <c r="M20" s="165"/>
      <c r="N20" s="165"/>
      <c r="O20" s="165"/>
      <c r="P20" s="165"/>
      <c r="Q20" s="165"/>
      <c r="R20" s="165"/>
      <c r="S20" s="165"/>
      <c r="T20" s="165"/>
      <c r="U20" s="165"/>
      <c r="V20" s="154"/>
      <c r="W20" s="154"/>
      <c r="X20" s="165"/>
      <c r="Y20" s="165"/>
      <c r="Z20" s="171"/>
    </row>
    <row r="21" spans="1:26" ht="33.75" customHeight="1">
      <c r="A21" s="165">
        <v>20</v>
      </c>
      <c r="B21" s="166" t="s">
        <v>2392</v>
      </c>
      <c r="C21" s="169" t="s">
        <v>2393</v>
      </c>
      <c r="D21" s="168" t="s">
        <v>2328</v>
      </c>
      <c r="E21" s="165" t="s">
        <v>2394</v>
      </c>
      <c r="F21" s="165" t="s">
        <v>2361</v>
      </c>
      <c r="G21" s="165"/>
      <c r="H21" s="165"/>
      <c r="I21" s="165"/>
      <c r="J21" s="165"/>
      <c r="K21" s="165"/>
      <c r="L21" s="165"/>
      <c r="M21" s="165"/>
      <c r="N21" s="165"/>
      <c r="O21" s="165"/>
      <c r="P21" s="165"/>
      <c r="Q21" s="165"/>
      <c r="R21" s="165"/>
      <c r="S21" s="165"/>
      <c r="T21" s="165"/>
      <c r="U21" s="165"/>
      <c r="V21" s="154"/>
      <c r="W21" s="154"/>
      <c r="X21" s="165"/>
      <c r="Y21" s="165"/>
      <c r="Z21" s="171"/>
    </row>
    <row r="22" spans="1:26" ht="33.75" customHeight="1">
      <c r="A22" s="165">
        <v>21</v>
      </c>
      <c r="B22" s="166" t="s">
        <v>2395</v>
      </c>
      <c r="C22" s="169" t="s">
        <v>2396</v>
      </c>
      <c r="D22" s="168" t="s">
        <v>2328</v>
      </c>
      <c r="E22" s="165" t="s">
        <v>2397</v>
      </c>
      <c r="F22" s="165" t="s">
        <v>1505</v>
      </c>
      <c r="G22" s="165"/>
      <c r="H22" s="165"/>
      <c r="I22" s="165"/>
      <c r="J22" s="165"/>
      <c r="K22" s="165"/>
      <c r="L22" s="165"/>
      <c r="M22" s="165"/>
      <c r="N22" s="165"/>
      <c r="O22" s="165"/>
      <c r="P22" s="165"/>
      <c r="Q22" s="165"/>
      <c r="R22" s="165"/>
      <c r="S22" s="165"/>
      <c r="T22" s="165"/>
      <c r="U22" s="165"/>
      <c r="V22" s="154"/>
      <c r="W22" s="154"/>
      <c r="X22" s="165"/>
      <c r="Y22" s="165"/>
      <c r="Z22" s="171"/>
    </row>
    <row r="23" spans="1:26" ht="33.75" customHeight="1">
      <c r="A23" s="165">
        <v>22</v>
      </c>
      <c r="B23" s="166" t="s">
        <v>2398</v>
      </c>
      <c r="C23" s="169" t="s">
        <v>2399</v>
      </c>
      <c r="D23" s="168" t="s">
        <v>2328</v>
      </c>
      <c r="E23" s="165" t="s">
        <v>2400</v>
      </c>
      <c r="F23" s="165" t="s">
        <v>2338</v>
      </c>
      <c r="G23" s="165"/>
      <c r="H23" s="165"/>
      <c r="I23" s="165"/>
      <c r="J23" s="165"/>
      <c r="K23" s="165"/>
      <c r="L23" s="165"/>
      <c r="M23" s="165"/>
      <c r="N23" s="165"/>
      <c r="O23" s="165"/>
      <c r="P23" s="165"/>
      <c r="Q23" s="165"/>
      <c r="R23" s="165"/>
      <c r="S23" s="165"/>
      <c r="T23" s="165"/>
      <c r="U23" s="165"/>
      <c r="V23" s="154"/>
      <c r="W23" s="154"/>
      <c r="X23" s="165"/>
      <c r="Y23" s="165"/>
      <c r="Z23" s="171"/>
    </row>
    <row r="24" spans="1:26" ht="33.75" customHeight="1">
      <c r="A24" s="165">
        <v>23</v>
      </c>
      <c r="B24" s="166" t="s">
        <v>2401</v>
      </c>
      <c r="C24" s="169" t="s">
        <v>2402</v>
      </c>
      <c r="D24" s="168" t="s">
        <v>2328</v>
      </c>
      <c r="E24" s="165" t="s">
        <v>2403</v>
      </c>
      <c r="F24" s="165" t="s">
        <v>2330</v>
      </c>
      <c r="G24" s="165"/>
      <c r="H24" s="165"/>
      <c r="I24" s="165"/>
      <c r="J24" s="165"/>
      <c r="K24" s="165"/>
      <c r="L24" s="165"/>
      <c r="M24" s="165"/>
      <c r="N24" s="165"/>
      <c r="O24" s="165"/>
      <c r="P24" s="165"/>
      <c r="Q24" s="165"/>
      <c r="R24" s="165"/>
      <c r="S24" s="165"/>
      <c r="T24" s="165"/>
      <c r="U24" s="165"/>
      <c r="V24" s="154"/>
      <c r="W24" s="154"/>
      <c r="X24" s="165"/>
      <c r="Y24" s="165"/>
      <c r="Z24" s="171"/>
    </row>
    <row r="25" spans="1:26" ht="33.75" customHeight="1">
      <c r="A25" s="165">
        <v>24</v>
      </c>
      <c r="B25" s="166" t="s">
        <v>2404</v>
      </c>
      <c r="C25" s="169" t="s">
        <v>2405</v>
      </c>
      <c r="D25" s="168" t="s">
        <v>2328</v>
      </c>
      <c r="E25" s="165" t="s">
        <v>2406</v>
      </c>
      <c r="F25" s="165" t="s">
        <v>1213</v>
      </c>
      <c r="G25" s="165"/>
      <c r="H25" s="165"/>
      <c r="I25" s="165"/>
      <c r="J25" s="165"/>
      <c r="K25" s="165"/>
      <c r="L25" s="165"/>
      <c r="M25" s="165"/>
      <c r="N25" s="165"/>
      <c r="O25" s="165"/>
      <c r="P25" s="165"/>
      <c r="Q25" s="165"/>
      <c r="R25" s="165"/>
      <c r="S25" s="165"/>
      <c r="T25" s="165"/>
      <c r="U25" s="165"/>
      <c r="V25" s="154"/>
      <c r="W25" s="165"/>
      <c r="X25" s="165"/>
      <c r="Y25" s="165"/>
      <c r="Z25" s="171"/>
    </row>
    <row r="26" spans="1:26" ht="33.75" customHeight="1">
      <c r="A26" s="165">
        <v>25</v>
      </c>
      <c r="B26" s="166" t="s">
        <v>2407</v>
      </c>
      <c r="C26" s="169" t="s">
        <v>2408</v>
      </c>
      <c r="D26" s="168" t="s">
        <v>2328</v>
      </c>
      <c r="E26" s="165" t="s">
        <v>2409</v>
      </c>
      <c r="F26" s="165" t="s">
        <v>2410</v>
      </c>
      <c r="G26" s="165"/>
      <c r="H26" s="165"/>
      <c r="I26" s="165"/>
      <c r="J26" s="165"/>
      <c r="K26" s="165"/>
      <c r="L26" s="165"/>
      <c r="M26" s="165"/>
      <c r="N26" s="165"/>
      <c r="O26" s="165"/>
      <c r="P26" s="165"/>
      <c r="Q26" s="165"/>
      <c r="R26" s="165"/>
      <c r="S26" s="165"/>
      <c r="T26" s="165"/>
      <c r="U26" s="165"/>
      <c r="V26" s="154"/>
      <c r="W26" s="165"/>
      <c r="X26" s="165"/>
      <c r="Y26" s="165"/>
      <c r="Z26" s="171"/>
    </row>
    <row r="27" spans="1:26" ht="33.75" customHeight="1">
      <c r="A27" s="165">
        <v>26</v>
      </c>
      <c r="B27" s="166" t="s">
        <v>2411</v>
      </c>
      <c r="C27" s="169" t="s">
        <v>2412</v>
      </c>
      <c r="D27" s="168" t="s">
        <v>2328</v>
      </c>
      <c r="E27" s="165" t="s">
        <v>2413</v>
      </c>
      <c r="F27" s="165" t="s">
        <v>2414</v>
      </c>
      <c r="G27" s="165"/>
      <c r="H27" s="165"/>
      <c r="I27" s="165"/>
      <c r="J27" s="165"/>
      <c r="K27" s="165"/>
      <c r="L27" s="165"/>
      <c r="M27" s="165"/>
      <c r="N27" s="165"/>
      <c r="O27" s="165"/>
      <c r="P27" s="165"/>
      <c r="Q27" s="165"/>
      <c r="R27" s="165"/>
      <c r="S27" s="165"/>
      <c r="T27" s="165"/>
      <c r="U27" s="165"/>
      <c r="V27" s="154"/>
      <c r="W27" s="154"/>
      <c r="X27" s="165"/>
      <c r="Y27" s="165"/>
      <c r="Z27" s="171"/>
    </row>
    <row r="28" spans="1:26" ht="33.75" customHeight="1">
      <c r="A28" s="165">
        <v>27</v>
      </c>
      <c r="B28" s="166" t="s">
        <v>2415</v>
      </c>
      <c r="C28" s="169" t="s">
        <v>2416</v>
      </c>
      <c r="D28" s="168" t="s">
        <v>2328</v>
      </c>
      <c r="E28" s="165" t="s">
        <v>2417</v>
      </c>
      <c r="F28" s="165" t="s">
        <v>141</v>
      </c>
      <c r="G28" s="165"/>
      <c r="H28" s="165"/>
      <c r="I28" s="165"/>
      <c r="J28" s="165"/>
      <c r="K28" s="165"/>
      <c r="L28" s="165"/>
      <c r="M28" s="165"/>
      <c r="N28" s="165"/>
      <c r="O28" s="165"/>
      <c r="P28" s="165"/>
      <c r="Q28" s="165"/>
      <c r="R28" s="165"/>
      <c r="S28" s="165"/>
      <c r="T28" s="165"/>
      <c r="U28" s="165"/>
      <c r="V28" s="154"/>
      <c r="W28" s="154"/>
      <c r="X28" s="165"/>
      <c r="Y28" s="165"/>
      <c r="Z28" s="171"/>
    </row>
    <row r="29" spans="1:26" ht="33.75" customHeight="1">
      <c r="A29" s="165">
        <v>28</v>
      </c>
      <c r="B29" s="166" t="s">
        <v>2418</v>
      </c>
      <c r="C29" s="169" t="s">
        <v>2419</v>
      </c>
      <c r="D29" s="168" t="s">
        <v>2328</v>
      </c>
      <c r="E29" s="165" t="s">
        <v>2420</v>
      </c>
      <c r="F29" s="165" t="s">
        <v>2421</v>
      </c>
      <c r="G29" s="165"/>
      <c r="H29" s="165"/>
      <c r="I29" s="165"/>
      <c r="J29" s="165"/>
      <c r="K29" s="165"/>
      <c r="L29" s="165"/>
      <c r="M29" s="165"/>
      <c r="N29" s="165"/>
      <c r="O29" s="165"/>
      <c r="P29" s="165"/>
      <c r="Q29" s="165"/>
      <c r="R29" s="165"/>
      <c r="S29" s="165"/>
      <c r="T29" s="165"/>
      <c r="U29" s="165"/>
      <c r="V29" s="154"/>
      <c r="W29" s="154"/>
      <c r="X29" s="165"/>
      <c r="Y29" s="165"/>
      <c r="Z29" s="171"/>
    </row>
    <row r="30" spans="1:26" ht="33.75" customHeight="1">
      <c r="A30" s="165">
        <v>29</v>
      </c>
      <c r="B30" s="166" t="s">
        <v>2422</v>
      </c>
      <c r="C30" s="169" t="s">
        <v>2423</v>
      </c>
      <c r="D30" s="168" t="s">
        <v>2328</v>
      </c>
      <c r="E30" s="165" t="s">
        <v>2424</v>
      </c>
      <c r="F30" s="165" t="s">
        <v>2425</v>
      </c>
      <c r="G30" s="165"/>
      <c r="H30" s="165"/>
      <c r="I30" s="165"/>
      <c r="J30" s="165"/>
      <c r="K30" s="165"/>
      <c r="L30" s="165"/>
      <c r="M30" s="165"/>
      <c r="N30" s="165"/>
      <c r="O30" s="165"/>
      <c r="P30" s="165"/>
      <c r="Q30" s="165"/>
      <c r="R30" s="165"/>
      <c r="S30" s="165"/>
      <c r="T30" s="165"/>
      <c r="U30" s="165"/>
      <c r="V30" s="154"/>
      <c r="W30" s="154"/>
      <c r="X30" s="165"/>
      <c r="Y30" s="165"/>
      <c r="Z30" s="171"/>
    </row>
    <row r="31" spans="1:26" ht="33.75" customHeight="1">
      <c r="A31" s="165">
        <v>30</v>
      </c>
      <c r="B31" s="166" t="s">
        <v>2426</v>
      </c>
      <c r="C31" s="169" t="s">
        <v>2427</v>
      </c>
      <c r="D31" s="168" t="s">
        <v>2328</v>
      </c>
      <c r="E31" s="165" t="s">
        <v>2428</v>
      </c>
      <c r="F31" s="165" t="s">
        <v>2429</v>
      </c>
      <c r="G31" s="165"/>
      <c r="H31" s="165"/>
      <c r="I31" s="165"/>
      <c r="J31" s="165"/>
      <c r="K31" s="165"/>
      <c r="L31" s="165"/>
      <c r="M31" s="165"/>
      <c r="N31" s="165"/>
      <c r="O31" s="165"/>
      <c r="P31" s="165"/>
      <c r="Q31" s="165"/>
      <c r="R31" s="165"/>
      <c r="S31" s="165"/>
      <c r="T31" s="165"/>
      <c r="U31" s="165"/>
      <c r="V31" s="154"/>
      <c r="W31" s="154"/>
      <c r="X31" s="165"/>
      <c r="Y31" s="165"/>
      <c r="Z31" s="171"/>
    </row>
    <row r="32" spans="1:26" ht="33.75" customHeight="1">
      <c r="A32" s="165">
        <v>31</v>
      </c>
      <c r="B32" s="166" t="s">
        <v>2430</v>
      </c>
      <c r="C32" s="169" t="s">
        <v>2431</v>
      </c>
      <c r="D32" s="168" t="s">
        <v>2328</v>
      </c>
      <c r="E32" s="165" t="s">
        <v>2432</v>
      </c>
      <c r="F32" s="165" t="s">
        <v>2429</v>
      </c>
      <c r="G32" s="165"/>
      <c r="H32" s="165"/>
      <c r="I32" s="165"/>
      <c r="J32" s="165"/>
      <c r="K32" s="165"/>
      <c r="L32" s="165"/>
      <c r="M32" s="165"/>
      <c r="N32" s="165"/>
      <c r="O32" s="165"/>
      <c r="P32" s="165"/>
      <c r="Q32" s="165"/>
      <c r="R32" s="165"/>
      <c r="S32" s="165"/>
      <c r="T32" s="165"/>
      <c r="U32" s="165"/>
      <c r="V32" s="154"/>
      <c r="W32" s="154"/>
      <c r="X32" s="165"/>
      <c r="Y32" s="165"/>
      <c r="Z32" s="171"/>
    </row>
    <row r="33" spans="1:26" ht="33.75" customHeight="1">
      <c r="A33" s="165">
        <v>32</v>
      </c>
      <c r="B33" s="166" t="s">
        <v>2433</v>
      </c>
      <c r="C33" s="169" t="s">
        <v>2431</v>
      </c>
      <c r="D33" s="168" t="s">
        <v>2328</v>
      </c>
      <c r="E33" s="165" t="s">
        <v>2434</v>
      </c>
      <c r="F33" s="165" t="s">
        <v>2429</v>
      </c>
      <c r="G33" s="165"/>
      <c r="H33" s="165"/>
      <c r="I33" s="165"/>
      <c r="J33" s="165"/>
      <c r="K33" s="165"/>
      <c r="L33" s="165"/>
      <c r="M33" s="165"/>
      <c r="N33" s="165"/>
      <c r="O33" s="165"/>
      <c r="P33" s="165"/>
      <c r="Q33" s="165"/>
      <c r="R33" s="165"/>
      <c r="S33" s="165"/>
      <c r="T33" s="165"/>
      <c r="U33" s="165"/>
      <c r="V33" s="154"/>
      <c r="W33" s="154"/>
      <c r="X33" s="165"/>
      <c r="Y33" s="165"/>
      <c r="Z33" s="171"/>
    </row>
    <row r="34" spans="1:26" ht="33.75" customHeight="1">
      <c r="A34" s="165">
        <v>33</v>
      </c>
      <c r="B34" s="166" t="s">
        <v>2435</v>
      </c>
      <c r="C34" s="169" t="s">
        <v>2436</v>
      </c>
      <c r="D34" s="168" t="s">
        <v>2328</v>
      </c>
      <c r="E34" s="165" t="s">
        <v>2437</v>
      </c>
      <c r="F34" s="165" t="s">
        <v>2438</v>
      </c>
      <c r="G34" s="165"/>
      <c r="H34" s="165"/>
      <c r="I34" s="165"/>
      <c r="J34" s="165"/>
      <c r="K34" s="165"/>
      <c r="L34" s="165"/>
      <c r="M34" s="165"/>
      <c r="N34" s="165"/>
      <c r="O34" s="165"/>
      <c r="P34" s="165"/>
      <c r="Q34" s="165"/>
      <c r="R34" s="165"/>
      <c r="S34" s="165"/>
      <c r="T34" s="165"/>
      <c r="U34" s="165"/>
      <c r="V34" s="154"/>
      <c r="W34" s="154"/>
      <c r="X34" s="165"/>
      <c r="Y34" s="165"/>
      <c r="Z34" s="171"/>
    </row>
    <row r="35" spans="1:26" ht="33.75" customHeight="1">
      <c r="A35" s="165">
        <v>34</v>
      </c>
      <c r="B35" s="166" t="s">
        <v>2439</v>
      </c>
      <c r="C35" s="169" t="s">
        <v>2440</v>
      </c>
      <c r="D35" s="168" t="s">
        <v>2328</v>
      </c>
      <c r="E35" s="165" t="s">
        <v>2441</v>
      </c>
      <c r="F35" s="165" t="s">
        <v>141</v>
      </c>
      <c r="G35" s="165"/>
      <c r="H35" s="165"/>
      <c r="I35" s="165"/>
      <c r="J35" s="165"/>
      <c r="K35" s="165"/>
      <c r="L35" s="165"/>
      <c r="M35" s="165"/>
      <c r="N35" s="165"/>
      <c r="O35" s="165"/>
      <c r="P35" s="165"/>
      <c r="Q35" s="165"/>
      <c r="R35" s="165"/>
      <c r="S35" s="165"/>
      <c r="T35" s="165"/>
      <c r="U35" s="165"/>
      <c r="V35" s="154"/>
      <c r="W35" s="154"/>
      <c r="X35" s="165"/>
      <c r="Y35" s="165"/>
      <c r="Z35" s="171"/>
    </row>
    <row r="36" spans="1:26" ht="33.75" customHeight="1">
      <c r="A36" s="165">
        <v>35</v>
      </c>
      <c r="B36" s="166" t="s">
        <v>2442</v>
      </c>
      <c r="C36" s="169" t="s">
        <v>2443</v>
      </c>
      <c r="D36" s="168" t="s">
        <v>2328</v>
      </c>
      <c r="E36" s="165" t="s">
        <v>2444</v>
      </c>
      <c r="F36" s="165" t="s">
        <v>1213</v>
      </c>
      <c r="G36" s="165"/>
      <c r="H36" s="165"/>
      <c r="I36" s="165"/>
      <c r="J36" s="165"/>
      <c r="K36" s="165"/>
      <c r="L36" s="165"/>
      <c r="M36" s="165"/>
      <c r="N36" s="165"/>
      <c r="O36" s="165"/>
      <c r="P36" s="165"/>
      <c r="Q36" s="165"/>
      <c r="R36" s="165"/>
      <c r="S36" s="165"/>
      <c r="T36" s="165"/>
      <c r="U36" s="165"/>
      <c r="V36" s="154"/>
      <c r="W36" s="154"/>
      <c r="X36" s="165"/>
      <c r="Y36" s="165"/>
      <c r="Z36" s="171"/>
    </row>
    <row r="37" spans="1:26" ht="33.75" customHeight="1">
      <c r="A37" s="165">
        <v>36</v>
      </c>
      <c r="B37" s="166" t="s">
        <v>2445</v>
      </c>
      <c r="C37" s="169" t="s">
        <v>2446</v>
      </c>
      <c r="D37" s="168" t="s">
        <v>2328</v>
      </c>
      <c r="E37" s="165" t="s">
        <v>2447</v>
      </c>
      <c r="F37" s="165" t="s">
        <v>1213</v>
      </c>
      <c r="G37" s="165"/>
      <c r="H37" s="165"/>
      <c r="I37" s="165"/>
      <c r="J37" s="165"/>
      <c r="K37" s="165"/>
      <c r="L37" s="165"/>
      <c r="M37" s="165"/>
      <c r="N37" s="165"/>
      <c r="O37" s="165"/>
      <c r="P37" s="165"/>
      <c r="Q37" s="165"/>
      <c r="R37" s="165"/>
      <c r="S37" s="165"/>
      <c r="T37" s="165"/>
      <c r="U37" s="165"/>
      <c r="V37" s="154"/>
      <c r="W37" s="165"/>
      <c r="X37" s="165"/>
      <c r="Y37" s="165"/>
      <c r="Z37" s="171"/>
    </row>
    <row r="38" spans="1:26" ht="33.75" customHeight="1">
      <c r="A38" s="165">
        <v>37</v>
      </c>
      <c r="B38" s="166" t="s">
        <v>2448</v>
      </c>
      <c r="C38" s="169" t="s">
        <v>2449</v>
      </c>
      <c r="D38" s="168" t="s">
        <v>2328</v>
      </c>
      <c r="E38" s="165" t="s">
        <v>2450</v>
      </c>
      <c r="F38" s="165" t="s">
        <v>1213</v>
      </c>
      <c r="G38" s="165"/>
      <c r="H38" s="165"/>
      <c r="I38" s="165"/>
      <c r="J38" s="165"/>
      <c r="K38" s="165"/>
      <c r="L38" s="165"/>
      <c r="M38" s="165"/>
      <c r="N38" s="165"/>
      <c r="O38" s="165"/>
      <c r="P38" s="165"/>
      <c r="Q38" s="165"/>
      <c r="R38" s="165"/>
      <c r="S38" s="165"/>
      <c r="T38" s="165"/>
      <c r="U38" s="165"/>
      <c r="V38" s="154"/>
      <c r="W38" s="165"/>
      <c r="X38" s="165"/>
      <c r="Y38" s="165"/>
      <c r="Z38" s="171"/>
    </row>
    <row r="39" spans="1:26" ht="33.75" customHeight="1">
      <c r="A39" s="165">
        <v>38</v>
      </c>
      <c r="B39" s="166" t="s">
        <v>2451</v>
      </c>
      <c r="C39" s="169" t="s">
        <v>2452</v>
      </c>
      <c r="D39" s="168" t="s">
        <v>2328</v>
      </c>
      <c r="E39" s="165" t="s">
        <v>2453</v>
      </c>
      <c r="F39" s="165" t="s">
        <v>1213</v>
      </c>
      <c r="G39" s="165"/>
      <c r="H39" s="165"/>
      <c r="I39" s="165"/>
      <c r="J39" s="165"/>
      <c r="K39" s="165"/>
      <c r="L39" s="165"/>
      <c r="M39" s="165"/>
      <c r="N39" s="165"/>
      <c r="O39" s="165"/>
      <c r="P39" s="165"/>
      <c r="Q39" s="165"/>
      <c r="R39" s="165"/>
      <c r="S39" s="165"/>
      <c r="T39" s="165"/>
      <c r="U39" s="165"/>
      <c r="V39" s="154"/>
      <c r="W39" s="154"/>
      <c r="X39" s="165"/>
      <c r="Y39" s="165"/>
      <c r="Z39" s="171"/>
    </row>
    <row r="40" spans="1:26" ht="33.75" customHeight="1">
      <c r="A40" s="165">
        <v>39</v>
      </c>
      <c r="B40" s="166" t="s">
        <v>2451</v>
      </c>
      <c r="C40" s="169" t="s">
        <v>2454</v>
      </c>
      <c r="D40" s="168" t="s">
        <v>2328</v>
      </c>
      <c r="E40" s="165" t="s">
        <v>2455</v>
      </c>
      <c r="F40" s="165" t="s">
        <v>2456</v>
      </c>
      <c r="G40" s="165"/>
      <c r="H40" s="165"/>
      <c r="I40" s="165"/>
      <c r="J40" s="165"/>
      <c r="K40" s="165"/>
      <c r="L40" s="165"/>
      <c r="M40" s="165"/>
      <c r="N40" s="165"/>
      <c r="O40" s="165"/>
      <c r="P40" s="165"/>
      <c r="Q40" s="165"/>
      <c r="R40" s="165"/>
      <c r="S40" s="165"/>
      <c r="T40" s="165"/>
      <c r="U40" s="165"/>
      <c r="V40" s="154"/>
      <c r="W40" s="154"/>
      <c r="X40" s="165"/>
      <c r="Y40" s="165"/>
      <c r="Z40" s="171"/>
    </row>
    <row r="41" spans="1:26" ht="33.75" customHeight="1">
      <c r="A41" s="165">
        <v>40</v>
      </c>
      <c r="B41" s="166" t="s">
        <v>2457</v>
      </c>
      <c r="C41" s="169" t="s">
        <v>2458</v>
      </c>
      <c r="D41" s="168" t="s">
        <v>2328</v>
      </c>
      <c r="E41" s="165" t="s">
        <v>2459</v>
      </c>
      <c r="F41" s="165" t="s">
        <v>2460</v>
      </c>
      <c r="G41" s="165"/>
      <c r="H41" s="165"/>
      <c r="I41" s="165"/>
      <c r="J41" s="165"/>
      <c r="K41" s="165"/>
      <c r="L41" s="165"/>
      <c r="M41" s="165"/>
      <c r="N41" s="165"/>
      <c r="O41" s="165"/>
      <c r="P41" s="165"/>
      <c r="Q41" s="165"/>
      <c r="R41" s="165"/>
      <c r="S41" s="165"/>
      <c r="T41" s="165"/>
      <c r="U41" s="165"/>
      <c r="V41" s="154"/>
      <c r="W41" s="165"/>
      <c r="X41" s="165"/>
      <c r="Y41" s="165"/>
      <c r="Z41" s="171"/>
    </row>
    <row r="42" spans="1:26" ht="33.75" customHeight="1">
      <c r="A42" s="165">
        <v>41</v>
      </c>
      <c r="B42" s="166" t="s">
        <v>2461</v>
      </c>
      <c r="C42" s="169" t="s">
        <v>2462</v>
      </c>
      <c r="D42" s="168" t="s">
        <v>2328</v>
      </c>
      <c r="E42" s="165" t="s">
        <v>2463</v>
      </c>
      <c r="F42" s="165" t="s">
        <v>2456</v>
      </c>
      <c r="G42" s="165"/>
      <c r="H42" s="165"/>
      <c r="I42" s="165"/>
      <c r="J42" s="165"/>
      <c r="K42" s="165"/>
      <c r="L42" s="165"/>
      <c r="M42" s="165"/>
      <c r="N42" s="165"/>
      <c r="O42" s="165"/>
      <c r="P42" s="165"/>
      <c r="Q42" s="165"/>
      <c r="R42" s="165"/>
      <c r="S42" s="165"/>
      <c r="T42" s="165"/>
      <c r="U42" s="165"/>
      <c r="V42" s="154"/>
      <c r="W42" s="165"/>
      <c r="X42" s="165"/>
      <c r="Y42" s="165"/>
      <c r="Z42" s="171"/>
    </row>
    <row r="43" spans="1:26" ht="33.75" customHeight="1">
      <c r="A43" s="165">
        <v>42</v>
      </c>
      <c r="B43" s="166" t="s">
        <v>2464</v>
      </c>
      <c r="C43" s="169" t="s">
        <v>2465</v>
      </c>
      <c r="D43" s="168" t="s">
        <v>2328</v>
      </c>
      <c r="E43" s="165" t="s">
        <v>2466</v>
      </c>
      <c r="F43" s="165" t="s">
        <v>2456</v>
      </c>
      <c r="G43" s="165"/>
      <c r="H43" s="165"/>
      <c r="I43" s="165"/>
      <c r="J43" s="165"/>
      <c r="K43" s="165"/>
      <c r="L43" s="165"/>
      <c r="M43" s="165"/>
      <c r="N43" s="165"/>
      <c r="O43" s="165"/>
      <c r="P43" s="165"/>
      <c r="Q43" s="165"/>
      <c r="R43" s="165"/>
      <c r="S43" s="165"/>
      <c r="T43" s="165"/>
      <c r="U43" s="165"/>
      <c r="V43" s="154"/>
      <c r="W43" s="165"/>
      <c r="X43" s="165"/>
      <c r="Y43" s="165"/>
      <c r="Z43" s="171"/>
    </row>
    <row r="44" spans="1:26" ht="33.75" customHeight="1">
      <c r="A44" s="165">
        <v>43</v>
      </c>
      <c r="B44" s="166" t="s">
        <v>2467</v>
      </c>
      <c r="C44" s="169" t="s">
        <v>2468</v>
      </c>
      <c r="D44" s="168" t="s">
        <v>2328</v>
      </c>
      <c r="E44" s="165" t="s">
        <v>2469</v>
      </c>
      <c r="F44" s="165" t="s">
        <v>2460</v>
      </c>
      <c r="G44" s="165"/>
      <c r="H44" s="165"/>
      <c r="I44" s="165"/>
      <c r="J44" s="165"/>
      <c r="K44" s="165"/>
      <c r="L44" s="165"/>
      <c r="M44" s="165"/>
      <c r="N44" s="165"/>
      <c r="O44" s="165"/>
      <c r="P44" s="165"/>
      <c r="Q44" s="165"/>
      <c r="R44" s="165"/>
      <c r="S44" s="165"/>
      <c r="T44" s="165"/>
      <c r="U44" s="165"/>
      <c r="V44" s="154"/>
      <c r="W44" s="165"/>
      <c r="X44" s="165"/>
      <c r="Y44" s="165"/>
      <c r="Z44" s="171"/>
    </row>
    <row r="45" spans="1:26" ht="33.75" customHeight="1">
      <c r="A45" s="165">
        <v>44</v>
      </c>
      <c r="B45" s="166" t="s">
        <v>2470</v>
      </c>
      <c r="C45" s="169" t="s">
        <v>2468</v>
      </c>
      <c r="D45" s="168" t="s">
        <v>2328</v>
      </c>
      <c r="E45" s="165" t="s">
        <v>2471</v>
      </c>
      <c r="F45" s="165" t="s">
        <v>2460</v>
      </c>
      <c r="G45" s="165"/>
      <c r="H45" s="165"/>
      <c r="I45" s="165"/>
      <c r="J45" s="165"/>
      <c r="K45" s="165"/>
      <c r="L45" s="165"/>
      <c r="M45" s="165"/>
      <c r="N45" s="165"/>
      <c r="O45" s="165"/>
      <c r="P45" s="165"/>
      <c r="Q45" s="165"/>
      <c r="R45" s="165"/>
      <c r="S45" s="165"/>
      <c r="T45" s="165"/>
      <c r="U45" s="165"/>
      <c r="V45" s="154"/>
      <c r="W45" s="165"/>
      <c r="X45" s="165"/>
      <c r="Y45" s="165"/>
      <c r="Z45" s="171"/>
    </row>
    <row r="46" spans="1:26" ht="33.75" customHeight="1">
      <c r="A46" s="165">
        <v>45</v>
      </c>
      <c r="B46" s="166" t="s">
        <v>2472</v>
      </c>
      <c r="C46" s="169" t="s">
        <v>2473</v>
      </c>
      <c r="D46" s="168" t="s">
        <v>2328</v>
      </c>
      <c r="E46" s="165" t="s">
        <v>2474</v>
      </c>
      <c r="F46" s="165" t="s">
        <v>2460</v>
      </c>
      <c r="G46" s="165"/>
      <c r="H46" s="165"/>
      <c r="I46" s="165"/>
      <c r="J46" s="165"/>
      <c r="K46" s="165"/>
      <c r="L46" s="165"/>
      <c r="M46" s="165"/>
      <c r="N46" s="165"/>
      <c r="O46" s="165"/>
      <c r="P46" s="165"/>
      <c r="Q46" s="165"/>
      <c r="R46" s="165"/>
      <c r="S46" s="165"/>
      <c r="T46" s="165"/>
      <c r="U46" s="165"/>
      <c r="V46" s="154"/>
      <c r="W46" s="165"/>
      <c r="X46" s="165"/>
      <c r="Y46" s="165"/>
      <c r="Z46" s="171"/>
    </row>
    <row r="47" spans="1:26" ht="33.75" customHeight="1">
      <c r="A47" s="165">
        <v>46</v>
      </c>
      <c r="B47" s="166" t="s">
        <v>2475</v>
      </c>
      <c r="C47" s="169" t="s">
        <v>2476</v>
      </c>
      <c r="D47" s="168" t="s">
        <v>2328</v>
      </c>
      <c r="E47" s="165" t="s">
        <v>2477</v>
      </c>
      <c r="F47" s="165" t="s">
        <v>1505</v>
      </c>
      <c r="G47" s="165"/>
      <c r="H47" s="165"/>
      <c r="I47" s="165"/>
      <c r="J47" s="165"/>
      <c r="K47" s="165"/>
      <c r="L47" s="165"/>
      <c r="M47" s="165"/>
      <c r="N47" s="165"/>
      <c r="O47" s="165"/>
      <c r="P47" s="165"/>
      <c r="Q47" s="165"/>
      <c r="R47" s="165"/>
      <c r="S47" s="165"/>
      <c r="T47" s="165"/>
      <c r="U47" s="165"/>
      <c r="V47" s="154"/>
      <c r="W47" s="165"/>
      <c r="X47" s="165"/>
      <c r="Y47" s="165"/>
      <c r="Z47" s="171"/>
    </row>
    <row r="48" spans="1:26" ht="33.75" customHeight="1">
      <c r="A48" s="165">
        <v>47</v>
      </c>
      <c r="B48" s="166" t="s">
        <v>2478</v>
      </c>
      <c r="C48" s="169" t="s">
        <v>2479</v>
      </c>
      <c r="D48" s="168" t="s">
        <v>2328</v>
      </c>
      <c r="E48" s="165" t="s">
        <v>2480</v>
      </c>
      <c r="F48" s="165" t="s">
        <v>2481</v>
      </c>
      <c r="G48" s="165"/>
      <c r="H48" s="165"/>
      <c r="I48" s="165"/>
      <c r="J48" s="165"/>
      <c r="K48" s="165"/>
      <c r="L48" s="165"/>
      <c r="M48" s="165"/>
      <c r="N48" s="165"/>
      <c r="O48" s="165"/>
      <c r="P48" s="165"/>
      <c r="Q48" s="165"/>
      <c r="R48" s="165"/>
      <c r="S48" s="165"/>
      <c r="T48" s="165"/>
      <c r="U48" s="165"/>
      <c r="V48" s="154"/>
      <c r="W48" s="165"/>
      <c r="X48" s="165"/>
      <c r="Y48" s="165"/>
      <c r="Z48" s="171"/>
    </row>
    <row r="49" spans="1:26" ht="33.75" customHeight="1">
      <c r="A49" s="165">
        <v>48</v>
      </c>
      <c r="B49" s="166" t="s">
        <v>2482</v>
      </c>
      <c r="C49" s="169" t="s">
        <v>2483</v>
      </c>
      <c r="D49" s="168" t="s">
        <v>2328</v>
      </c>
      <c r="E49" s="165" t="s">
        <v>2484</v>
      </c>
      <c r="F49" s="165" t="s">
        <v>2485</v>
      </c>
      <c r="G49" s="165"/>
      <c r="H49" s="165"/>
      <c r="I49" s="165"/>
      <c r="J49" s="165"/>
      <c r="K49" s="165"/>
      <c r="L49" s="165"/>
      <c r="M49" s="165"/>
      <c r="N49" s="165"/>
      <c r="O49" s="165"/>
      <c r="P49" s="165"/>
      <c r="Q49" s="165"/>
      <c r="R49" s="165"/>
      <c r="S49" s="165"/>
      <c r="T49" s="165"/>
      <c r="U49" s="165"/>
      <c r="V49" s="154"/>
      <c r="W49" s="165"/>
      <c r="X49" s="165"/>
      <c r="Y49" s="165"/>
      <c r="Z49" s="171"/>
    </row>
    <row r="50" spans="1:26" ht="33.75" customHeight="1">
      <c r="A50" s="165">
        <v>49</v>
      </c>
      <c r="B50" s="166" t="s">
        <v>2486</v>
      </c>
      <c r="C50" s="169" t="s">
        <v>2487</v>
      </c>
      <c r="D50" s="168" t="s">
        <v>2328</v>
      </c>
      <c r="E50" s="165" t="s">
        <v>2488</v>
      </c>
      <c r="F50" s="165" t="s">
        <v>2489</v>
      </c>
      <c r="G50" s="165"/>
      <c r="H50" s="165"/>
      <c r="I50" s="165"/>
      <c r="J50" s="165"/>
      <c r="K50" s="165"/>
      <c r="L50" s="165"/>
      <c r="M50" s="165"/>
      <c r="N50" s="165"/>
      <c r="O50" s="165"/>
      <c r="P50" s="165"/>
      <c r="Q50" s="165"/>
      <c r="R50" s="165"/>
      <c r="S50" s="165"/>
      <c r="T50" s="165"/>
      <c r="U50" s="165"/>
      <c r="V50" s="154"/>
      <c r="W50" s="154"/>
      <c r="X50" s="165"/>
      <c r="Y50" s="165"/>
      <c r="Z50" s="171"/>
    </row>
    <row r="51" spans="1:26" ht="33.75" customHeight="1">
      <c r="A51" s="165">
        <v>50</v>
      </c>
      <c r="B51" s="166" t="s">
        <v>2490</v>
      </c>
      <c r="C51" s="169" t="s">
        <v>2491</v>
      </c>
      <c r="D51" s="168" t="s">
        <v>2328</v>
      </c>
      <c r="E51" s="165" t="s">
        <v>2492</v>
      </c>
      <c r="F51" s="165" t="s">
        <v>2493</v>
      </c>
      <c r="G51" s="165"/>
      <c r="H51" s="165"/>
      <c r="I51" s="165"/>
      <c r="J51" s="165"/>
      <c r="K51" s="165"/>
      <c r="L51" s="165"/>
      <c r="M51" s="165"/>
      <c r="N51" s="165"/>
      <c r="O51" s="165"/>
      <c r="P51" s="165"/>
      <c r="Q51" s="165"/>
      <c r="R51" s="165"/>
      <c r="S51" s="165"/>
      <c r="T51" s="165"/>
      <c r="U51" s="165"/>
      <c r="V51" s="154"/>
      <c r="W51" s="154"/>
      <c r="X51" s="165"/>
      <c r="Y51" s="165"/>
      <c r="Z51" s="171"/>
    </row>
    <row r="52" spans="1:26" ht="33.75" customHeight="1">
      <c r="A52" s="165">
        <v>51</v>
      </c>
      <c r="B52" s="166" t="s">
        <v>2494</v>
      </c>
      <c r="C52" s="169" t="s">
        <v>2495</v>
      </c>
      <c r="D52" s="168" t="s">
        <v>2328</v>
      </c>
      <c r="E52" s="165" t="s">
        <v>2496</v>
      </c>
      <c r="F52" s="165" t="s">
        <v>2497</v>
      </c>
      <c r="G52" s="165"/>
      <c r="H52" s="165"/>
      <c r="I52" s="165"/>
      <c r="J52" s="165"/>
      <c r="K52" s="165"/>
      <c r="L52" s="165"/>
      <c r="M52" s="165"/>
      <c r="N52" s="165"/>
      <c r="O52" s="165"/>
      <c r="P52" s="165"/>
      <c r="Q52" s="165"/>
      <c r="R52" s="165"/>
      <c r="S52" s="165"/>
      <c r="T52" s="165"/>
      <c r="U52" s="165"/>
      <c r="V52" s="154"/>
      <c r="W52" s="154"/>
      <c r="X52" s="165"/>
      <c r="Y52" s="165"/>
      <c r="Z52" s="171"/>
    </row>
    <row r="53" spans="1:26" ht="33.75" customHeight="1">
      <c r="A53" s="165">
        <v>52</v>
      </c>
      <c r="B53" s="166" t="s">
        <v>2498</v>
      </c>
      <c r="C53" s="169" t="s">
        <v>2499</v>
      </c>
      <c r="D53" s="168" t="s">
        <v>2328</v>
      </c>
      <c r="E53" s="165" t="s">
        <v>2500</v>
      </c>
      <c r="F53" s="165" t="s">
        <v>2501</v>
      </c>
      <c r="G53" s="165"/>
      <c r="H53" s="165"/>
      <c r="I53" s="165"/>
      <c r="J53" s="165"/>
      <c r="K53" s="165"/>
      <c r="L53" s="165"/>
      <c r="M53" s="165"/>
      <c r="N53" s="165"/>
      <c r="O53" s="165"/>
      <c r="P53" s="165"/>
      <c r="Q53" s="165"/>
      <c r="R53" s="165"/>
      <c r="S53" s="165"/>
      <c r="T53" s="165"/>
      <c r="U53" s="165"/>
      <c r="V53" s="154"/>
      <c r="W53" s="165"/>
      <c r="X53" s="165"/>
      <c r="Y53" s="165"/>
      <c r="Z53" s="171"/>
    </row>
    <row r="54" spans="1:26" ht="33.75" customHeight="1">
      <c r="A54" s="165">
        <v>53</v>
      </c>
      <c r="B54" s="166" t="s">
        <v>2502</v>
      </c>
      <c r="C54" s="169" t="s">
        <v>2503</v>
      </c>
      <c r="D54" s="168" t="s">
        <v>2328</v>
      </c>
      <c r="E54" s="165" t="s">
        <v>2504</v>
      </c>
      <c r="F54" s="165" t="s">
        <v>2505</v>
      </c>
      <c r="G54" s="165"/>
      <c r="H54" s="165"/>
      <c r="I54" s="165"/>
      <c r="J54" s="165"/>
      <c r="K54" s="165"/>
      <c r="L54" s="165"/>
      <c r="M54" s="165"/>
      <c r="N54" s="165"/>
      <c r="O54" s="165"/>
      <c r="P54" s="165"/>
      <c r="Q54" s="165"/>
      <c r="R54" s="165"/>
      <c r="S54" s="165"/>
      <c r="T54" s="165"/>
      <c r="U54" s="165"/>
      <c r="V54" s="154"/>
      <c r="W54" s="154"/>
      <c r="X54" s="165"/>
      <c r="Y54" s="165"/>
      <c r="Z54" s="171"/>
    </row>
    <row r="55" spans="1:26" ht="33.75" customHeight="1">
      <c r="A55" s="165">
        <v>54</v>
      </c>
      <c r="B55" s="166" t="s">
        <v>2506</v>
      </c>
      <c r="C55" s="169" t="s">
        <v>2507</v>
      </c>
      <c r="D55" s="168" t="s">
        <v>2328</v>
      </c>
      <c r="E55" s="165" t="s">
        <v>2508</v>
      </c>
      <c r="F55" s="165" t="s">
        <v>2505</v>
      </c>
      <c r="G55" s="165"/>
      <c r="H55" s="165"/>
      <c r="I55" s="165"/>
      <c r="J55" s="165"/>
      <c r="K55" s="165"/>
      <c r="L55" s="165"/>
      <c r="M55" s="165"/>
      <c r="N55" s="165"/>
      <c r="O55" s="165"/>
      <c r="P55" s="165"/>
      <c r="Q55" s="165"/>
      <c r="R55" s="165"/>
      <c r="S55" s="165"/>
      <c r="T55" s="165"/>
      <c r="U55" s="165"/>
      <c r="V55" s="154"/>
      <c r="W55" s="154"/>
      <c r="X55" s="165"/>
      <c r="Y55" s="165"/>
      <c r="Z55" s="171"/>
    </row>
    <row r="56" spans="1:26" ht="33.75" customHeight="1">
      <c r="A56" s="165">
        <v>55</v>
      </c>
      <c r="B56" s="166" t="s">
        <v>2509</v>
      </c>
      <c r="C56" s="169" t="s">
        <v>2510</v>
      </c>
      <c r="D56" s="168" t="s">
        <v>2328</v>
      </c>
      <c r="E56" s="165" t="s">
        <v>2511</v>
      </c>
      <c r="F56" s="165" t="s">
        <v>2505</v>
      </c>
      <c r="G56" s="165"/>
      <c r="H56" s="165"/>
      <c r="I56" s="165"/>
      <c r="J56" s="165"/>
      <c r="K56" s="165"/>
      <c r="L56" s="165"/>
      <c r="M56" s="165"/>
      <c r="N56" s="165"/>
      <c r="O56" s="165"/>
      <c r="P56" s="165"/>
      <c r="Q56" s="165"/>
      <c r="R56" s="165"/>
      <c r="S56" s="165"/>
      <c r="T56" s="165"/>
      <c r="U56" s="165"/>
      <c r="V56" s="154"/>
      <c r="W56" s="154"/>
      <c r="X56" s="165"/>
      <c r="Y56" s="165"/>
      <c r="Z56" s="171"/>
    </row>
    <row r="57" spans="1:26" ht="33.75" customHeight="1">
      <c r="A57" s="165">
        <v>56</v>
      </c>
      <c r="B57" s="166" t="s">
        <v>2512</v>
      </c>
      <c r="C57" s="169" t="s">
        <v>2513</v>
      </c>
      <c r="D57" s="168" t="s">
        <v>2328</v>
      </c>
      <c r="E57" s="165" t="s">
        <v>2514</v>
      </c>
      <c r="F57" s="165" t="s">
        <v>2505</v>
      </c>
      <c r="G57" s="165"/>
      <c r="H57" s="165"/>
      <c r="I57" s="165"/>
      <c r="J57" s="165"/>
      <c r="K57" s="165"/>
      <c r="L57" s="165"/>
      <c r="M57" s="165"/>
      <c r="N57" s="165"/>
      <c r="O57" s="165"/>
      <c r="P57" s="165"/>
      <c r="Q57" s="165"/>
      <c r="R57" s="165"/>
      <c r="S57" s="165"/>
      <c r="T57" s="165"/>
      <c r="U57" s="165"/>
      <c r="V57" s="154"/>
      <c r="W57" s="154"/>
      <c r="X57" s="165"/>
      <c r="Y57" s="165"/>
      <c r="Z57" s="171"/>
    </row>
    <row r="58" spans="1:26" ht="33.75" customHeight="1">
      <c r="A58" s="165">
        <v>57</v>
      </c>
      <c r="B58" s="166" t="s">
        <v>2515</v>
      </c>
      <c r="C58" s="169" t="s">
        <v>2516</v>
      </c>
      <c r="D58" s="168" t="s">
        <v>2328</v>
      </c>
      <c r="E58" s="165" t="s">
        <v>2517</v>
      </c>
      <c r="F58" s="165" t="s">
        <v>2505</v>
      </c>
      <c r="G58" s="165"/>
      <c r="H58" s="165"/>
      <c r="I58" s="165"/>
      <c r="J58" s="165"/>
      <c r="K58" s="165"/>
      <c r="L58" s="165"/>
      <c r="M58" s="165"/>
      <c r="N58" s="165"/>
      <c r="O58" s="165"/>
      <c r="P58" s="165"/>
      <c r="Q58" s="165"/>
      <c r="R58" s="165"/>
      <c r="S58" s="165"/>
      <c r="T58" s="165"/>
      <c r="U58" s="165"/>
      <c r="V58" s="154"/>
      <c r="W58" s="154"/>
      <c r="X58" s="165"/>
      <c r="Y58" s="165"/>
      <c r="Z58" s="171"/>
    </row>
    <row r="59" spans="1:26" ht="33.75" customHeight="1">
      <c r="A59" s="165">
        <v>58</v>
      </c>
      <c r="B59" s="166" t="s">
        <v>2518</v>
      </c>
      <c r="C59" s="169" t="s">
        <v>2519</v>
      </c>
      <c r="D59" s="168" t="s">
        <v>2328</v>
      </c>
      <c r="E59" s="165" t="s">
        <v>2520</v>
      </c>
      <c r="F59" s="165" t="s">
        <v>2505</v>
      </c>
      <c r="G59" s="165"/>
      <c r="H59" s="165"/>
      <c r="I59" s="165"/>
      <c r="J59" s="165"/>
      <c r="K59" s="165"/>
      <c r="L59" s="165"/>
      <c r="M59" s="165"/>
      <c r="N59" s="165"/>
      <c r="O59" s="165"/>
      <c r="P59" s="165"/>
      <c r="Q59" s="165"/>
      <c r="R59" s="165"/>
      <c r="S59" s="165"/>
      <c r="T59" s="165"/>
      <c r="U59" s="165"/>
      <c r="V59" s="154"/>
      <c r="W59" s="154"/>
      <c r="X59" s="165"/>
      <c r="Y59" s="165"/>
      <c r="Z59" s="171"/>
    </row>
    <row r="60" spans="1:26" ht="33.75" customHeight="1">
      <c r="A60" s="165">
        <v>59</v>
      </c>
      <c r="B60" s="166" t="s">
        <v>2521</v>
      </c>
      <c r="C60" s="169" t="s">
        <v>2522</v>
      </c>
      <c r="D60" s="168" t="s">
        <v>2328</v>
      </c>
      <c r="E60" s="165" t="s">
        <v>2523</v>
      </c>
      <c r="F60" s="165" t="s">
        <v>2524</v>
      </c>
      <c r="G60" s="165"/>
      <c r="H60" s="165"/>
      <c r="I60" s="165"/>
      <c r="J60" s="165"/>
      <c r="K60" s="165"/>
      <c r="L60" s="165"/>
      <c r="M60" s="165"/>
      <c r="N60" s="165"/>
      <c r="O60" s="165"/>
      <c r="P60" s="165"/>
      <c r="Q60" s="165"/>
      <c r="R60" s="165"/>
      <c r="S60" s="165"/>
      <c r="T60" s="165"/>
      <c r="U60" s="165"/>
      <c r="V60" s="154"/>
      <c r="W60" s="154"/>
      <c r="X60" s="165"/>
      <c r="Y60" s="165"/>
      <c r="Z60" s="171"/>
    </row>
    <row r="61" spans="1:26" ht="33.75" customHeight="1">
      <c r="A61" s="165">
        <v>60</v>
      </c>
      <c r="B61" s="166" t="s">
        <v>2525</v>
      </c>
      <c r="C61" s="169" t="s">
        <v>2526</v>
      </c>
      <c r="D61" s="168" t="s">
        <v>2328</v>
      </c>
      <c r="E61" s="165" t="s">
        <v>2527</v>
      </c>
      <c r="F61" s="165" t="s">
        <v>2524</v>
      </c>
      <c r="G61" s="165"/>
      <c r="H61" s="165"/>
      <c r="I61" s="165"/>
      <c r="J61" s="165"/>
      <c r="K61" s="165"/>
      <c r="L61" s="165"/>
      <c r="M61" s="165"/>
      <c r="N61" s="165"/>
      <c r="O61" s="165"/>
      <c r="P61" s="165"/>
      <c r="Q61" s="165"/>
      <c r="R61" s="165"/>
      <c r="S61" s="165"/>
      <c r="T61" s="165"/>
      <c r="U61" s="165"/>
      <c r="V61" s="154"/>
      <c r="W61" s="154"/>
      <c r="X61" s="165"/>
      <c r="Y61" s="165"/>
      <c r="Z61" s="171"/>
    </row>
    <row r="62" spans="1:26" ht="33.75" customHeight="1">
      <c r="A62" s="165">
        <v>61</v>
      </c>
      <c r="B62" s="166" t="s">
        <v>2528</v>
      </c>
      <c r="C62" s="169" t="s">
        <v>2529</v>
      </c>
      <c r="D62" s="168" t="s">
        <v>2328</v>
      </c>
      <c r="E62" s="165" t="s">
        <v>2530</v>
      </c>
      <c r="F62" s="165" t="s">
        <v>2531</v>
      </c>
      <c r="G62" s="165"/>
      <c r="H62" s="165"/>
      <c r="I62" s="165"/>
      <c r="J62" s="165"/>
      <c r="K62" s="165"/>
      <c r="L62" s="165"/>
      <c r="M62" s="165"/>
      <c r="N62" s="165"/>
      <c r="O62" s="165"/>
      <c r="P62" s="165"/>
      <c r="Q62" s="165"/>
      <c r="R62" s="165"/>
      <c r="S62" s="165"/>
      <c r="T62" s="165"/>
      <c r="U62" s="165"/>
      <c r="V62" s="165"/>
      <c r="W62" s="165"/>
      <c r="X62" s="165"/>
      <c r="Y62" s="165"/>
      <c r="Z62" s="171"/>
    </row>
    <row r="63" spans="1:26" ht="33.75" customHeight="1">
      <c r="A63" s="165">
        <v>62</v>
      </c>
      <c r="B63" s="166" t="s">
        <v>2532</v>
      </c>
      <c r="C63" s="170">
        <v>39959</v>
      </c>
      <c r="D63" s="168" t="s">
        <v>2328</v>
      </c>
      <c r="E63" s="165" t="s">
        <v>2533</v>
      </c>
      <c r="F63" s="165" t="s">
        <v>2531</v>
      </c>
      <c r="G63" s="165"/>
      <c r="H63" s="165"/>
      <c r="I63" s="165"/>
      <c r="J63" s="165"/>
      <c r="K63" s="165"/>
      <c r="L63" s="165"/>
      <c r="M63" s="165"/>
      <c r="N63" s="165"/>
      <c r="O63" s="165"/>
      <c r="P63" s="165"/>
      <c r="Q63" s="165"/>
      <c r="R63" s="165"/>
      <c r="S63" s="165"/>
      <c r="T63" s="165"/>
      <c r="U63" s="165"/>
      <c r="V63" s="165"/>
      <c r="W63" s="165"/>
      <c r="X63" s="165"/>
      <c r="Y63" s="165"/>
      <c r="Z63" s="171"/>
    </row>
    <row r="64" spans="1:26" ht="33.75" customHeight="1">
      <c r="A64" s="165">
        <v>63</v>
      </c>
      <c r="B64" s="166" t="s">
        <v>2534</v>
      </c>
      <c r="C64" s="170">
        <v>39961</v>
      </c>
      <c r="D64" s="168" t="s">
        <v>2328</v>
      </c>
      <c r="E64" s="165" t="s">
        <v>2535</v>
      </c>
      <c r="F64" s="165" t="s">
        <v>2531</v>
      </c>
      <c r="G64" s="165"/>
      <c r="H64" s="165"/>
      <c r="I64" s="165"/>
      <c r="J64" s="165"/>
      <c r="K64" s="165"/>
      <c r="L64" s="165"/>
      <c r="M64" s="165"/>
      <c r="N64" s="165"/>
      <c r="O64" s="165"/>
      <c r="P64" s="165"/>
      <c r="Q64" s="165"/>
      <c r="R64" s="165"/>
      <c r="S64" s="165"/>
      <c r="T64" s="165"/>
      <c r="U64" s="165"/>
      <c r="V64" s="165"/>
      <c r="W64" s="165"/>
      <c r="X64" s="165"/>
      <c r="Y64" s="165"/>
      <c r="Z64" s="171"/>
    </row>
    <row r="65" spans="1:26" ht="33.75" customHeight="1">
      <c r="A65" s="165">
        <v>64</v>
      </c>
      <c r="B65" s="166" t="s">
        <v>2536</v>
      </c>
      <c r="C65" s="169" t="s">
        <v>2537</v>
      </c>
      <c r="D65" s="168" t="s">
        <v>2328</v>
      </c>
      <c r="E65" s="165" t="s">
        <v>2538</v>
      </c>
      <c r="F65" s="165" t="s">
        <v>2531</v>
      </c>
      <c r="G65" s="165"/>
      <c r="H65" s="165"/>
      <c r="I65" s="165"/>
      <c r="J65" s="165"/>
      <c r="K65" s="165"/>
      <c r="L65" s="165"/>
      <c r="M65" s="165"/>
      <c r="N65" s="165"/>
      <c r="O65" s="165"/>
      <c r="P65" s="165"/>
      <c r="Q65" s="165"/>
      <c r="R65" s="165"/>
      <c r="S65" s="165"/>
      <c r="T65" s="165"/>
      <c r="U65" s="165"/>
      <c r="V65" s="165"/>
      <c r="W65" s="165"/>
      <c r="X65" s="165"/>
      <c r="Y65" s="165"/>
      <c r="Z65" s="171"/>
    </row>
    <row r="66" spans="1:26" ht="33.75" customHeight="1">
      <c r="A66" s="165">
        <v>65</v>
      </c>
      <c r="B66" s="166" t="s">
        <v>2539</v>
      </c>
      <c r="C66" s="169" t="s">
        <v>2540</v>
      </c>
      <c r="D66" s="168" t="s">
        <v>2328</v>
      </c>
      <c r="E66" s="165" t="s">
        <v>2541</v>
      </c>
      <c r="F66" s="165" t="s">
        <v>2542</v>
      </c>
      <c r="G66" s="165"/>
      <c r="H66" s="165"/>
      <c r="I66" s="165"/>
      <c r="J66" s="165"/>
      <c r="K66" s="165"/>
      <c r="L66" s="165"/>
      <c r="M66" s="165"/>
      <c r="N66" s="165"/>
      <c r="O66" s="165"/>
      <c r="P66" s="165"/>
      <c r="Q66" s="165"/>
      <c r="R66" s="165"/>
      <c r="S66" s="165"/>
      <c r="T66" s="165"/>
      <c r="U66" s="165"/>
      <c r="V66" s="165"/>
      <c r="W66" s="165"/>
      <c r="X66" s="165"/>
      <c r="Y66" s="165"/>
      <c r="Z66" s="171"/>
    </row>
    <row r="67" spans="1:26" ht="33.75" customHeight="1">
      <c r="A67" s="165">
        <v>66</v>
      </c>
      <c r="B67" s="166" t="s">
        <v>2543</v>
      </c>
      <c r="C67" s="169" t="s">
        <v>2544</v>
      </c>
      <c r="D67" s="168" t="s">
        <v>2328</v>
      </c>
      <c r="E67" s="165" t="s">
        <v>2545</v>
      </c>
      <c r="F67" s="165" t="s">
        <v>2546</v>
      </c>
      <c r="G67" s="165"/>
      <c r="H67" s="165"/>
      <c r="I67" s="165"/>
      <c r="J67" s="165"/>
      <c r="K67" s="165"/>
      <c r="L67" s="165"/>
      <c r="M67" s="165"/>
      <c r="N67" s="165"/>
      <c r="O67" s="165"/>
      <c r="P67" s="165"/>
      <c r="Q67" s="165"/>
      <c r="R67" s="165"/>
      <c r="S67" s="165"/>
      <c r="T67" s="165"/>
      <c r="U67" s="165"/>
      <c r="V67" s="154"/>
      <c r="W67" s="165"/>
      <c r="X67" s="165"/>
      <c r="Y67" s="165"/>
      <c r="Z67" s="171"/>
    </row>
    <row r="68" spans="1:26" ht="33.75" customHeight="1">
      <c r="A68" s="165">
        <v>67</v>
      </c>
      <c r="B68" s="166" t="s">
        <v>2547</v>
      </c>
      <c r="C68" s="169" t="s">
        <v>2548</v>
      </c>
      <c r="D68" s="168" t="s">
        <v>2328</v>
      </c>
      <c r="E68" s="165" t="s">
        <v>2549</v>
      </c>
      <c r="F68" s="165" t="s">
        <v>2550</v>
      </c>
      <c r="G68" s="165"/>
      <c r="H68" s="165"/>
      <c r="I68" s="165"/>
      <c r="J68" s="165"/>
      <c r="K68" s="165"/>
      <c r="L68" s="165"/>
      <c r="M68" s="165"/>
      <c r="N68" s="165"/>
      <c r="O68" s="165"/>
      <c r="P68" s="165"/>
      <c r="Q68" s="165"/>
      <c r="R68" s="165"/>
      <c r="S68" s="165"/>
      <c r="T68" s="165"/>
      <c r="U68" s="165"/>
      <c r="V68" s="154"/>
      <c r="W68" s="165"/>
      <c r="X68" s="165"/>
      <c r="Y68" s="165"/>
      <c r="Z68" s="171"/>
    </row>
    <row r="69" spans="1:26" ht="33.75" customHeight="1">
      <c r="A69" s="165">
        <v>68</v>
      </c>
      <c r="B69" s="166" t="s">
        <v>2551</v>
      </c>
      <c r="C69" s="169" t="s">
        <v>2552</v>
      </c>
      <c r="D69" s="168" t="s">
        <v>2328</v>
      </c>
      <c r="E69" s="165" t="s">
        <v>2553</v>
      </c>
      <c r="F69" s="165" t="s">
        <v>2550</v>
      </c>
      <c r="G69" s="165"/>
      <c r="H69" s="165"/>
      <c r="I69" s="165"/>
      <c r="J69" s="165"/>
      <c r="K69" s="165"/>
      <c r="L69" s="165"/>
      <c r="M69" s="165"/>
      <c r="N69" s="165"/>
      <c r="O69" s="165"/>
      <c r="P69" s="165"/>
      <c r="Q69" s="165"/>
      <c r="R69" s="165"/>
      <c r="S69" s="165"/>
      <c r="T69" s="165"/>
      <c r="U69" s="165"/>
      <c r="V69" s="165"/>
      <c r="W69" s="165"/>
      <c r="X69" s="165"/>
      <c r="Y69" s="165"/>
      <c r="Z69" s="171"/>
    </row>
    <row r="70" spans="1:26" ht="33.75" customHeight="1">
      <c r="A70" s="165">
        <v>69</v>
      </c>
      <c r="B70" s="166" t="s">
        <v>2554</v>
      </c>
      <c r="C70" s="169" t="s">
        <v>2555</v>
      </c>
      <c r="D70" s="168" t="s">
        <v>2328</v>
      </c>
      <c r="E70" s="165" t="s">
        <v>2556</v>
      </c>
      <c r="F70" s="165" t="s">
        <v>2557</v>
      </c>
      <c r="G70" s="165"/>
      <c r="H70" s="165"/>
      <c r="I70" s="165"/>
      <c r="J70" s="165"/>
      <c r="K70" s="165"/>
      <c r="L70" s="165"/>
      <c r="M70" s="165"/>
      <c r="N70" s="165"/>
      <c r="O70" s="165"/>
      <c r="P70" s="165"/>
      <c r="Q70" s="165"/>
      <c r="R70" s="165"/>
      <c r="S70" s="165"/>
      <c r="T70" s="165"/>
      <c r="U70" s="165"/>
      <c r="V70" s="165"/>
      <c r="W70" s="165"/>
      <c r="X70" s="165"/>
      <c r="Y70" s="165"/>
      <c r="Z70" s="171"/>
    </row>
    <row r="71" spans="1:26" ht="33.75" customHeight="1">
      <c r="A71" s="165">
        <v>70</v>
      </c>
      <c r="B71" s="166" t="s">
        <v>2558</v>
      </c>
      <c r="C71" s="169" t="s">
        <v>2559</v>
      </c>
      <c r="D71" s="168" t="s">
        <v>2328</v>
      </c>
      <c r="E71" s="165" t="s">
        <v>2560</v>
      </c>
      <c r="F71" s="165" t="s">
        <v>2557</v>
      </c>
      <c r="G71" s="165"/>
      <c r="H71" s="165"/>
      <c r="I71" s="165"/>
      <c r="J71" s="165"/>
      <c r="K71" s="165"/>
      <c r="L71" s="165"/>
      <c r="M71" s="165"/>
      <c r="N71" s="165"/>
      <c r="O71" s="165"/>
      <c r="P71" s="165"/>
      <c r="Q71" s="165"/>
      <c r="R71" s="165"/>
      <c r="S71" s="165"/>
      <c r="T71" s="165"/>
      <c r="U71" s="165"/>
      <c r="V71" s="165"/>
      <c r="W71" s="165"/>
      <c r="X71" s="165"/>
      <c r="Y71" s="165"/>
      <c r="Z71" s="171"/>
    </row>
    <row r="72" spans="1:26" ht="33.75" customHeight="1">
      <c r="A72" s="165">
        <v>71</v>
      </c>
      <c r="B72" s="166" t="s">
        <v>2561</v>
      </c>
      <c r="C72" s="169" t="s">
        <v>2562</v>
      </c>
      <c r="D72" s="168" t="s">
        <v>2328</v>
      </c>
      <c r="E72" s="165" t="s">
        <v>2563</v>
      </c>
      <c r="F72" s="165" t="s">
        <v>2557</v>
      </c>
      <c r="G72" s="165"/>
      <c r="H72" s="165"/>
      <c r="I72" s="165"/>
      <c r="J72" s="165"/>
      <c r="K72" s="165"/>
      <c r="L72" s="165"/>
      <c r="M72" s="165"/>
      <c r="N72" s="165"/>
      <c r="O72" s="165"/>
      <c r="P72" s="165"/>
      <c r="Q72" s="165"/>
      <c r="R72" s="165"/>
      <c r="S72" s="165"/>
      <c r="T72" s="165"/>
      <c r="U72" s="165"/>
      <c r="V72" s="165"/>
      <c r="W72" s="165"/>
      <c r="X72" s="165"/>
      <c r="Y72" s="165"/>
      <c r="Z72" s="171"/>
    </row>
    <row r="73" spans="1:26" ht="33.75" customHeight="1">
      <c r="A73" s="165">
        <v>72</v>
      </c>
      <c r="B73" s="166" t="s">
        <v>2564</v>
      </c>
      <c r="C73" s="169" t="s">
        <v>2565</v>
      </c>
      <c r="D73" s="168" t="s">
        <v>2328</v>
      </c>
      <c r="E73" s="165" t="s">
        <v>2566</v>
      </c>
      <c r="F73" s="165" t="s">
        <v>2567</v>
      </c>
      <c r="G73" s="165"/>
      <c r="H73" s="165"/>
      <c r="I73" s="165"/>
      <c r="J73" s="165"/>
      <c r="K73" s="165"/>
      <c r="L73" s="165"/>
      <c r="M73" s="165"/>
      <c r="N73" s="165"/>
      <c r="O73" s="165"/>
      <c r="P73" s="165"/>
      <c r="Q73" s="165"/>
      <c r="R73" s="165"/>
      <c r="S73" s="165"/>
      <c r="T73" s="165"/>
      <c r="U73" s="165"/>
      <c r="V73" s="165"/>
      <c r="W73" s="165"/>
      <c r="X73" s="165"/>
      <c r="Y73" s="165"/>
      <c r="Z73" s="171"/>
    </row>
    <row r="74" spans="1:26" ht="33.75" customHeight="1">
      <c r="A74" s="165">
        <v>73</v>
      </c>
      <c r="B74" s="166" t="s">
        <v>2568</v>
      </c>
      <c r="C74" s="169" t="s">
        <v>2569</v>
      </c>
      <c r="D74" s="168" t="s">
        <v>2328</v>
      </c>
      <c r="E74" s="165" t="s">
        <v>2570</v>
      </c>
      <c r="F74" s="165" t="s">
        <v>2571</v>
      </c>
      <c r="G74" s="165"/>
      <c r="H74" s="165"/>
      <c r="I74" s="165"/>
      <c r="J74" s="165"/>
      <c r="K74" s="165"/>
      <c r="L74" s="165"/>
      <c r="M74" s="165"/>
      <c r="N74" s="165"/>
      <c r="O74" s="165"/>
      <c r="P74" s="165"/>
      <c r="Q74" s="165"/>
      <c r="R74" s="165"/>
      <c r="S74" s="165"/>
      <c r="T74" s="165"/>
      <c r="U74" s="165"/>
      <c r="V74" s="165"/>
      <c r="W74" s="165"/>
      <c r="X74" s="165"/>
      <c r="Y74" s="165"/>
      <c r="Z74" s="171"/>
    </row>
    <row r="75" spans="1:26" ht="33.75" customHeight="1">
      <c r="A75" s="165">
        <v>74</v>
      </c>
      <c r="B75" s="166" t="s">
        <v>2572</v>
      </c>
      <c r="C75" s="169" t="s">
        <v>2573</v>
      </c>
      <c r="D75" s="168" t="s">
        <v>2328</v>
      </c>
      <c r="E75" s="165" t="s">
        <v>2574</v>
      </c>
      <c r="F75" s="165" t="s">
        <v>2575</v>
      </c>
      <c r="G75" s="165"/>
      <c r="H75" s="165"/>
      <c r="I75" s="165"/>
      <c r="J75" s="165"/>
      <c r="K75" s="165"/>
      <c r="L75" s="165"/>
      <c r="M75" s="165"/>
      <c r="N75" s="165"/>
      <c r="O75" s="165"/>
      <c r="P75" s="165"/>
      <c r="Q75" s="165"/>
      <c r="R75" s="165"/>
      <c r="S75" s="165"/>
      <c r="T75" s="165"/>
      <c r="U75" s="165"/>
      <c r="V75" s="165"/>
      <c r="W75" s="165"/>
      <c r="X75" s="165"/>
      <c r="Y75" s="165"/>
      <c r="Z75" s="171"/>
    </row>
    <row r="76" spans="1:26" ht="33.75" customHeight="1">
      <c r="A76" s="165">
        <v>75</v>
      </c>
      <c r="B76" s="166" t="s">
        <v>2576</v>
      </c>
      <c r="C76" s="169" t="s">
        <v>2577</v>
      </c>
      <c r="D76" s="168" t="s">
        <v>2328</v>
      </c>
      <c r="E76" s="165" t="s">
        <v>2578</v>
      </c>
      <c r="F76" s="165" t="s">
        <v>2567</v>
      </c>
      <c r="G76" s="165"/>
      <c r="H76" s="165"/>
      <c r="I76" s="165"/>
      <c r="J76" s="165"/>
      <c r="K76" s="165"/>
      <c r="L76" s="165"/>
      <c r="M76" s="165"/>
      <c r="N76" s="165"/>
      <c r="O76" s="165"/>
      <c r="P76" s="165"/>
      <c r="Q76" s="165"/>
      <c r="R76" s="165"/>
      <c r="S76" s="165"/>
      <c r="T76" s="165"/>
      <c r="U76" s="165"/>
      <c r="V76" s="165"/>
      <c r="W76" s="165"/>
      <c r="X76" s="165"/>
      <c r="Y76" s="165"/>
      <c r="Z76" s="171"/>
    </row>
    <row r="77" spans="1:26" ht="33.75" customHeight="1">
      <c r="A77" s="165">
        <v>76</v>
      </c>
      <c r="B77" s="166" t="s">
        <v>2579</v>
      </c>
      <c r="C77" s="169" t="s">
        <v>2580</v>
      </c>
      <c r="D77" s="168" t="s">
        <v>2328</v>
      </c>
      <c r="E77" s="165" t="s">
        <v>2581</v>
      </c>
      <c r="F77" s="165" t="s">
        <v>2567</v>
      </c>
      <c r="G77" s="165"/>
      <c r="H77" s="165"/>
      <c r="I77" s="165"/>
      <c r="J77" s="165"/>
      <c r="K77" s="165"/>
      <c r="L77" s="165"/>
      <c r="M77" s="165"/>
      <c r="N77" s="165"/>
      <c r="O77" s="165"/>
      <c r="P77" s="165"/>
      <c r="Q77" s="165"/>
      <c r="R77" s="165"/>
      <c r="S77" s="165"/>
      <c r="T77" s="165"/>
      <c r="U77" s="165"/>
      <c r="V77" s="165"/>
      <c r="W77" s="165"/>
      <c r="X77" s="165"/>
      <c r="Y77" s="165"/>
      <c r="Z77" s="171"/>
    </row>
    <row r="78" spans="1:26" ht="33.75" customHeight="1">
      <c r="A78" s="165">
        <v>77</v>
      </c>
      <c r="B78" s="166" t="s">
        <v>2582</v>
      </c>
      <c r="C78" s="169" t="s">
        <v>2583</v>
      </c>
      <c r="D78" s="168" t="s">
        <v>2328</v>
      </c>
      <c r="E78" s="165" t="s">
        <v>2584</v>
      </c>
      <c r="F78" s="165" t="s">
        <v>2567</v>
      </c>
      <c r="G78" s="165"/>
      <c r="H78" s="165"/>
      <c r="I78" s="165"/>
      <c r="J78" s="165"/>
      <c r="K78" s="165"/>
      <c r="L78" s="165"/>
      <c r="M78" s="165"/>
      <c r="N78" s="165"/>
      <c r="O78" s="165"/>
      <c r="P78" s="165"/>
      <c r="Q78" s="165"/>
      <c r="R78" s="165"/>
      <c r="S78" s="165"/>
      <c r="T78" s="165"/>
      <c r="U78" s="165"/>
      <c r="V78" s="165"/>
      <c r="W78" s="165"/>
      <c r="X78" s="165"/>
      <c r="Y78" s="165"/>
      <c r="Z78" s="171"/>
    </row>
    <row r="79" spans="1:26" ht="33.75" customHeight="1">
      <c r="A79" s="165">
        <v>78</v>
      </c>
      <c r="B79" s="166" t="s">
        <v>2585</v>
      </c>
      <c r="C79" s="169" t="s">
        <v>2586</v>
      </c>
      <c r="D79" s="168" t="s">
        <v>2328</v>
      </c>
      <c r="E79" s="165" t="s">
        <v>2587</v>
      </c>
      <c r="F79" s="165" t="s">
        <v>2588</v>
      </c>
      <c r="G79" s="165"/>
      <c r="H79" s="165"/>
      <c r="I79" s="165"/>
      <c r="J79" s="165"/>
      <c r="K79" s="165"/>
      <c r="L79" s="165"/>
      <c r="M79" s="165"/>
      <c r="N79" s="165"/>
      <c r="O79" s="165"/>
      <c r="P79" s="165"/>
      <c r="Q79" s="165"/>
      <c r="R79" s="165"/>
      <c r="S79" s="165"/>
      <c r="T79" s="165"/>
      <c r="U79" s="165"/>
      <c r="V79" s="165"/>
      <c r="W79" s="165"/>
      <c r="X79" s="165"/>
      <c r="Y79" s="165"/>
      <c r="Z79" s="171"/>
    </row>
    <row r="80" spans="1:26" ht="33.75" customHeight="1">
      <c r="A80" s="165">
        <v>79</v>
      </c>
      <c r="B80" s="166" t="s">
        <v>2589</v>
      </c>
      <c r="C80" s="169" t="s">
        <v>2590</v>
      </c>
      <c r="D80" s="168" t="s">
        <v>2328</v>
      </c>
      <c r="E80" s="165" t="s">
        <v>2591</v>
      </c>
      <c r="F80" s="165" t="s">
        <v>2588</v>
      </c>
      <c r="G80" s="165"/>
      <c r="H80" s="165"/>
      <c r="I80" s="165"/>
      <c r="J80" s="165"/>
      <c r="K80" s="165"/>
      <c r="L80" s="165"/>
      <c r="M80" s="165"/>
      <c r="N80" s="165"/>
      <c r="O80" s="165"/>
      <c r="P80" s="165"/>
      <c r="Q80" s="165"/>
      <c r="R80" s="165"/>
      <c r="S80" s="165"/>
      <c r="T80" s="165"/>
      <c r="U80" s="165"/>
      <c r="V80" s="165"/>
      <c r="W80" s="165"/>
      <c r="X80" s="165"/>
      <c r="Y80" s="165"/>
      <c r="Z80" s="171"/>
    </row>
    <row r="81" spans="1:26" ht="33.75" customHeight="1">
      <c r="A81" s="165">
        <v>80</v>
      </c>
      <c r="B81" s="166" t="s">
        <v>2592</v>
      </c>
      <c r="C81" s="169" t="s">
        <v>2593</v>
      </c>
      <c r="D81" s="168" t="s">
        <v>2328</v>
      </c>
      <c r="E81" s="165" t="s">
        <v>2594</v>
      </c>
      <c r="F81" s="165" t="s">
        <v>2595</v>
      </c>
      <c r="G81" s="165"/>
      <c r="H81" s="165"/>
      <c r="I81" s="165"/>
      <c r="J81" s="165"/>
      <c r="K81" s="165"/>
      <c r="L81" s="165"/>
      <c r="M81" s="165"/>
      <c r="N81" s="165"/>
      <c r="O81" s="165"/>
      <c r="P81" s="165"/>
      <c r="Q81" s="165"/>
      <c r="R81" s="165"/>
      <c r="S81" s="165"/>
      <c r="T81" s="165"/>
      <c r="U81" s="165"/>
      <c r="V81" s="165"/>
      <c r="W81" s="165"/>
      <c r="X81" s="165"/>
      <c r="Y81" s="165"/>
      <c r="Z81" s="171"/>
    </row>
    <row r="82" spans="1:26" ht="33.75" customHeight="1">
      <c r="A82" s="165">
        <v>81</v>
      </c>
      <c r="B82" s="166" t="s">
        <v>2596</v>
      </c>
      <c r="C82" s="169" t="s">
        <v>2597</v>
      </c>
      <c r="D82" s="168" t="s">
        <v>2328</v>
      </c>
      <c r="E82" s="165" t="s">
        <v>2598</v>
      </c>
      <c r="F82" s="165" t="s">
        <v>2595</v>
      </c>
      <c r="G82" s="165"/>
      <c r="H82" s="165"/>
      <c r="I82" s="165"/>
      <c r="J82" s="165"/>
      <c r="K82" s="165"/>
      <c r="L82" s="165"/>
      <c r="M82" s="165"/>
      <c r="N82" s="165"/>
      <c r="O82" s="165"/>
      <c r="P82" s="165"/>
      <c r="Q82" s="165"/>
      <c r="R82" s="165"/>
      <c r="S82" s="165"/>
      <c r="T82" s="165"/>
      <c r="U82" s="165"/>
      <c r="V82" s="165"/>
      <c r="W82" s="165"/>
      <c r="X82" s="165"/>
      <c r="Y82" s="165"/>
      <c r="Z82" s="171"/>
    </row>
    <row r="83" spans="1:26" ht="33.75" customHeight="1">
      <c r="A83" s="165">
        <v>82</v>
      </c>
      <c r="B83" s="166" t="s">
        <v>2599</v>
      </c>
      <c r="C83" s="169" t="s">
        <v>2600</v>
      </c>
      <c r="D83" s="168" t="s">
        <v>2328</v>
      </c>
      <c r="E83" s="165" t="s">
        <v>2601</v>
      </c>
      <c r="F83" s="165" t="s">
        <v>2595</v>
      </c>
      <c r="G83" s="165"/>
      <c r="H83" s="165"/>
      <c r="I83" s="165"/>
      <c r="J83" s="165"/>
      <c r="K83" s="165"/>
      <c r="L83" s="165"/>
      <c r="M83" s="165"/>
      <c r="N83" s="165"/>
      <c r="O83" s="165"/>
      <c r="P83" s="165"/>
      <c r="Q83" s="165"/>
      <c r="R83" s="165"/>
      <c r="S83" s="165"/>
      <c r="T83" s="165"/>
      <c r="U83" s="165"/>
      <c r="V83" s="165"/>
      <c r="W83" s="165"/>
      <c r="X83" s="165"/>
      <c r="Y83" s="165"/>
      <c r="Z83" s="171"/>
    </row>
    <row r="84" spans="1:26" ht="33.75" customHeight="1">
      <c r="A84" s="165">
        <v>83</v>
      </c>
      <c r="B84" s="166" t="s">
        <v>2602</v>
      </c>
      <c r="C84" s="169" t="s">
        <v>2603</v>
      </c>
      <c r="D84" s="168" t="s">
        <v>2328</v>
      </c>
      <c r="E84" s="165" t="s">
        <v>2604</v>
      </c>
      <c r="F84" s="165" t="s">
        <v>2605</v>
      </c>
      <c r="G84" s="165"/>
      <c r="H84" s="165"/>
      <c r="I84" s="165"/>
      <c r="J84" s="165"/>
      <c r="K84" s="165"/>
      <c r="L84" s="165"/>
      <c r="M84" s="165"/>
      <c r="N84" s="165"/>
      <c r="O84" s="165"/>
      <c r="P84" s="165"/>
      <c r="Q84" s="165"/>
      <c r="R84" s="165"/>
      <c r="S84" s="165"/>
      <c r="T84" s="165"/>
      <c r="U84" s="165"/>
      <c r="V84" s="165"/>
      <c r="W84" s="165"/>
      <c r="X84" s="165"/>
      <c r="Y84" s="165"/>
      <c r="Z84" s="171"/>
    </row>
    <row r="85" spans="1:26" ht="33.75" customHeight="1">
      <c r="A85" s="165">
        <v>84</v>
      </c>
      <c r="B85" s="166" t="s">
        <v>2606</v>
      </c>
      <c r="C85" s="169" t="s">
        <v>2607</v>
      </c>
      <c r="D85" s="168" t="s">
        <v>2328</v>
      </c>
      <c r="E85" s="165" t="s">
        <v>2608</v>
      </c>
      <c r="F85" s="165" t="s">
        <v>2605</v>
      </c>
      <c r="G85" s="165"/>
      <c r="H85" s="165"/>
      <c r="I85" s="165"/>
      <c r="J85" s="165"/>
      <c r="K85" s="165"/>
      <c r="L85" s="165"/>
      <c r="M85" s="165"/>
      <c r="N85" s="165"/>
      <c r="O85" s="165"/>
      <c r="P85" s="165"/>
      <c r="Q85" s="165"/>
      <c r="R85" s="165"/>
      <c r="S85" s="165"/>
      <c r="T85" s="165"/>
      <c r="U85" s="165"/>
      <c r="V85" s="165"/>
      <c r="W85" s="165"/>
      <c r="X85" s="165"/>
      <c r="Y85" s="165"/>
      <c r="Z85" s="171"/>
    </row>
    <row r="86" spans="1:26" ht="33.75" customHeight="1">
      <c r="A86" s="165">
        <v>85</v>
      </c>
      <c r="B86" s="166" t="s">
        <v>2609</v>
      </c>
      <c r="C86" s="169" t="s">
        <v>2610</v>
      </c>
      <c r="D86" s="168" t="s">
        <v>2328</v>
      </c>
      <c r="E86" s="165" t="s">
        <v>2611</v>
      </c>
      <c r="F86" s="165" t="s">
        <v>2612</v>
      </c>
      <c r="G86" s="165"/>
      <c r="H86" s="165"/>
      <c r="I86" s="165"/>
      <c r="J86" s="165"/>
      <c r="K86" s="165"/>
      <c r="L86" s="165"/>
      <c r="M86" s="165"/>
      <c r="N86" s="165"/>
      <c r="O86" s="165"/>
      <c r="P86" s="165"/>
      <c r="Q86" s="165"/>
      <c r="R86" s="165"/>
      <c r="S86" s="165"/>
      <c r="T86" s="165"/>
      <c r="U86" s="165"/>
      <c r="V86" s="165"/>
      <c r="W86" s="165"/>
      <c r="X86" s="165"/>
      <c r="Y86" s="165"/>
      <c r="Z86" s="171"/>
    </row>
    <row r="87" spans="1:26" ht="33.75" customHeight="1">
      <c r="A87" s="165">
        <v>86</v>
      </c>
      <c r="B87" s="166" t="s">
        <v>2613</v>
      </c>
      <c r="C87" s="169" t="s">
        <v>2614</v>
      </c>
      <c r="D87" s="168" t="s">
        <v>2328</v>
      </c>
      <c r="E87" s="165" t="s">
        <v>2615</v>
      </c>
      <c r="F87" s="165" t="s">
        <v>2612</v>
      </c>
      <c r="G87" s="165"/>
      <c r="H87" s="165"/>
      <c r="I87" s="165"/>
      <c r="J87" s="165"/>
      <c r="K87" s="165"/>
      <c r="L87" s="165"/>
      <c r="M87" s="165"/>
      <c r="N87" s="165"/>
      <c r="O87" s="165"/>
      <c r="P87" s="165"/>
      <c r="Q87" s="165"/>
      <c r="R87" s="165"/>
      <c r="S87" s="165"/>
      <c r="T87" s="165"/>
      <c r="U87" s="165"/>
      <c r="V87" s="165"/>
      <c r="W87" s="165"/>
      <c r="X87" s="165"/>
      <c r="Y87" s="165"/>
      <c r="Z87" s="171"/>
    </row>
    <row r="88" spans="1:26" ht="33.75" customHeight="1">
      <c r="A88" s="165">
        <v>87</v>
      </c>
      <c r="B88" s="166" t="s">
        <v>2616</v>
      </c>
      <c r="C88" s="169" t="s">
        <v>2617</v>
      </c>
      <c r="D88" s="168" t="s">
        <v>2328</v>
      </c>
      <c r="E88" s="165" t="s">
        <v>2618</v>
      </c>
      <c r="F88" s="165" t="s">
        <v>2619</v>
      </c>
      <c r="G88" s="165"/>
      <c r="H88" s="165"/>
      <c r="I88" s="165"/>
      <c r="J88" s="165"/>
      <c r="K88" s="165"/>
      <c r="L88" s="165"/>
      <c r="M88" s="165"/>
      <c r="N88" s="165"/>
      <c r="O88" s="165"/>
      <c r="P88" s="165"/>
      <c r="Q88" s="165"/>
      <c r="R88" s="165"/>
      <c r="S88" s="165"/>
      <c r="T88" s="165"/>
      <c r="U88" s="165"/>
      <c r="V88" s="165"/>
      <c r="W88" s="165"/>
      <c r="X88" s="165"/>
      <c r="Y88" s="165"/>
      <c r="Z88" s="171"/>
    </row>
    <row r="89" spans="1:26" ht="33.75" customHeight="1">
      <c r="A89" s="165">
        <v>88</v>
      </c>
      <c r="B89" s="166" t="s">
        <v>2620</v>
      </c>
      <c r="C89" s="169" t="s">
        <v>2621</v>
      </c>
      <c r="D89" s="168" t="s">
        <v>2328</v>
      </c>
      <c r="E89" s="165" t="s">
        <v>2622</v>
      </c>
      <c r="F89" s="165" t="s">
        <v>2623</v>
      </c>
      <c r="G89" s="165"/>
      <c r="H89" s="165"/>
      <c r="I89" s="165"/>
      <c r="J89" s="165"/>
      <c r="K89" s="165"/>
      <c r="L89" s="165"/>
      <c r="M89" s="165"/>
      <c r="N89" s="165"/>
      <c r="O89" s="165"/>
      <c r="P89" s="165"/>
      <c r="Q89" s="165"/>
      <c r="R89" s="165"/>
      <c r="S89" s="165"/>
      <c r="T89" s="165"/>
      <c r="U89" s="165"/>
      <c r="V89" s="165"/>
      <c r="W89" s="165"/>
      <c r="X89" s="165"/>
      <c r="Y89" s="165"/>
      <c r="Z89" s="171"/>
    </row>
    <row r="90" spans="1:26" ht="33.75" customHeight="1">
      <c r="A90" s="165">
        <v>89</v>
      </c>
      <c r="B90" s="166" t="s">
        <v>2624</v>
      </c>
      <c r="C90" s="169" t="s">
        <v>2625</v>
      </c>
      <c r="D90" s="168" t="s">
        <v>2328</v>
      </c>
      <c r="E90" s="165" t="s">
        <v>2626</v>
      </c>
      <c r="F90" s="165" t="s">
        <v>2619</v>
      </c>
      <c r="G90" s="165"/>
      <c r="H90" s="165"/>
      <c r="I90" s="165"/>
      <c r="J90" s="165"/>
      <c r="K90" s="165"/>
      <c r="L90" s="165"/>
      <c r="M90" s="165"/>
      <c r="N90" s="165"/>
      <c r="O90" s="165"/>
      <c r="P90" s="165"/>
      <c r="Q90" s="165"/>
      <c r="R90" s="165"/>
      <c r="S90" s="165"/>
      <c r="T90" s="165"/>
      <c r="U90" s="165"/>
      <c r="V90" s="165"/>
      <c r="W90" s="165"/>
      <c r="X90" s="165"/>
      <c r="Y90" s="165"/>
      <c r="Z90" s="171"/>
    </row>
    <row r="91" spans="1:26" ht="33.75" customHeight="1">
      <c r="A91" s="165">
        <v>90</v>
      </c>
      <c r="B91" s="166" t="s">
        <v>2627</v>
      </c>
      <c r="C91" s="169" t="s">
        <v>2628</v>
      </c>
      <c r="D91" s="168" t="s">
        <v>2328</v>
      </c>
      <c r="E91" s="165" t="s">
        <v>2629</v>
      </c>
      <c r="F91" s="165" t="s">
        <v>2619</v>
      </c>
      <c r="G91" s="165"/>
      <c r="H91" s="165"/>
      <c r="I91" s="165"/>
      <c r="J91" s="165"/>
      <c r="K91" s="165"/>
      <c r="L91" s="165"/>
      <c r="M91" s="165"/>
      <c r="N91" s="165"/>
      <c r="O91" s="165"/>
      <c r="P91" s="165"/>
      <c r="Q91" s="165"/>
      <c r="R91" s="165"/>
      <c r="S91" s="165"/>
      <c r="T91" s="165"/>
      <c r="U91" s="165"/>
      <c r="V91" s="165"/>
      <c r="W91" s="165"/>
      <c r="X91" s="165"/>
      <c r="Y91" s="165"/>
      <c r="Z91" s="171"/>
    </row>
    <row r="92" spans="1:26" ht="33.75" customHeight="1">
      <c r="A92" s="165">
        <v>91</v>
      </c>
      <c r="B92" s="166" t="s">
        <v>2630</v>
      </c>
      <c r="C92" s="169" t="s">
        <v>2631</v>
      </c>
      <c r="D92" s="168" t="s">
        <v>2328</v>
      </c>
      <c r="E92" s="165" t="s">
        <v>2632</v>
      </c>
      <c r="F92" s="165" t="s">
        <v>2633</v>
      </c>
      <c r="G92" s="165"/>
      <c r="H92" s="165"/>
      <c r="I92" s="165"/>
      <c r="J92" s="165"/>
      <c r="K92" s="165"/>
      <c r="L92" s="165"/>
      <c r="M92" s="165"/>
      <c r="N92" s="165"/>
      <c r="O92" s="165"/>
      <c r="P92" s="165"/>
      <c r="Q92" s="165"/>
      <c r="R92" s="165"/>
      <c r="S92" s="165"/>
      <c r="T92" s="165"/>
      <c r="U92" s="165"/>
      <c r="V92" s="154"/>
      <c r="W92" s="165"/>
      <c r="X92" s="165"/>
      <c r="Y92" s="165"/>
      <c r="Z92" s="171"/>
    </row>
    <row r="93" spans="1:26" ht="33.75" customHeight="1">
      <c r="A93" s="165">
        <v>92</v>
      </c>
      <c r="B93" s="166" t="s">
        <v>2634</v>
      </c>
      <c r="C93" s="169" t="s">
        <v>2635</v>
      </c>
      <c r="D93" s="168" t="s">
        <v>2328</v>
      </c>
      <c r="E93" s="165" t="s">
        <v>2636</v>
      </c>
      <c r="F93" s="165" t="s">
        <v>2633</v>
      </c>
      <c r="G93" s="165"/>
      <c r="H93" s="165"/>
      <c r="I93" s="165"/>
      <c r="J93" s="165"/>
      <c r="K93" s="165"/>
      <c r="L93" s="165"/>
      <c r="M93" s="165"/>
      <c r="N93" s="165"/>
      <c r="O93" s="165"/>
      <c r="P93" s="165"/>
      <c r="Q93" s="165"/>
      <c r="R93" s="165"/>
      <c r="S93" s="165"/>
      <c r="T93" s="165"/>
      <c r="U93" s="165"/>
      <c r="V93" s="165"/>
      <c r="W93" s="165"/>
      <c r="X93" s="165"/>
      <c r="Y93" s="165"/>
      <c r="Z93" s="171"/>
    </row>
    <row r="94" spans="1:26" ht="33.75" customHeight="1">
      <c r="A94" s="165">
        <v>93</v>
      </c>
      <c r="B94" s="166" t="s">
        <v>2637</v>
      </c>
      <c r="C94" s="169" t="s">
        <v>2638</v>
      </c>
      <c r="D94" s="168" t="s">
        <v>2328</v>
      </c>
      <c r="E94" s="165" t="s">
        <v>2639</v>
      </c>
      <c r="F94" s="165" t="s">
        <v>2633</v>
      </c>
      <c r="G94" s="165"/>
      <c r="H94" s="165"/>
      <c r="I94" s="165"/>
      <c r="J94" s="165"/>
      <c r="K94" s="165"/>
      <c r="L94" s="165"/>
      <c r="M94" s="165"/>
      <c r="N94" s="165"/>
      <c r="O94" s="165"/>
      <c r="P94" s="165"/>
      <c r="Q94" s="165"/>
      <c r="R94" s="165"/>
      <c r="S94" s="165"/>
      <c r="T94" s="165"/>
      <c r="U94" s="165"/>
      <c r="V94" s="165"/>
      <c r="W94" s="165"/>
      <c r="X94" s="165"/>
      <c r="Y94" s="165"/>
      <c r="Z94" s="171"/>
    </row>
    <row r="95" spans="1:26" ht="33.75" customHeight="1">
      <c r="A95" s="165">
        <v>94</v>
      </c>
      <c r="B95" s="166" t="s">
        <v>2640</v>
      </c>
      <c r="C95" s="169" t="s">
        <v>2641</v>
      </c>
      <c r="D95" s="168" t="s">
        <v>2328</v>
      </c>
      <c r="E95" s="165" t="s">
        <v>2642</v>
      </c>
      <c r="F95" s="165" t="s">
        <v>2633</v>
      </c>
      <c r="G95" s="165"/>
      <c r="H95" s="165"/>
      <c r="I95" s="165"/>
      <c r="J95" s="165"/>
      <c r="K95" s="165"/>
      <c r="L95" s="165"/>
      <c r="M95" s="165"/>
      <c r="N95" s="165"/>
      <c r="O95" s="165"/>
      <c r="P95" s="165"/>
      <c r="Q95" s="165"/>
      <c r="R95" s="165"/>
      <c r="S95" s="165"/>
      <c r="T95" s="165"/>
      <c r="U95" s="165"/>
      <c r="V95" s="165"/>
      <c r="W95" s="165"/>
      <c r="X95" s="165"/>
      <c r="Y95" s="165"/>
      <c r="Z95" s="171"/>
    </row>
    <row r="96" spans="1:26" ht="33.75" customHeight="1">
      <c r="A96" s="165">
        <v>95</v>
      </c>
      <c r="B96" s="166" t="s">
        <v>2643</v>
      </c>
      <c r="C96" s="169" t="s">
        <v>2644</v>
      </c>
      <c r="D96" s="168" t="s">
        <v>2328</v>
      </c>
      <c r="E96" s="165" t="s">
        <v>2645</v>
      </c>
      <c r="F96" s="165" t="s">
        <v>2646</v>
      </c>
      <c r="G96" s="165"/>
      <c r="H96" s="165"/>
      <c r="I96" s="165"/>
      <c r="J96" s="165"/>
      <c r="K96" s="165"/>
      <c r="L96" s="165"/>
      <c r="M96" s="165"/>
      <c r="N96" s="165"/>
      <c r="O96" s="165"/>
      <c r="P96" s="165"/>
      <c r="Q96" s="165"/>
      <c r="R96" s="165"/>
      <c r="S96" s="165"/>
      <c r="T96" s="165"/>
      <c r="U96" s="165"/>
      <c r="V96" s="165"/>
      <c r="W96" s="165"/>
      <c r="X96" s="165"/>
      <c r="Y96" s="165"/>
      <c r="Z96" s="171"/>
    </row>
    <row r="97" spans="1:26" ht="33.75" customHeight="1">
      <c r="A97" s="165">
        <v>96</v>
      </c>
      <c r="B97" s="166" t="s">
        <v>2647</v>
      </c>
      <c r="C97" s="169" t="s">
        <v>2648</v>
      </c>
      <c r="D97" s="168" t="s">
        <v>2328</v>
      </c>
      <c r="E97" s="165" t="s">
        <v>2649</v>
      </c>
      <c r="F97" s="165" t="s">
        <v>2650</v>
      </c>
      <c r="G97" s="165"/>
      <c r="H97" s="165"/>
      <c r="I97" s="165"/>
      <c r="J97" s="165"/>
      <c r="K97" s="165"/>
      <c r="L97" s="165"/>
      <c r="M97" s="165"/>
      <c r="N97" s="165"/>
      <c r="O97" s="165"/>
      <c r="P97" s="165"/>
      <c r="Q97" s="165"/>
      <c r="R97" s="165"/>
      <c r="S97" s="165"/>
      <c r="T97" s="165"/>
      <c r="U97" s="165"/>
      <c r="V97" s="165"/>
      <c r="W97" s="165"/>
      <c r="X97" s="165"/>
      <c r="Y97" s="165"/>
      <c r="Z97" s="171"/>
    </row>
    <row r="98" spans="1:26" ht="33.75" customHeight="1">
      <c r="A98" s="165">
        <v>97</v>
      </c>
      <c r="B98" s="166" t="s">
        <v>2647</v>
      </c>
      <c r="C98" s="169" t="s">
        <v>2651</v>
      </c>
      <c r="D98" s="168" t="s">
        <v>2328</v>
      </c>
      <c r="E98" s="165" t="s">
        <v>2652</v>
      </c>
      <c r="F98" s="165" t="s">
        <v>274</v>
      </c>
      <c r="G98" s="165"/>
      <c r="H98" s="165"/>
      <c r="I98" s="165"/>
      <c r="J98" s="165"/>
      <c r="K98" s="165"/>
      <c r="L98" s="165"/>
      <c r="M98" s="165"/>
      <c r="N98" s="165"/>
      <c r="O98" s="165"/>
      <c r="P98" s="165"/>
      <c r="Q98" s="165"/>
      <c r="R98" s="165"/>
      <c r="S98" s="165"/>
      <c r="T98" s="165"/>
      <c r="U98" s="165"/>
      <c r="V98" s="165"/>
      <c r="W98" s="165"/>
      <c r="X98" s="165"/>
      <c r="Y98" s="165"/>
      <c r="Z98" s="171"/>
    </row>
    <row r="99" spans="1:26" ht="33.75" customHeight="1">
      <c r="A99" s="165">
        <v>98</v>
      </c>
      <c r="B99" s="166" t="s">
        <v>2653</v>
      </c>
      <c r="C99" s="169" t="s">
        <v>2654</v>
      </c>
      <c r="D99" s="168" t="s">
        <v>2328</v>
      </c>
      <c r="E99" s="165" t="s">
        <v>2655</v>
      </c>
      <c r="F99" s="165" t="s">
        <v>274</v>
      </c>
      <c r="G99" s="165"/>
      <c r="H99" s="165"/>
      <c r="I99" s="165"/>
      <c r="J99" s="165"/>
      <c r="K99" s="165"/>
      <c r="L99" s="165"/>
      <c r="M99" s="165"/>
      <c r="N99" s="165"/>
      <c r="O99" s="165"/>
      <c r="P99" s="165"/>
      <c r="Q99" s="165"/>
      <c r="R99" s="165"/>
      <c r="S99" s="165"/>
      <c r="T99" s="165"/>
      <c r="U99" s="165"/>
      <c r="V99" s="165"/>
      <c r="W99" s="165"/>
      <c r="X99" s="165"/>
      <c r="Y99" s="165"/>
      <c r="Z99" s="171"/>
    </row>
    <row r="100" spans="1:26" ht="33.75" customHeight="1">
      <c r="A100" s="165">
        <v>99</v>
      </c>
      <c r="B100" s="166" t="s">
        <v>2656</v>
      </c>
      <c r="C100" s="169" t="s">
        <v>2657</v>
      </c>
      <c r="D100" s="168" t="s">
        <v>2328</v>
      </c>
      <c r="E100" s="165" t="s">
        <v>2658</v>
      </c>
      <c r="F100" s="165" t="s">
        <v>274</v>
      </c>
      <c r="G100" s="165"/>
      <c r="H100" s="165"/>
      <c r="I100" s="165"/>
      <c r="J100" s="165"/>
      <c r="K100" s="165"/>
      <c r="L100" s="165"/>
      <c r="M100" s="165"/>
      <c r="N100" s="165"/>
      <c r="O100" s="165"/>
      <c r="P100" s="165"/>
      <c r="Q100" s="165"/>
      <c r="R100" s="165"/>
      <c r="S100" s="165"/>
      <c r="T100" s="165"/>
      <c r="U100" s="165"/>
      <c r="V100" s="165"/>
      <c r="W100" s="165"/>
      <c r="X100" s="165"/>
      <c r="Y100" s="165"/>
      <c r="Z100" s="171"/>
    </row>
    <row r="101" spans="1:26" ht="33.75" customHeight="1">
      <c r="A101" s="165">
        <v>100</v>
      </c>
      <c r="B101" s="166" t="s">
        <v>2659</v>
      </c>
      <c r="C101" s="169" t="s">
        <v>2660</v>
      </c>
      <c r="D101" s="168" t="s">
        <v>2328</v>
      </c>
      <c r="E101" s="165" t="s">
        <v>2661</v>
      </c>
      <c r="F101" s="165" t="s">
        <v>274</v>
      </c>
      <c r="G101" s="165"/>
      <c r="H101" s="165"/>
      <c r="I101" s="165"/>
      <c r="J101" s="165"/>
      <c r="K101" s="165"/>
      <c r="L101" s="165"/>
      <c r="M101" s="165"/>
      <c r="N101" s="165"/>
      <c r="O101" s="165"/>
      <c r="P101" s="165"/>
      <c r="Q101" s="165"/>
      <c r="R101" s="165"/>
      <c r="S101" s="165"/>
      <c r="T101" s="165"/>
      <c r="U101" s="165"/>
      <c r="V101" s="165"/>
      <c r="W101" s="165"/>
      <c r="X101" s="165"/>
      <c r="Y101" s="165"/>
      <c r="Z101" s="171"/>
    </row>
    <row r="102" spans="1:26" ht="33.75" customHeight="1">
      <c r="A102" s="165">
        <v>101</v>
      </c>
      <c r="B102" s="166" t="s">
        <v>2662</v>
      </c>
      <c r="C102" s="169" t="s">
        <v>2663</v>
      </c>
      <c r="D102" s="168" t="s">
        <v>2328</v>
      </c>
      <c r="E102" s="165" t="s">
        <v>2664</v>
      </c>
      <c r="F102" s="165" t="s">
        <v>2665</v>
      </c>
      <c r="G102" s="165"/>
      <c r="H102" s="165"/>
      <c r="I102" s="165"/>
      <c r="J102" s="165"/>
      <c r="K102" s="165"/>
      <c r="L102" s="165"/>
      <c r="M102" s="165"/>
      <c r="N102" s="165"/>
      <c r="O102" s="165"/>
      <c r="P102" s="165"/>
      <c r="Q102" s="165"/>
      <c r="R102" s="165"/>
      <c r="S102" s="165"/>
      <c r="T102" s="165"/>
      <c r="U102" s="165"/>
      <c r="V102" s="165"/>
      <c r="W102" s="165"/>
      <c r="X102" s="165"/>
      <c r="Y102" s="165"/>
      <c r="Z102" s="171"/>
    </row>
    <row r="103" spans="1:26" ht="33.75" customHeight="1">
      <c r="A103" s="165">
        <v>102</v>
      </c>
      <c r="B103" s="166" t="s">
        <v>2666</v>
      </c>
      <c r="C103" s="169" t="s">
        <v>2667</v>
      </c>
      <c r="D103" s="168" t="s">
        <v>2328</v>
      </c>
      <c r="E103" s="165" t="s">
        <v>2668</v>
      </c>
      <c r="F103" s="165" t="s">
        <v>2669</v>
      </c>
      <c r="G103" s="165"/>
      <c r="H103" s="165"/>
      <c r="I103" s="165"/>
      <c r="J103" s="165"/>
      <c r="K103" s="165"/>
      <c r="L103" s="165"/>
      <c r="M103" s="165"/>
      <c r="N103" s="165"/>
      <c r="O103" s="165"/>
      <c r="P103" s="165"/>
      <c r="Q103" s="165"/>
      <c r="R103" s="165"/>
      <c r="S103" s="165"/>
      <c r="T103" s="165"/>
      <c r="U103" s="165"/>
      <c r="V103" s="165"/>
      <c r="W103" s="165"/>
      <c r="X103" s="165"/>
      <c r="Y103" s="165"/>
      <c r="Z103" s="171"/>
    </row>
    <row r="104" spans="1:26" ht="33.75" customHeight="1">
      <c r="A104" s="165">
        <v>103</v>
      </c>
      <c r="B104" s="166" t="s">
        <v>2670</v>
      </c>
      <c r="C104" s="169" t="s">
        <v>2667</v>
      </c>
      <c r="D104" s="168" t="s">
        <v>2328</v>
      </c>
      <c r="E104" s="165" t="s">
        <v>2671</v>
      </c>
      <c r="F104" s="165" t="s">
        <v>2669</v>
      </c>
      <c r="G104" s="165"/>
      <c r="H104" s="165"/>
      <c r="I104" s="165"/>
      <c r="J104" s="165"/>
      <c r="K104" s="165"/>
      <c r="L104" s="165"/>
      <c r="M104" s="165"/>
      <c r="N104" s="165"/>
      <c r="O104" s="165"/>
      <c r="P104" s="165"/>
      <c r="Q104" s="165"/>
      <c r="R104" s="165"/>
      <c r="S104" s="165"/>
      <c r="T104" s="165"/>
      <c r="U104" s="165"/>
      <c r="V104" s="165"/>
      <c r="W104" s="165"/>
      <c r="X104" s="165"/>
      <c r="Y104" s="165"/>
      <c r="Z104" s="171"/>
    </row>
    <row r="105" spans="1:26" ht="33.75" customHeight="1">
      <c r="A105" s="165">
        <v>104</v>
      </c>
      <c r="B105" s="166" t="s">
        <v>2672</v>
      </c>
      <c r="C105" s="169" t="s">
        <v>2673</v>
      </c>
      <c r="D105" s="168" t="s">
        <v>2328</v>
      </c>
      <c r="E105" s="165" t="s">
        <v>2674</v>
      </c>
      <c r="F105" s="165" t="s">
        <v>2675</v>
      </c>
      <c r="G105" s="165"/>
      <c r="H105" s="165"/>
      <c r="I105" s="165"/>
      <c r="J105" s="165"/>
      <c r="K105" s="165"/>
      <c r="L105" s="165"/>
      <c r="M105" s="165"/>
      <c r="N105" s="165"/>
      <c r="O105" s="165"/>
      <c r="P105" s="165"/>
      <c r="Q105" s="165"/>
      <c r="R105" s="165"/>
      <c r="S105" s="165"/>
      <c r="T105" s="165"/>
      <c r="U105" s="165"/>
      <c r="V105" s="165"/>
      <c r="W105" s="165"/>
      <c r="X105" s="165"/>
      <c r="Y105" s="165"/>
      <c r="Z105" s="171"/>
    </row>
    <row r="106" spans="1:26" ht="33.75" customHeight="1">
      <c r="A106" s="165">
        <v>105</v>
      </c>
      <c r="B106" s="166" t="s">
        <v>2676</v>
      </c>
      <c r="C106" s="169" t="s">
        <v>2677</v>
      </c>
      <c r="D106" s="168" t="s">
        <v>2328</v>
      </c>
      <c r="E106" s="165" t="s">
        <v>2678</v>
      </c>
      <c r="F106" s="165" t="s">
        <v>2619</v>
      </c>
      <c r="G106" s="165"/>
      <c r="H106" s="165"/>
      <c r="I106" s="165"/>
      <c r="J106" s="165"/>
      <c r="K106" s="165"/>
      <c r="L106" s="165"/>
      <c r="M106" s="165"/>
      <c r="N106" s="165"/>
      <c r="O106" s="165"/>
      <c r="P106" s="165"/>
      <c r="Q106" s="165"/>
      <c r="R106" s="165"/>
      <c r="S106" s="165"/>
      <c r="T106" s="165"/>
      <c r="U106" s="165"/>
      <c r="V106" s="165"/>
      <c r="W106" s="165"/>
      <c r="X106" s="165"/>
      <c r="Y106" s="165"/>
      <c r="Z106" s="171"/>
    </row>
    <row r="107" spans="1:26" ht="33.75" customHeight="1">
      <c r="A107" s="165">
        <v>106</v>
      </c>
      <c r="B107" s="166" t="s">
        <v>2679</v>
      </c>
      <c r="C107" s="169" t="s">
        <v>2677</v>
      </c>
      <c r="D107" s="168" t="s">
        <v>2328</v>
      </c>
      <c r="E107" s="165" t="s">
        <v>2680</v>
      </c>
      <c r="F107" s="165" t="s">
        <v>2619</v>
      </c>
      <c r="G107" s="165"/>
      <c r="H107" s="165"/>
      <c r="I107" s="165"/>
      <c r="J107" s="165"/>
      <c r="K107" s="165"/>
      <c r="L107" s="165"/>
      <c r="M107" s="165"/>
      <c r="N107" s="165"/>
      <c r="O107" s="165"/>
      <c r="P107" s="165"/>
      <c r="Q107" s="165"/>
      <c r="R107" s="165"/>
      <c r="S107" s="165"/>
      <c r="T107" s="165"/>
      <c r="U107" s="165"/>
      <c r="V107" s="165"/>
      <c r="W107" s="165"/>
      <c r="X107" s="165"/>
      <c r="Y107" s="165"/>
      <c r="Z107" s="171"/>
    </row>
    <row r="108" spans="1:26" ht="33.75" customHeight="1">
      <c r="A108" s="165">
        <v>107</v>
      </c>
      <c r="B108" s="166" t="s">
        <v>2681</v>
      </c>
      <c r="C108" s="169" t="s">
        <v>2677</v>
      </c>
      <c r="D108" s="168" t="s">
        <v>2328</v>
      </c>
      <c r="E108" s="165" t="s">
        <v>2682</v>
      </c>
      <c r="F108" s="165" t="s">
        <v>2619</v>
      </c>
      <c r="G108" s="165"/>
      <c r="H108" s="165"/>
      <c r="I108" s="165"/>
      <c r="J108" s="165"/>
      <c r="K108" s="165"/>
      <c r="L108" s="165"/>
      <c r="M108" s="165"/>
      <c r="N108" s="165"/>
      <c r="O108" s="165"/>
      <c r="P108" s="165"/>
      <c r="Q108" s="165"/>
      <c r="R108" s="165"/>
      <c r="S108" s="165"/>
      <c r="T108" s="165"/>
      <c r="U108" s="165"/>
      <c r="V108" s="165"/>
      <c r="W108" s="165"/>
      <c r="X108" s="165"/>
      <c r="Y108" s="165"/>
      <c r="Z108" s="171"/>
    </row>
    <row r="109" spans="1:26" ht="33.75" customHeight="1">
      <c r="A109" s="165">
        <v>108</v>
      </c>
      <c r="B109" s="166" t="s">
        <v>2683</v>
      </c>
      <c r="C109" s="169" t="s">
        <v>2684</v>
      </c>
      <c r="D109" s="168" t="s">
        <v>2328</v>
      </c>
      <c r="E109" s="165" t="s">
        <v>2685</v>
      </c>
      <c r="F109" s="165" t="s">
        <v>2686</v>
      </c>
      <c r="G109" s="165"/>
      <c r="H109" s="165"/>
      <c r="I109" s="165"/>
      <c r="J109" s="165"/>
      <c r="K109" s="165"/>
      <c r="L109" s="165"/>
      <c r="M109" s="165"/>
      <c r="N109" s="165"/>
      <c r="O109" s="165"/>
      <c r="P109" s="165"/>
      <c r="Q109" s="165"/>
      <c r="R109" s="165"/>
      <c r="S109" s="165"/>
      <c r="T109" s="165"/>
      <c r="U109" s="165"/>
      <c r="V109" s="165"/>
      <c r="W109" s="154"/>
      <c r="X109" s="165"/>
      <c r="Y109" s="165"/>
      <c r="Z109" s="171"/>
    </row>
    <row r="110" spans="1:26" ht="33.75" customHeight="1">
      <c r="A110" s="165">
        <v>109</v>
      </c>
      <c r="B110" s="166" t="s">
        <v>2687</v>
      </c>
      <c r="C110" s="169" t="s">
        <v>2688</v>
      </c>
      <c r="D110" s="168" t="s">
        <v>2328</v>
      </c>
      <c r="E110" s="165" t="s">
        <v>2689</v>
      </c>
      <c r="F110" s="165" t="s">
        <v>2690</v>
      </c>
      <c r="G110" s="165"/>
      <c r="H110" s="165"/>
      <c r="I110" s="165"/>
      <c r="J110" s="165"/>
      <c r="K110" s="165"/>
      <c r="L110" s="165"/>
      <c r="M110" s="165"/>
      <c r="N110" s="165"/>
      <c r="O110" s="165"/>
      <c r="P110" s="165"/>
      <c r="Q110" s="165"/>
      <c r="R110" s="165"/>
      <c r="S110" s="165"/>
      <c r="T110" s="165"/>
      <c r="U110" s="165"/>
      <c r="V110" s="154"/>
      <c r="W110" s="154"/>
      <c r="X110" s="165"/>
      <c r="Y110" s="165"/>
      <c r="Z110" s="171"/>
    </row>
    <row r="111" spans="1:26" ht="33.75" customHeight="1">
      <c r="A111" s="165">
        <v>110</v>
      </c>
      <c r="B111" s="166" t="s">
        <v>2691</v>
      </c>
      <c r="C111" s="169" t="s">
        <v>2688</v>
      </c>
      <c r="D111" s="168" t="s">
        <v>2328</v>
      </c>
      <c r="E111" s="165" t="s">
        <v>2692</v>
      </c>
      <c r="F111" s="165" t="s">
        <v>2690</v>
      </c>
      <c r="G111" s="165"/>
      <c r="H111" s="165"/>
      <c r="I111" s="165"/>
      <c r="J111" s="165"/>
      <c r="K111" s="165"/>
      <c r="L111" s="165"/>
      <c r="M111" s="165"/>
      <c r="N111" s="165"/>
      <c r="O111" s="165"/>
      <c r="P111" s="165"/>
      <c r="Q111" s="165"/>
      <c r="R111" s="165"/>
      <c r="S111" s="165"/>
      <c r="T111" s="165"/>
      <c r="U111" s="165"/>
      <c r="V111" s="154"/>
      <c r="W111" s="154"/>
      <c r="X111" s="165"/>
      <c r="Y111" s="165"/>
      <c r="Z111" s="171"/>
    </row>
    <row r="112" spans="1:26" ht="33.75" customHeight="1">
      <c r="A112" s="165">
        <v>111</v>
      </c>
      <c r="B112" s="166" t="s">
        <v>2693</v>
      </c>
      <c r="C112" s="169" t="s">
        <v>2694</v>
      </c>
      <c r="D112" s="168" t="s">
        <v>2328</v>
      </c>
      <c r="E112" s="165" t="s">
        <v>2695</v>
      </c>
      <c r="F112" s="165" t="s">
        <v>2696</v>
      </c>
      <c r="G112" s="165"/>
      <c r="H112" s="165"/>
      <c r="I112" s="154"/>
      <c r="J112" s="154"/>
      <c r="K112" s="165"/>
      <c r="L112" s="165"/>
      <c r="M112" s="165"/>
      <c r="N112" s="165"/>
      <c r="O112" s="165"/>
      <c r="P112" s="165"/>
      <c r="Q112" s="165"/>
      <c r="R112" s="165"/>
      <c r="S112" s="165"/>
      <c r="T112" s="165"/>
      <c r="U112" s="165"/>
      <c r="V112" s="154"/>
      <c r="W112" s="154"/>
      <c r="X112" s="165"/>
      <c r="Y112" s="165"/>
      <c r="Z112" s="171"/>
    </row>
    <row r="113" spans="1:26" ht="33.75" customHeight="1">
      <c r="A113" s="165">
        <v>112</v>
      </c>
      <c r="B113" s="166" t="s">
        <v>2697</v>
      </c>
      <c r="C113" s="169" t="s">
        <v>2698</v>
      </c>
      <c r="D113" s="168" t="s">
        <v>2328</v>
      </c>
      <c r="E113" s="165" t="s">
        <v>2699</v>
      </c>
      <c r="F113" s="165" t="s">
        <v>2696</v>
      </c>
      <c r="G113" s="165"/>
      <c r="H113" s="165"/>
      <c r="I113" s="154"/>
      <c r="J113" s="154"/>
      <c r="K113" s="165"/>
      <c r="L113" s="165"/>
      <c r="M113" s="165"/>
      <c r="N113" s="165"/>
      <c r="O113" s="165"/>
      <c r="P113" s="165"/>
      <c r="Q113" s="165"/>
      <c r="R113" s="165"/>
      <c r="S113" s="165"/>
      <c r="T113" s="165"/>
      <c r="U113" s="165"/>
      <c r="V113" s="154"/>
      <c r="W113" s="154"/>
      <c r="X113" s="165"/>
      <c r="Y113" s="165"/>
      <c r="Z113" s="171"/>
    </row>
    <row r="114" spans="1:26" ht="33.75" customHeight="1">
      <c r="A114" s="165">
        <v>113</v>
      </c>
      <c r="B114" s="166" t="s">
        <v>2700</v>
      </c>
      <c r="C114" s="169" t="s">
        <v>2701</v>
      </c>
      <c r="D114" s="168" t="s">
        <v>2328</v>
      </c>
      <c r="E114" s="165" t="s">
        <v>2702</v>
      </c>
      <c r="F114" s="165" t="s">
        <v>2696</v>
      </c>
      <c r="G114" s="165"/>
      <c r="H114" s="165"/>
      <c r="I114" s="154"/>
      <c r="J114" s="154"/>
      <c r="K114" s="165"/>
      <c r="L114" s="165"/>
      <c r="M114" s="165"/>
      <c r="N114" s="165"/>
      <c r="O114" s="165"/>
      <c r="P114" s="165"/>
      <c r="Q114" s="165"/>
      <c r="R114" s="165"/>
      <c r="S114" s="165"/>
      <c r="T114" s="165"/>
      <c r="U114" s="165"/>
      <c r="V114" s="154"/>
      <c r="W114" s="154"/>
      <c r="X114" s="165"/>
      <c r="Y114" s="165"/>
      <c r="Z114" s="171"/>
    </row>
    <row r="115" spans="1:26" ht="33.75" customHeight="1">
      <c r="A115" s="165">
        <v>114</v>
      </c>
      <c r="B115" s="166" t="s">
        <v>2703</v>
      </c>
      <c r="C115" s="169" t="s">
        <v>2704</v>
      </c>
      <c r="D115" s="168" t="s">
        <v>2328</v>
      </c>
      <c r="E115" s="165" t="s">
        <v>2705</v>
      </c>
      <c r="F115" s="165" t="s">
        <v>2429</v>
      </c>
      <c r="G115" s="165"/>
      <c r="H115" s="165"/>
      <c r="I115" s="154"/>
      <c r="J115" s="154"/>
      <c r="K115" s="165"/>
      <c r="L115" s="165"/>
      <c r="M115" s="165"/>
      <c r="N115" s="165"/>
      <c r="O115" s="165"/>
      <c r="P115" s="165"/>
      <c r="Q115" s="165"/>
      <c r="R115" s="165"/>
      <c r="S115" s="165"/>
      <c r="T115" s="165"/>
      <c r="U115" s="165"/>
      <c r="V115" s="154"/>
      <c r="W115" s="154"/>
      <c r="X115" s="165"/>
      <c r="Y115" s="165"/>
      <c r="Z115" s="171"/>
    </row>
    <row r="116" spans="1:26" ht="33.75" customHeight="1">
      <c r="A116" s="165">
        <v>115</v>
      </c>
      <c r="B116" s="166" t="s">
        <v>2706</v>
      </c>
      <c r="C116" s="169" t="s">
        <v>2707</v>
      </c>
      <c r="D116" s="168" t="s">
        <v>2328</v>
      </c>
      <c r="E116" s="165" t="s">
        <v>2708</v>
      </c>
      <c r="F116" s="165" t="s">
        <v>2429</v>
      </c>
      <c r="G116" s="165"/>
      <c r="H116" s="165"/>
      <c r="I116" s="154"/>
      <c r="J116" s="154"/>
      <c r="K116" s="165"/>
      <c r="L116" s="165"/>
      <c r="M116" s="165"/>
      <c r="N116" s="165"/>
      <c r="O116" s="165"/>
      <c r="P116" s="165"/>
      <c r="Q116" s="165"/>
      <c r="R116" s="165"/>
      <c r="S116" s="165"/>
      <c r="T116" s="165"/>
      <c r="U116" s="165"/>
      <c r="V116" s="154"/>
      <c r="W116" s="154"/>
      <c r="X116" s="165"/>
      <c r="Y116" s="165"/>
      <c r="Z116" s="171"/>
    </row>
    <row r="117" spans="1:26" ht="33.75" customHeight="1">
      <c r="A117" s="165">
        <v>116</v>
      </c>
      <c r="B117" s="166" t="s">
        <v>2709</v>
      </c>
      <c r="C117" s="169" t="s">
        <v>2710</v>
      </c>
      <c r="D117" s="168" t="s">
        <v>2328</v>
      </c>
      <c r="E117" s="165" t="s">
        <v>2711</v>
      </c>
      <c r="F117" s="165" t="s">
        <v>2429</v>
      </c>
      <c r="G117" s="165"/>
      <c r="H117" s="165"/>
      <c r="I117" s="154"/>
      <c r="J117" s="154"/>
      <c r="K117" s="165"/>
      <c r="L117" s="165"/>
      <c r="M117" s="165"/>
      <c r="N117" s="165"/>
      <c r="O117" s="165"/>
      <c r="P117" s="165"/>
      <c r="Q117" s="165"/>
      <c r="R117" s="165"/>
      <c r="S117" s="165"/>
      <c r="T117" s="165"/>
      <c r="U117" s="165"/>
      <c r="V117" s="154"/>
      <c r="W117" s="154"/>
      <c r="X117" s="165"/>
      <c r="Y117" s="165"/>
      <c r="Z117" s="171"/>
    </row>
    <row r="118" spans="1:26" ht="33.75" customHeight="1">
      <c r="A118" s="165">
        <v>117</v>
      </c>
      <c r="B118" s="166" t="s">
        <v>2712</v>
      </c>
      <c r="C118" s="169" t="s">
        <v>2713</v>
      </c>
      <c r="D118" s="168" t="s">
        <v>2328</v>
      </c>
      <c r="E118" s="165" t="s">
        <v>2714</v>
      </c>
      <c r="F118" s="165" t="s">
        <v>2715</v>
      </c>
      <c r="G118" s="165"/>
      <c r="H118" s="165"/>
      <c r="I118" s="165"/>
      <c r="J118" s="165"/>
      <c r="K118" s="165"/>
      <c r="L118" s="165"/>
      <c r="M118" s="165"/>
      <c r="N118" s="165"/>
      <c r="O118" s="165"/>
      <c r="P118" s="165"/>
      <c r="Q118" s="165"/>
      <c r="R118" s="165"/>
      <c r="S118" s="165"/>
      <c r="T118" s="165"/>
      <c r="U118" s="165"/>
      <c r="V118" s="154"/>
      <c r="W118" s="154"/>
      <c r="X118" s="165"/>
      <c r="Y118" s="165"/>
      <c r="Z118" s="171"/>
    </row>
    <row r="119" spans="1:26" ht="33.75" customHeight="1">
      <c r="A119" s="165">
        <v>118</v>
      </c>
      <c r="B119" s="166" t="s">
        <v>2716</v>
      </c>
      <c r="C119" s="169" t="s">
        <v>2717</v>
      </c>
      <c r="D119" s="168" t="s">
        <v>2328</v>
      </c>
      <c r="E119" s="165" t="s">
        <v>2718</v>
      </c>
      <c r="F119" s="165" t="s">
        <v>2715</v>
      </c>
      <c r="G119" s="165"/>
      <c r="H119" s="165"/>
      <c r="I119" s="165"/>
      <c r="J119" s="165"/>
      <c r="K119" s="165"/>
      <c r="L119" s="165"/>
      <c r="M119" s="165"/>
      <c r="N119" s="165"/>
      <c r="O119" s="165"/>
      <c r="P119" s="165"/>
      <c r="Q119" s="165"/>
      <c r="R119" s="165"/>
      <c r="S119" s="165"/>
      <c r="T119" s="165"/>
      <c r="U119" s="165"/>
      <c r="V119" s="154"/>
      <c r="W119" s="154"/>
      <c r="X119" s="165"/>
      <c r="Y119" s="165"/>
      <c r="Z119" s="171"/>
    </row>
    <row r="120" spans="1:26" ht="33.75" customHeight="1">
      <c r="A120" s="165">
        <v>119</v>
      </c>
      <c r="B120" s="166" t="s">
        <v>2719</v>
      </c>
      <c r="C120" s="169" t="s">
        <v>2720</v>
      </c>
      <c r="D120" s="168" t="s">
        <v>2328</v>
      </c>
      <c r="E120" s="165" t="s">
        <v>2721</v>
      </c>
      <c r="F120" s="165" t="s">
        <v>274</v>
      </c>
      <c r="G120" s="165"/>
      <c r="H120" s="165"/>
      <c r="I120" s="154"/>
      <c r="J120" s="165"/>
      <c r="K120" s="165"/>
      <c r="L120" s="165"/>
      <c r="M120" s="165"/>
      <c r="N120" s="165"/>
      <c r="O120" s="165"/>
      <c r="P120" s="165"/>
      <c r="Q120" s="165"/>
      <c r="R120" s="165"/>
      <c r="S120" s="165"/>
      <c r="T120" s="165"/>
      <c r="U120" s="165"/>
      <c r="V120" s="154"/>
      <c r="W120" s="154"/>
      <c r="X120" s="165"/>
      <c r="Y120" s="165"/>
      <c r="Z120" s="171"/>
    </row>
    <row r="121" spans="1:26" ht="33.75" customHeight="1">
      <c r="A121" s="165">
        <v>120</v>
      </c>
      <c r="B121" s="166" t="s">
        <v>2722</v>
      </c>
      <c r="C121" s="169" t="s">
        <v>2723</v>
      </c>
      <c r="D121" s="168" t="s">
        <v>2328</v>
      </c>
      <c r="E121" s="165" t="s">
        <v>2724</v>
      </c>
      <c r="F121" s="165" t="s">
        <v>274</v>
      </c>
      <c r="G121" s="165"/>
      <c r="H121" s="165"/>
      <c r="I121" s="165"/>
      <c r="J121" s="165"/>
      <c r="K121" s="165"/>
      <c r="L121" s="165"/>
      <c r="M121" s="165"/>
      <c r="N121" s="165"/>
      <c r="O121" s="165"/>
      <c r="P121" s="165"/>
      <c r="Q121" s="165"/>
      <c r="R121" s="165"/>
      <c r="S121" s="165"/>
      <c r="T121" s="165"/>
      <c r="U121" s="165"/>
      <c r="V121" s="154"/>
      <c r="W121" s="154"/>
      <c r="X121" s="165"/>
      <c r="Y121" s="165"/>
      <c r="Z121" s="171"/>
    </row>
    <row r="122" spans="1:26" ht="33.75" customHeight="1">
      <c r="A122" s="165">
        <v>121</v>
      </c>
      <c r="B122" s="166" t="s">
        <v>2725</v>
      </c>
      <c r="C122" s="169" t="s">
        <v>2726</v>
      </c>
      <c r="D122" s="168" t="s">
        <v>2328</v>
      </c>
      <c r="E122" s="165" t="s">
        <v>2727</v>
      </c>
      <c r="F122" s="165" t="s">
        <v>2728</v>
      </c>
      <c r="G122" s="165"/>
      <c r="H122" s="165"/>
      <c r="I122" s="154"/>
      <c r="J122" s="165"/>
      <c r="K122" s="154"/>
      <c r="L122" s="165"/>
      <c r="M122" s="165"/>
      <c r="N122" s="165"/>
      <c r="O122" s="165"/>
      <c r="P122" s="165"/>
      <c r="Q122" s="165"/>
      <c r="R122" s="165"/>
      <c r="S122" s="165"/>
      <c r="T122" s="165"/>
      <c r="U122" s="165"/>
      <c r="V122" s="154"/>
      <c r="W122" s="154"/>
      <c r="X122" s="165"/>
      <c r="Y122" s="165"/>
      <c r="Z122" s="171"/>
    </row>
    <row r="123" spans="1:26" ht="33.75" customHeight="1">
      <c r="A123" s="165">
        <v>122</v>
      </c>
      <c r="B123" s="166" t="s">
        <v>2729</v>
      </c>
      <c r="C123" s="169" t="s">
        <v>2730</v>
      </c>
      <c r="D123" s="168" t="s">
        <v>2328</v>
      </c>
      <c r="E123" s="165" t="s">
        <v>2731</v>
      </c>
      <c r="F123" s="165" t="s">
        <v>2728</v>
      </c>
      <c r="G123" s="165"/>
      <c r="H123" s="165"/>
      <c r="I123" s="154"/>
      <c r="J123" s="165"/>
      <c r="K123" s="154"/>
      <c r="L123" s="165"/>
      <c r="M123" s="165"/>
      <c r="N123" s="165"/>
      <c r="O123" s="165"/>
      <c r="P123" s="165"/>
      <c r="Q123" s="165"/>
      <c r="R123" s="165"/>
      <c r="S123" s="165"/>
      <c r="T123" s="165"/>
      <c r="U123" s="165"/>
      <c r="V123" s="154"/>
      <c r="W123" s="154"/>
      <c r="X123" s="165"/>
      <c r="Y123" s="165"/>
      <c r="Z123" s="171"/>
    </row>
    <row r="124" spans="1:26" ht="33.75" customHeight="1">
      <c r="A124" s="165">
        <v>123</v>
      </c>
      <c r="B124" s="166" t="s">
        <v>2732</v>
      </c>
      <c r="C124" s="169" t="s">
        <v>2733</v>
      </c>
      <c r="D124" s="168" t="s">
        <v>2328</v>
      </c>
      <c r="E124" s="165" t="s">
        <v>2734</v>
      </c>
      <c r="F124" s="165" t="s">
        <v>2735</v>
      </c>
      <c r="G124" s="165"/>
      <c r="H124" s="165"/>
      <c r="I124" s="154"/>
      <c r="J124" s="165"/>
      <c r="K124" s="154"/>
      <c r="L124" s="165"/>
      <c r="M124" s="165"/>
      <c r="N124" s="165"/>
      <c r="O124" s="165"/>
      <c r="P124" s="165"/>
      <c r="Q124" s="165"/>
      <c r="R124" s="165"/>
      <c r="S124" s="165"/>
      <c r="T124" s="165"/>
      <c r="U124" s="165"/>
      <c r="V124" s="154"/>
      <c r="W124" s="154"/>
      <c r="X124" s="165"/>
      <c r="Y124" s="165"/>
      <c r="Z124" s="171"/>
    </row>
    <row r="125" spans="1:26" ht="33.75" customHeight="1">
      <c r="A125" s="165">
        <v>124</v>
      </c>
      <c r="B125" s="166" t="s">
        <v>2736</v>
      </c>
      <c r="C125" s="169" t="s">
        <v>2737</v>
      </c>
      <c r="D125" s="168" t="s">
        <v>2328</v>
      </c>
      <c r="E125" s="165" t="s">
        <v>2738</v>
      </c>
      <c r="F125" s="165" t="s">
        <v>2739</v>
      </c>
      <c r="G125" s="165"/>
      <c r="H125" s="165"/>
      <c r="I125" s="165"/>
      <c r="J125" s="165"/>
      <c r="K125" s="165"/>
      <c r="L125" s="165"/>
      <c r="M125" s="165"/>
      <c r="N125" s="165"/>
      <c r="O125" s="165"/>
      <c r="P125" s="165"/>
      <c r="Q125" s="165"/>
      <c r="R125" s="165"/>
      <c r="S125" s="165"/>
      <c r="T125" s="165"/>
      <c r="U125" s="165"/>
      <c r="V125" s="154"/>
      <c r="W125" s="154"/>
      <c r="X125" s="165"/>
      <c r="Y125" s="165"/>
      <c r="Z125" s="171"/>
    </row>
    <row r="126" spans="1:26" ht="33.75" customHeight="1">
      <c r="A126" s="165">
        <v>125</v>
      </c>
      <c r="B126" s="166" t="s">
        <v>2740</v>
      </c>
      <c r="C126" s="169" t="s">
        <v>2741</v>
      </c>
      <c r="D126" s="168" t="s">
        <v>2328</v>
      </c>
      <c r="E126" s="165" t="s">
        <v>2742</v>
      </c>
      <c r="F126" s="165" t="s">
        <v>2739</v>
      </c>
      <c r="G126" s="165"/>
      <c r="H126" s="165"/>
      <c r="I126" s="165"/>
      <c r="J126" s="165"/>
      <c r="K126" s="165"/>
      <c r="L126" s="165"/>
      <c r="M126" s="165"/>
      <c r="N126" s="165"/>
      <c r="O126" s="165"/>
      <c r="P126" s="165"/>
      <c r="Q126" s="165"/>
      <c r="R126" s="165"/>
      <c r="S126" s="165"/>
      <c r="T126" s="165"/>
      <c r="U126" s="165"/>
      <c r="V126" s="154"/>
      <c r="W126" s="154"/>
      <c r="X126" s="165"/>
      <c r="Y126" s="165"/>
      <c r="Z126" s="171"/>
    </row>
    <row r="127" spans="1:26" ht="33.75" customHeight="1">
      <c r="A127" s="165">
        <v>126</v>
      </c>
      <c r="B127" s="166" t="s">
        <v>2743</v>
      </c>
      <c r="C127" s="169" t="s">
        <v>2744</v>
      </c>
      <c r="D127" s="168" t="s">
        <v>2328</v>
      </c>
      <c r="E127" s="165" t="s">
        <v>2745</v>
      </c>
      <c r="F127" s="165" t="s">
        <v>1213</v>
      </c>
      <c r="G127" s="165"/>
      <c r="H127" s="165"/>
      <c r="I127" s="165"/>
      <c r="J127" s="165"/>
      <c r="K127" s="165"/>
      <c r="L127" s="165"/>
      <c r="M127" s="165"/>
      <c r="N127" s="165"/>
      <c r="O127" s="165"/>
      <c r="P127" s="165"/>
      <c r="Q127" s="165"/>
      <c r="R127" s="165"/>
      <c r="S127" s="165"/>
      <c r="T127" s="165"/>
      <c r="U127" s="165"/>
      <c r="V127" s="154"/>
      <c r="W127" s="154"/>
      <c r="X127" s="165"/>
      <c r="Y127" s="165"/>
      <c r="Z127" s="171"/>
    </row>
    <row r="128" spans="1:26" ht="33.75" customHeight="1">
      <c r="A128" s="165">
        <v>127</v>
      </c>
      <c r="B128" s="166" t="s">
        <v>2746</v>
      </c>
      <c r="C128" s="169" t="s">
        <v>2747</v>
      </c>
      <c r="D128" s="168" t="s">
        <v>2328</v>
      </c>
      <c r="E128" s="165" t="s">
        <v>2748</v>
      </c>
      <c r="F128" s="165" t="s">
        <v>2749</v>
      </c>
      <c r="G128" s="165"/>
      <c r="H128" s="165"/>
      <c r="I128" s="165"/>
      <c r="J128" s="165"/>
      <c r="K128" s="165"/>
      <c r="L128" s="165"/>
      <c r="M128" s="165"/>
      <c r="N128" s="165"/>
      <c r="O128" s="165"/>
      <c r="P128" s="165"/>
      <c r="Q128" s="165"/>
      <c r="R128" s="165"/>
      <c r="S128" s="165"/>
      <c r="T128" s="165"/>
      <c r="U128" s="165"/>
      <c r="V128" s="154"/>
      <c r="W128" s="154"/>
      <c r="X128" s="165"/>
      <c r="Y128" s="165"/>
      <c r="Z128" s="171"/>
    </row>
    <row r="129" spans="1:26" ht="33.75" customHeight="1">
      <c r="A129" s="165">
        <v>128</v>
      </c>
      <c r="B129" s="166" t="s">
        <v>2750</v>
      </c>
      <c r="C129" s="169" t="s">
        <v>2751</v>
      </c>
      <c r="D129" s="168" t="s">
        <v>2328</v>
      </c>
      <c r="E129" s="165" t="s">
        <v>2752</v>
      </c>
      <c r="F129" s="165" t="s">
        <v>2749</v>
      </c>
      <c r="G129" s="165"/>
      <c r="H129" s="165"/>
      <c r="I129" s="165"/>
      <c r="J129" s="165"/>
      <c r="K129" s="165"/>
      <c r="L129" s="165"/>
      <c r="M129" s="165"/>
      <c r="N129" s="165"/>
      <c r="O129" s="165"/>
      <c r="P129" s="165"/>
      <c r="Q129" s="165"/>
      <c r="R129" s="165"/>
      <c r="S129" s="165"/>
      <c r="T129" s="165"/>
      <c r="U129" s="165"/>
      <c r="V129" s="154"/>
      <c r="W129" s="154"/>
      <c r="X129" s="165"/>
      <c r="Y129" s="165"/>
      <c r="Z129" s="171"/>
    </row>
    <row r="130" spans="1:26" ht="33.75" customHeight="1">
      <c r="A130" s="165">
        <v>129</v>
      </c>
      <c r="B130" s="166" t="s">
        <v>2753</v>
      </c>
      <c r="C130" s="169" t="s">
        <v>2754</v>
      </c>
      <c r="D130" s="168" t="s">
        <v>2328</v>
      </c>
      <c r="E130" s="165" t="s">
        <v>2755</v>
      </c>
      <c r="F130" s="165" t="s">
        <v>22</v>
      </c>
      <c r="G130" s="165"/>
      <c r="H130" s="165"/>
      <c r="I130" s="165"/>
      <c r="J130" s="165"/>
      <c r="K130" s="165"/>
      <c r="L130" s="165"/>
      <c r="M130" s="165"/>
      <c r="N130" s="165"/>
      <c r="O130" s="165"/>
      <c r="P130" s="165"/>
      <c r="Q130" s="165"/>
      <c r="R130" s="165"/>
      <c r="S130" s="165"/>
      <c r="T130" s="165"/>
      <c r="U130" s="165"/>
      <c r="V130" s="154"/>
      <c r="W130" s="154"/>
      <c r="X130" s="165"/>
      <c r="Y130" s="165"/>
      <c r="Z130" s="171"/>
    </row>
    <row r="131" spans="1:26" ht="33.75" customHeight="1">
      <c r="A131" s="165">
        <v>130</v>
      </c>
      <c r="B131" s="166" t="s">
        <v>2756</v>
      </c>
      <c r="C131" s="169" t="s">
        <v>2757</v>
      </c>
      <c r="D131" s="168" t="s">
        <v>2328</v>
      </c>
      <c r="E131" s="165" t="s">
        <v>2758</v>
      </c>
      <c r="F131" s="165" t="s">
        <v>2759</v>
      </c>
      <c r="G131" s="165"/>
      <c r="H131" s="165"/>
      <c r="I131" s="165"/>
      <c r="J131" s="165"/>
      <c r="K131" s="165"/>
      <c r="L131" s="165"/>
      <c r="M131" s="165"/>
      <c r="N131" s="165"/>
      <c r="O131" s="165"/>
      <c r="P131" s="165"/>
      <c r="Q131" s="165"/>
      <c r="R131" s="165"/>
      <c r="S131" s="165"/>
      <c r="T131" s="165"/>
      <c r="U131" s="165"/>
      <c r="V131" s="154"/>
      <c r="W131" s="154"/>
      <c r="X131" s="165"/>
      <c r="Y131" s="165"/>
      <c r="Z131" s="171"/>
    </row>
    <row r="132" spans="1:26" ht="33.75" customHeight="1">
      <c r="A132" s="165">
        <v>131</v>
      </c>
      <c r="B132" s="166" t="s">
        <v>2760</v>
      </c>
      <c r="C132" s="169" t="s">
        <v>2761</v>
      </c>
      <c r="D132" s="168" t="s">
        <v>2328</v>
      </c>
      <c r="E132" s="165" t="s">
        <v>2762</v>
      </c>
      <c r="F132" s="165" t="s">
        <v>2650</v>
      </c>
      <c r="G132" s="165"/>
      <c r="H132" s="165"/>
      <c r="I132" s="165"/>
      <c r="J132" s="165"/>
      <c r="K132" s="165"/>
      <c r="L132" s="165"/>
      <c r="M132" s="165"/>
      <c r="N132" s="165"/>
      <c r="O132" s="165"/>
      <c r="P132" s="165"/>
      <c r="Q132" s="165"/>
      <c r="R132" s="165"/>
      <c r="S132" s="165"/>
      <c r="T132" s="165"/>
      <c r="U132" s="165"/>
      <c r="V132" s="154"/>
      <c r="W132" s="154"/>
      <c r="X132" s="165"/>
      <c r="Y132" s="165"/>
      <c r="Z132" s="171"/>
    </row>
    <row r="133" spans="1:26" ht="33.75" customHeight="1">
      <c r="A133" s="165">
        <v>132</v>
      </c>
      <c r="B133" s="166" t="s">
        <v>2763</v>
      </c>
      <c r="C133" s="169" t="s">
        <v>2764</v>
      </c>
      <c r="D133" s="168" t="s">
        <v>2328</v>
      </c>
      <c r="E133" s="165" t="s">
        <v>2765</v>
      </c>
      <c r="F133" s="165" t="s">
        <v>2766</v>
      </c>
      <c r="G133" s="165"/>
      <c r="H133" s="165"/>
      <c r="I133" s="165"/>
      <c r="J133" s="165"/>
      <c r="K133" s="165"/>
      <c r="L133" s="165"/>
      <c r="M133" s="165"/>
      <c r="N133" s="165"/>
      <c r="O133" s="165"/>
      <c r="P133" s="165"/>
      <c r="Q133" s="165"/>
      <c r="R133" s="165"/>
      <c r="S133" s="165"/>
      <c r="T133" s="165"/>
      <c r="U133" s="165"/>
      <c r="V133" s="154"/>
      <c r="W133" s="154"/>
      <c r="X133" s="165"/>
      <c r="Y133" s="165"/>
      <c r="Z133" s="171"/>
    </row>
    <row r="134" spans="1:26" ht="33.75" customHeight="1">
      <c r="A134" s="165">
        <v>133</v>
      </c>
      <c r="B134" s="166" t="s">
        <v>2767</v>
      </c>
      <c r="C134" s="169" t="s">
        <v>2768</v>
      </c>
      <c r="D134" s="168" t="s">
        <v>2328</v>
      </c>
      <c r="E134" s="165" t="s">
        <v>2769</v>
      </c>
      <c r="F134" s="165" t="s">
        <v>2766</v>
      </c>
      <c r="G134" s="165"/>
      <c r="H134" s="165"/>
      <c r="I134" s="165"/>
      <c r="J134" s="165"/>
      <c r="K134" s="165"/>
      <c r="L134" s="165"/>
      <c r="M134" s="165"/>
      <c r="N134" s="165"/>
      <c r="O134" s="165"/>
      <c r="P134" s="165"/>
      <c r="Q134" s="165"/>
      <c r="R134" s="165"/>
      <c r="S134" s="165"/>
      <c r="T134" s="165"/>
      <c r="U134" s="165"/>
      <c r="V134" s="154"/>
      <c r="W134" s="154"/>
      <c r="X134" s="165"/>
      <c r="Y134" s="165"/>
      <c r="Z134" s="171"/>
    </row>
    <row r="135" spans="1:26" ht="33.75" customHeight="1">
      <c r="A135" s="165">
        <v>134</v>
      </c>
      <c r="B135" s="166" t="s">
        <v>2770</v>
      </c>
      <c r="C135" s="169" t="s">
        <v>2771</v>
      </c>
      <c r="D135" s="168" t="s">
        <v>2328</v>
      </c>
      <c r="E135" s="165" t="s">
        <v>2772</v>
      </c>
      <c r="F135" s="165" t="s">
        <v>2773</v>
      </c>
      <c r="G135" s="165"/>
      <c r="H135" s="165"/>
      <c r="I135" s="165"/>
      <c r="J135" s="165"/>
      <c r="K135" s="165"/>
      <c r="L135" s="165"/>
      <c r="M135" s="165"/>
      <c r="N135" s="165"/>
      <c r="O135" s="165"/>
      <c r="P135" s="165"/>
      <c r="Q135" s="165"/>
      <c r="R135" s="165"/>
      <c r="S135" s="165"/>
      <c r="T135" s="165"/>
      <c r="U135" s="165"/>
      <c r="V135" s="154"/>
      <c r="W135" s="154"/>
      <c r="X135" s="165"/>
      <c r="Y135" s="165"/>
      <c r="Z135" s="171"/>
    </row>
    <row r="136" spans="1:26" ht="33.75" customHeight="1">
      <c r="A136" s="165">
        <v>135</v>
      </c>
      <c r="B136" s="166" t="s">
        <v>2774</v>
      </c>
      <c r="C136" s="169" t="s">
        <v>2775</v>
      </c>
      <c r="D136" s="168" t="s">
        <v>2328</v>
      </c>
      <c r="E136" s="165" t="s">
        <v>2776</v>
      </c>
      <c r="F136" s="165" t="s">
        <v>2773</v>
      </c>
      <c r="G136" s="165"/>
      <c r="H136" s="165"/>
      <c r="I136" s="165"/>
      <c r="J136" s="165"/>
      <c r="K136" s="165"/>
      <c r="L136" s="165"/>
      <c r="M136" s="165"/>
      <c r="N136" s="165"/>
      <c r="O136" s="165"/>
      <c r="P136" s="165"/>
      <c r="Q136" s="165"/>
      <c r="R136" s="165"/>
      <c r="S136" s="165"/>
      <c r="T136" s="165"/>
      <c r="U136" s="165"/>
      <c r="V136" s="154"/>
      <c r="W136" s="154"/>
      <c r="X136" s="165"/>
      <c r="Y136" s="165"/>
      <c r="Z136" s="171"/>
    </row>
    <row r="137" spans="1:26" ht="33.75" customHeight="1">
      <c r="A137" s="165">
        <v>136</v>
      </c>
      <c r="B137" s="166" t="s">
        <v>2777</v>
      </c>
      <c r="C137" s="169" t="s">
        <v>2778</v>
      </c>
      <c r="D137" s="168" t="s">
        <v>2328</v>
      </c>
      <c r="E137" s="165" t="s">
        <v>2779</v>
      </c>
      <c r="F137" s="165" t="s">
        <v>2780</v>
      </c>
      <c r="G137" s="165"/>
      <c r="H137" s="165"/>
      <c r="I137" s="165"/>
      <c r="J137" s="165"/>
      <c r="K137" s="165"/>
      <c r="L137" s="165"/>
      <c r="M137" s="165"/>
      <c r="N137" s="165"/>
      <c r="O137" s="165"/>
      <c r="P137" s="165"/>
      <c r="Q137" s="165"/>
      <c r="R137" s="165"/>
      <c r="S137" s="165"/>
      <c r="T137" s="165"/>
      <c r="U137" s="165"/>
      <c r="V137" s="154"/>
      <c r="W137" s="154"/>
      <c r="X137" s="165"/>
      <c r="Y137" s="165"/>
      <c r="Z137" s="171"/>
    </row>
    <row r="138" spans="1:26" ht="33.75" customHeight="1">
      <c r="A138" s="165">
        <v>137</v>
      </c>
      <c r="B138" s="166" t="s">
        <v>2781</v>
      </c>
      <c r="C138" s="169" t="s">
        <v>2782</v>
      </c>
      <c r="D138" s="168" t="s">
        <v>2328</v>
      </c>
      <c r="E138" s="165" t="s">
        <v>2783</v>
      </c>
      <c r="F138" s="165" t="s">
        <v>2780</v>
      </c>
      <c r="G138" s="165"/>
      <c r="H138" s="165"/>
      <c r="I138" s="165"/>
      <c r="J138" s="165"/>
      <c r="K138" s="165"/>
      <c r="L138" s="165"/>
      <c r="M138" s="165"/>
      <c r="N138" s="165"/>
      <c r="O138" s="165"/>
      <c r="P138" s="165"/>
      <c r="Q138" s="165"/>
      <c r="R138" s="165"/>
      <c r="S138" s="165"/>
      <c r="T138" s="165"/>
      <c r="U138" s="165"/>
      <c r="V138" s="154"/>
      <c r="W138" s="154"/>
      <c r="X138" s="165"/>
      <c r="Y138" s="165"/>
      <c r="Z138" s="171"/>
    </row>
    <row r="139" spans="1:26" ht="33.75" customHeight="1">
      <c r="A139" s="165">
        <v>138</v>
      </c>
      <c r="B139" s="166" t="s">
        <v>2784</v>
      </c>
      <c r="C139" s="169" t="s">
        <v>2785</v>
      </c>
      <c r="D139" s="168" t="s">
        <v>2328</v>
      </c>
      <c r="E139" s="165" t="s">
        <v>2786</v>
      </c>
      <c r="F139" s="165" t="s">
        <v>2787</v>
      </c>
      <c r="G139" s="165"/>
      <c r="H139" s="165"/>
      <c r="I139" s="165"/>
      <c r="J139" s="165"/>
      <c r="K139" s="165"/>
      <c r="L139" s="165"/>
      <c r="M139" s="165"/>
      <c r="N139" s="165"/>
      <c r="O139" s="165"/>
      <c r="P139" s="165"/>
      <c r="Q139" s="165"/>
      <c r="R139" s="165"/>
      <c r="S139" s="165"/>
      <c r="T139" s="165"/>
      <c r="U139" s="165"/>
      <c r="V139" s="154"/>
      <c r="W139" s="154"/>
      <c r="X139" s="165"/>
      <c r="Y139" s="165"/>
      <c r="Z139" s="171"/>
    </row>
    <row r="140" spans="1:26" ht="33.75" customHeight="1">
      <c r="A140" s="165">
        <v>139</v>
      </c>
      <c r="B140" s="166" t="s">
        <v>2788</v>
      </c>
      <c r="C140" s="169" t="s">
        <v>2789</v>
      </c>
      <c r="D140" s="168" t="s">
        <v>2328</v>
      </c>
      <c r="E140" s="165" t="s">
        <v>2790</v>
      </c>
      <c r="F140" s="165" t="s">
        <v>2787</v>
      </c>
      <c r="G140" s="165"/>
      <c r="H140" s="165"/>
      <c r="I140" s="165"/>
      <c r="J140" s="165"/>
      <c r="K140" s="165"/>
      <c r="L140" s="165"/>
      <c r="M140" s="165"/>
      <c r="N140" s="165"/>
      <c r="O140" s="165"/>
      <c r="P140" s="165"/>
      <c r="Q140" s="165"/>
      <c r="R140" s="165"/>
      <c r="S140" s="165"/>
      <c r="T140" s="165"/>
      <c r="U140" s="165"/>
      <c r="V140" s="154"/>
      <c r="W140" s="154"/>
      <c r="X140" s="165"/>
      <c r="Y140" s="165"/>
      <c r="Z140" s="171"/>
    </row>
    <row r="141" spans="1:26" ht="33.75" customHeight="1">
      <c r="A141" s="165">
        <v>140</v>
      </c>
      <c r="B141" s="166" t="s">
        <v>2791</v>
      </c>
      <c r="C141" s="169" t="s">
        <v>2792</v>
      </c>
      <c r="D141" s="168" t="s">
        <v>2328</v>
      </c>
      <c r="E141" s="165" t="s">
        <v>2793</v>
      </c>
      <c r="F141" s="165" t="s">
        <v>2794</v>
      </c>
      <c r="G141" s="165"/>
      <c r="H141" s="165"/>
      <c r="I141" s="165"/>
      <c r="J141" s="165"/>
      <c r="K141" s="165"/>
      <c r="L141" s="165"/>
      <c r="M141" s="165"/>
      <c r="N141" s="165"/>
      <c r="O141" s="165"/>
      <c r="P141" s="165"/>
      <c r="Q141" s="165"/>
      <c r="R141" s="165"/>
      <c r="S141" s="165"/>
      <c r="T141" s="165"/>
      <c r="U141" s="165"/>
      <c r="V141" s="154"/>
      <c r="W141" s="154"/>
      <c r="X141" s="165"/>
      <c r="Y141" s="165"/>
      <c r="Z141" s="171"/>
    </row>
    <row r="142" spans="1:26" ht="33.75" customHeight="1">
      <c r="A142" s="165">
        <v>141</v>
      </c>
      <c r="B142" s="166" t="s">
        <v>2795</v>
      </c>
      <c r="C142" s="169" t="s">
        <v>2796</v>
      </c>
      <c r="D142" s="168" t="s">
        <v>2328</v>
      </c>
      <c r="E142" s="165" t="s">
        <v>2797</v>
      </c>
      <c r="F142" s="165" t="s">
        <v>2794</v>
      </c>
      <c r="G142" s="165"/>
      <c r="H142" s="165"/>
      <c r="I142" s="165"/>
      <c r="J142" s="165"/>
      <c r="K142" s="165"/>
      <c r="L142" s="165"/>
      <c r="M142" s="165"/>
      <c r="N142" s="165"/>
      <c r="O142" s="165"/>
      <c r="P142" s="165"/>
      <c r="Q142" s="165"/>
      <c r="R142" s="165"/>
      <c r="S142" s="165"/>
      <c r="T142" s="165"/>
      <c r="U142" s="165"/>
      <c r="V142" s="154"/>
      <c r="W142" s="154"/>
      <c r="X142" s="165"/>
      <c r="Y142" s="165"/>
      <c r="Z142" s="171"/>
    </row>
    <row r="143" spans="1:26" ht="33.75" customHeight="1">
      <c r="A143" s="165">
        <v>142</v>
      </c>
      <c r="B143" s="166" t="s">
        <v>2798</v>
      </c>
      <c r="C143" s="169" t="s">
        <v>2799</v>
      </c>
      <c r="D143" s="168" t="s">
        <v>2328</v>
      </c>
      <c r="E143" s="165" t="s">
        <v>2800</v>
      </c>
      <c r="F143" s="165" t="s">
        <v>22</v>
      </c>
      <c r="G143" s="165"/>
      <c r="H143" s="165"/>
      <c r="I143" s="165"/>
      <c r="J143" s="165"/>
      <c r="K143" s="165"/>
      <c r="L143" s="165"/>
      <c r="M143" s="165"/>
      <c r="N143" s="165"/>
      <c r="O143" s="165"/>
      <c r="P143" s="165"/>
      <c r="Q143" s="165"/>
      <c r="R143" s="165"/>
      <c r="S143" s="165"/>
      <c r="T143" s="165"/>
      <c r="U143" s="165"/>
      <c r="V143" s="154"/>
      <c r="W143" s="154"/>
      <c r="X143" s="165"/>
      <c r="Y143" s="165"/>
      <c r="Z143" s="171"/>
    </row>
    <row r="144" spans="1:26" ht="33.75" customHeight="1">
      <c r="A144" s="165">
        <v>143</v>
      </c>
      <c r="B144" s="166" t="s">
        <v>2801</v>
      </c>
      <c r="C144" s="169" t="s">
        <v>2802</v>
      </c>
      <c r="D144" s="168" t="s">
        <v>2328</v>
      </c>
      <c r="E144" s="165" t="s">
        <v>2803</v>
      </c>
      <c r="F144" s="165" t="s">
        <v>2804</v>
      </c>
      <c r="G144" s="165"/>
      <c r="H144" s="165"/>
      <c r="I144" s="165"/>
      <c r="J144" s="165"/>
      <c r="K144" s="165"/>
      <c r="L144" s="165"/>
      <c r="M144" s="165"/>
      <c r="N144" s="165"/>
      <c r="O144" s="165"/>
      <c r="P144" s="165"/>
      <c r="Q144" s="165"/>
      <c r="R144" s="165"/>
      <c r="S144" s="165"/>
      <c r="T144" s="165"/>
      <c r="U144" s="165"/>
      <c r="V144" s="154"/>
      <c r="W144" s="154"/>
      <c r="X144" s="165"/>
      <c r="Y144" s="165"/>
      <c r="Z144" s="171"/>
    </row>
    <row r="145" spans="1:26" ht="33.75" customHeight="1">
      <c r="A145" s="165">
        <v>144</v>
      </c>
      <c r="B145" s="166" t="s">
        <v>2805</v>
      </c>
      <c r="C145" s="169" t="s">
        <v>2806</v>
      </c>
      <c r="D145" s="168" t="s">
        <v>2328</v>
      </c>
      <c r="E145" s="165" t="s">
        <v>2807</v>
      </c>
      <c r="F145" s="165" t="s">
        <v>2808</v>
      </c>
      <c r="G145" s="165"/>
      <c r="H145" s="165"/>
      <c r="I145" s="165"/>
      <c r="J145" s="165"/>
      <c r="K145" s="165"/>
      <c r="L145" s="165"/>
      <c r="M145" s="165"/>
      <c r="N145" s="165"/>
      <c r="O145" s="165"/>
      <c r="P145" s="165"/>
      <c r="Q145" s="165"/>
      <c r="R145" s="165"/>
      <c r="S145" s="165"/>
      <c r="T145" s="165"/>
      <c r="U145" s="165"/>
      <c r="V145" s="154"/>
      <c r="W145" s="154"/>
      <c r="X145" s="165"/>
      <c r="Y145" s="165"/>
      <c r="Z145" s="171"/>
    </row>
    <row r="146" spans="1:26" ht="33.75" customHeight="1">
      <c r="A146" s="165">
        <v>145</v>
      </c>
      <c r="B146" s="166" t="s">
        <v>2809</v>
      </c>
      <c r="C146" s="169" t="s">
        <v>2810</v>
      </c>
      <c r="D146" s="168" t="s">
        <v>2328</v>
      </c>
      <c r="E146" s="165" t="s">
        <v>2811</v>
      </c>
      <c r="F146" s="165" t="s">
        <v>2808</v>
      </c>
      <c r="G146" s="165"/>
      <c r="H146" s="165"/>
      <c r="I146" s="165"/>
      <c r="J146" s="165"/>
      <c r="K146" s="165"/>
      <c r="L146" s="165"/>
      <c r="M146" s="165"/>
      <c r="N146" s="165"/>
      <c r="O146" s="165"/>
      <c r="P146" s="165"/>
      <c r="Q146" s="165"/>
      <c r="R146" s="165"/>
      <c r="S146" s="165"/>
      <c r="T146" s="165"/>
      <c r="U146" s="165"/>
      <c r="V146" s="154"/>
      <c r="W146" s="154"/>
      <c r="X146" s="165"/>
      <c r="Y146" s="165"/>
      <c r="Z146" s="171"/>
    </row>
    <row r="147" spans="1:26" ht="33.75" customHeight="1">
      <c r="A147" s="165">
        <v>146</v>
      </c>
      <c r="B147" s="166" t="s">
        <v>2812</v>
      </c>
      <c r="C147" s="169" t="s">
        <v>2810</v>
      </c>
      <c r="D147" s="168" t="s">
        <v>2328</v>
      </c>
      <c r="E147" s="165" t="s">
        <v>2813</v>
      </c>
      <c r="F147" s="165" t="s">
        <v>2808</v>
      </c>
      <c r="G147" s="165"/>
      <c r="H147" s="165"/>
      <c r="I147" s="165"/>
      <c r="J147" s="165"/>
      <c r="K147" s="165"/>
      <c r="L147" s="165"/>
      <c r="M147" s="165"/>
      <c r="N147" s="165"/>
      <c r="O147" s="165"/>
      <c r="P147" s="165"/>
      <c r="Q147" s="165"/>
      <c r="R147" s="165"/>
      <c r="S147" s="165"/>
      <c r="T147" s="165"/>
      <c r="U147" s="165"/>
      <c r="V147" s="154"/>
      <c r="W147" s="154"/>
      <c r="X147" s="165"/>
      <c r="Y147" s="165"/>
      <c r="Z147" s="171"/>
    </row>
    <row r="148" spans="1:26" ht="33.75" customHeight="1">
      <c r="A148" s="165">
        <v>147</v>
      </c>
      <c r="B148" s="166" t="s">
        <v>2814</v>
      </c>
      <c r="C148" s="169" t="s">
        <v>2815</v>
      </c>
      <c r="D148" s="168" t="s">
        <v>2328</v>
      </c>
      <c r="E148" s="165" t="s">
        <v>2816</v>
      </c>
      <c r="F148" s="165" t="s">
        <v>22</v>
      </c>
      <c r="G148" s="165"/>
      <c r="H148" s="165"/>
      <c r="I148" s="165"/>
      <c r="J148" s="165"/>
      <c r="K148" s="165"/>
      <c r="L148" s="165"/>
      <c r="M148" s="165"/>
      <c r="N148" s="165"/>
      <c r="O148" s="165"/>
      <c r="P148" s="165"/>
      <c r="Q148" s="165"/>
      <c r="R148" s="165"/>
      <c r="S148" s="165"/>
      <c r="T148" s="165"/>
      <c r="U148" s="165"/>
      <c r="V148" s="154"/>
      <c r="W148" s="154"/>
      <c r="X148" s="165"/>
      <c r="Y148" s="165"/>
      <c r="Z148" s="171"/>
    </row>
    <row r="149" spans="1:26" ht="33.75" customHeight="1">
      <c r="A149" s="165">
        <v>148</v>
      </c>
      <c r="B149" s="166" t="s">
        <v>2817</v>
      </c>
      <c r="C149" s="169" t="s">
        <v>2815</v>
      </c>
      <c r="D149" s="168" t="s">
        <v>2328</v>
      </c>
      <c r="E149" s="165" t="s">
        <v>2818</v>
      </c>
      <c r="F149" s="165" t="s">
        <v>2819</v>
      </c>
      <c r="G149" s="165"/>
      <c r="H149" s="165"/>
      <c r="I149" s="165"/>
      <c r="J149" s="165"/>
      <c r="K149" s="165"/>
      <c r="L149" s="165"/>
      <c r="M149" s="165"/>
      <c r="N149" s="165"/>
      <c r="O149" s="165"/>
      <c r="P149" s="165"/>
      <c r="Q149" s="165"/>
      <c r="R149" s="165"/>
      <c r="S149" s="165"/>
      <c r="T149" s="165"/>
      <c r="U149" s="165"/>
      <c r="V149" s="154"/>
      <c r="W149" s="154"/>
      <c r="X149" s="165"/>
      <c r="Y149" s="165"/>
      <c r="Z149" s="171"/>
    </row>
    <row r="150" spans="1:26" ht="33.75" customHeight="1">
      <c r="A150" s="165">
        <v>149</v>
      </c>
      <c r="B150" s="166" t="s">
        <v>2820</v>
      </c>
      <c r="C150" s="169">
        <v>40759</v>
      </c>
      <c r="D150" s="168" t="s">
        <v>2328</v>
      </c>
      <c r="E150" s="165" t="s">
        <v>2821</v>
      </c>
      <c r="F150" s="165" t="s">
        <v>22</v>
      </c>
      <c r="G150" s="165"/>
      <c r="H150" s="165"/>
      <c r="I150" s="165"/>
      <c r="J150" s="165"/>
      <c r="K150" s="165"/>
      <c r="L150" s="165"/>
      <c r="M150" s="165"/>
      <c r="N150" s="165"/>
      <c r="O150" s="165"/>
      <c r="P150" s="165"/>
      <c r="Q150" s="165"/>
      <c r="R150" s="165"/>
      <c r="S150" s="165"/>
      <c r="T150" s="165"/>
      <c r="U150" s="165"/>
      <c r="V150" s="154"/>
      <c r="W150" s="154"/>
      <c r="X150" s="165"/>
      <c r="Y150" s="165"/>
      <c r="Z150" s="171"/>
    </row>
    <row r="151" spans="1:26" ht="33.75" customHeight="1">
      <c r="A151" s="165">
        <v>150</v>
      </c>
      <c r="B151" s="166" t="s">
        <v>2822</v>
      </c>
      <c r="C151" s="169" t="s">
        <v>2823</v>
      </c>
      <c r="D151" s="168" t="s">
        <v>2824</v>
      </c>
      <c r="E151" s="165" t="s">
        <v>2825</v>
      </c>
      <c r="F151" s="165" t="s">
        <v>2826</v>
      </c>
      <c r="G151" s="154"/>
      <c r="H151" s="154"/>
      <c r="I151" s="154"/>
      <c r="J151" s="154"/>
      <c r="K151" s="154"/>
      <c r="L151" s="154"/>
      <c r="M151" s="154"/>
      <c r="N151" s="154"/>
      <c r="O151" s="154"/>
      <c r="P151" s="154"/>
      <c r="Q151" s="154"/>
      <c r="R151" s="154"/>
      <c r="S151" s="154"/>
      <c r="T151" s="154"/>
      <c r="U151" s="154"/>
      <c r="V151" s="154"/>
      <c r="W151" s="154"/>
      <c r="X151" s="154"/>
      <c r="Y151" s="154"/>
      <c r="Z151" s="175"/>
    </row>
    <row r="152" spans="1:26" ht="33.75" customHeight="1">
      <c r="A152" s="165">
        <v>151</v>
      </c>
      <c r="B152" s="166" t="s">
        <v>2827</v>
      </c>
      <c r="C152" s="169" t="s">
        <v>2828</v>
      </c>
      <c r="D152" s="168" t="s">
        <v>2824</v>
      </c>
      <c r="E152" s="165" t="s">
        <v>2829</v>
      </c>
      <c r="F152" s="165" t="s">
        <v>1230</v>
      </c>
      <c r="G152" s="154"/>
      <c r="H152" s="154"/>
      <c r="I152" s="154"/>
      <c r="J152" s="154"/>
      <c r="K152" s="154"/>
      <c r="L152" s="154"/>
      <c r="M152" s="154"/>
      <c r="N152" s="154"/>
      <c r="O152" s="154"/>
      <c r="P152" s="154"/>
      <c r="Q152" s="154"/>
      <c r="R152" s="154"/>
      <c r="S152" s="154"/>
      <c r="T152" s="154"/>
      <c r="U152" s="154"/>
      <c r="V152" s="154"/>
      <c r="W152" s="154"/>
      <c r="X152" s="154"/>
      <c r="Y152" s="154"/>
      <c r="Z152" s="175"/>
    </row>
    <row r="153" spans="1:26" ht="33.75" customHeight="1">
      <c r="A153" s="165">
        <v>152</v>
      </c>
      <c r="B153" s="166" t="s">
        <v>2830</v>
      </c>
      <c r="C153" s="169" t="s">
        <v>2831</v>
      </c>
      <c r="D153" s="168" t="s">
        <v>2824</v>
      </c>
      <c r="E153" s="165" t="s">
        <v>2832</v>
      </c>
      <c r="F153" s="165" t="s">
        <v>2833</v>
      </c>
      <c r="G153" s="154"/>
      <c r="H153" s="154"/>
      <c r="I153" s="154"/>
      <c r="J153" s="154"/>
      <c r="K153" s="154"/>
      <c r="L153" s="154"/>
      <c r="M153" s="154"/>
      <c r="N153" s="154"/>
      <c r="O153" s="154"/>
      <c r="P153" s="154"/>
      <c r="Q153" s="154"/>
      <c r="R153" s="154"/>
      <c r="S153" s="154"/>
      <c r="T153" s="154"/>
      <c r="U153" s="154"/>
      <c r="V153" s="154"/>
      <c r="W153" s="154"/>
      <c r="X153" s="154"/>
      <c r="Y153" s="154"/>
      <c r="Z153" s="175"/>
    </row>
    <row r="154" spans="1:26" ht="33.75" customHeight="1">
      <c r="A154" s="165">
        <v>153</v>
      </c>
      <c r="B154" s="166" t="s">
        <v>2834</v>
      </c>
      <c r="C154" s="169" t="s">
        <v>2835</v>
      </c>
      <c r="D154" s="168" t="s">
        <v>2824</v>
      </c>
      <c r="E154" s="165" t="s">
        <v>2836</v>
      </c>
      <c r="F154" s="165" t="s">
        <v>2837</v>
      </c>
      <c r="G154" s="154"/>
      <c r="H154" s="154"/>
      <c r="I154" s="154"/>
      <c r="J154" s="154"/>
      <c r="K154" s="154"/>
      <c r="L154" s="154"/>
      <c r="M154" s="154"/>
      <c r="N154" s="154"/>
      <c r="O154" s="154"/>
      <c r="P154" s="154"/>
      <c r="Q154" s="154"/>
      <c r="R154" s="154"/>
      <c r="S154" s="154"/>
      <c r="T154" s="154"/>
      <c r="U154" s="154"/>
      <c r="V154" s="154"/>
      <c r="W154" s="154"/>
      <c r="X154" s="154"/>
      <c r="Y154" s="154"/>
      <c r="Z154" s="175"/>
    </row>
    <row r="155" spans="1:26" ht="33.75" customHeight="1">
      <c r="A155" s="165">
        <v>154</v>
      </c>
      <c r="B155" s="166" t="s">
        <v>2838</v>
      </c>
      <c r="C155" s="169" t="s">
        <v>2839</v>
      </c>
      <c r="D155" s="168" t="s">
        <v>2824</v>
      </c>
      <c r="E155" s="165" t="s">
        <v>2840</v>
      </c>
      <c r="F155" s="165" t="s">
        <v>321</v>
      </c>
      <c r="G155" s="154"/>
      <c r="H155" s="154"/>
      <c r="I155" s="154"/>
      <c r="J155" s="154"/>
      <c r="K155" s="154"/>
      <c r="L155" s="154"/>
      <c r="M155" s="154"/>
      <c r="N155" s="154"/>
      <c r="O155" s="154"/>
      <c r="P155" s="154"/>
      <c r="Q155" s="154"/>
      <c r="R155" s="154"/>
      <c r="S155" s="154"/>
      <c r="T155" s="154"/>
      <c r="U155" s="154"/>
      <c r="V155" s="154"/>
      <c r="W155" s="154"/>
      <c r="X155" s="154"/>
      <c r="Y155" s="154"/>
      <c r="Z155" s="175"/>
    </row>
    <row r="156" spans="1:26" ht="33.75" customHeight="1">
      <c r="A156" s="165">
        <v>155</v>
      </c>
      <c r="B156" s="166" t="s">
        <v>2841</v>
      </c>
      <c r="C156" s="169" t="s">
        <v>2842</v>
      </c>
      <c r="D156" s="168" t="s">
        <v>2824</v>
      </c>
      <c r="E156" s="165" t="s">
        <v>2843</v>
      </c>
      <c r="F156" s="165" t="s">
        <v>2844</v>
      </c>
      <c r="G156" s="154"/>
      <c r="H156" s="154"/>
      <c r="I156" s="154"/>
      <c r="J156" s="154"/>
      <c r="K156" s="154"/>
      <c r="L156" s="154"/>
      <c r="M156" s="154"/>
      <c r="N156" s="154"/>
      <c r="O156" s="154"/>
      <c r="P156" s="154"/>
      <c r="Q156" s="154"/>
      <c r="R156" s="154"/>
      <c r="S156" s="154"/>
      <c r="T156" s="154"/>
      <c r="U156" s="154"/>
      <c r="V156" s="154"/>
      <c r="W156" s="154"/>
      <c r="X156" s="154"/>
      <c r="Y156" s="154"/>
      <c r="Z156" s="175"/>
    </row>
    <row r="157" spans="1:26" ht="33.75" customHeight="1">
      <c r="A157" s="165">
        <v>156</v>
      </c>
      <c r="B157" s="166" t="s">
        <v>2845</v>
      </c>
      <c r="C157" s="169" t="s">
        <v>2842</v>
      </c>
      <c r="D157" s="168" t="s">
        <v>2824</v>
      </c>
      <c r="E157" s="165" t="s">
        <v>2846</v>
      </c>
      <c r="F157" s="165" t="s">
        <v>2847</v>
      </c>
      <c r="G157" s="154"/>
      <c r="H157" s="154"/>
      <c r="I157" s="154"/>
      <c r="J157" s="154"/>
      <c r="K157" s="154"/>
      <c r="L157" s="154"/>
      <c r="M157" s="154"/>
      <c r="N157" s="154"/>
      <c r="O157" s="154"/>
      <c r="P157" s="154"/>
      <c r="Q157" s="154"/>
      <c r="R157" s="154"/>
      <c r="S157" s="154"/>
      <c r="T157" s="154"/>
      <c r="U157" s="154"/>
      <c r="V157" s="154"/>
      <c r="W157" s="154"/>
      <c r="X157" s="154"/>
      <c r="Y157" s="154"/>
      <c r="Z157" s="175"/>
    </row>
    <row r="158" spans="1:26" ht="33.75" customHeight="1">
      <c r="A158" s="165">
        <v>157</v>
      </c>
      <c r="B158" s="166" t="s">
        <v>2848</v>
      </c>
      <c r="C158" s="169" t="s">
        <v>2849</v>
      </c>
      <c r="D158" s="168" t="s">
        <v>2824</v>
      </c>
      <c r="E158" s="165" t="s">
        <v>2850</v>
      </c>
      <c r="F158" s="165" t="s">
        <v>2851</v>
      </c>
      <c r="G158" s="154"/>
      <c r="H158" s="154"/>
      <c r="I158" s="154"/>
      <c r="J158" s="154"/>
      <c r="K158" s="154"/>
      <c r="L158" s="154"/>
      <c r="M158" s="154"/>
      <c r="N158" s="154"/>
      <c r="O158" s="154"/>
      <c r="P158" s="154"/>
      <c r="Q158" s="154"/>
      <c r="R158" s="154"/>
      <c r="S158" s="154"/>
      <c r="T158" s="154"/>
      <c r="U158" s="154"/>
      <c r="V158" s="154"/>
      <c r="W158" s="154"/>
      <c r="X158" s="154"/>
      <c r="Y158" s="175"/>
      <c r="Z158" s="154"/>
    </row>
    <row r="159" spans="1:26" ht="33.75" customHeight="1">
      <c r="A159" s="165">
        <v>158</v>
      </c>
      <c r="B159" s="166" t="s">
        <v>2852</v>
      </c>
      <c r="C159" s="169" t="s">
        <v>2853</v>
      </c>
      <c r="D159" s="168" t="s">
        <v>2824</v>
      </c>
      <c r="E159" s="165" t="s">
        <v>2854</v>
      </c>
      <c r="F159" s="165" t="s">
        <v>2855</v>
      </c>
      <c r="G159" s="154"/>
      <c r="H159" s="154"/>
      <c r="I159" s="154"/>
      <c r="J159" s="154"/>
      <c r="K159" s="154"/>
      <c r="L159" s="154"/>
      <c r="M159" s="154"/>
      <c r="N159" s="154"/>
      <c r="O159" s="154"/>
      <c r="P159" s="154"/>
      <c r="Q159" s="154"/>
      <c r="R159" s="154"/>
      <c r="S159" s="154"/>
      <c r="T159" s="154"/>
      <c r="U159" s="154"/>
      <c r="V159" s="154"/>
      <c r="W159" s="154"/>
      <c r="X159" s="154"/>
      <c r="Y159" s="154"/>
      <c r="Z159" s="175"/>
    </row>
    <row r="160" spans="1:26" ht="33.75" customHeight="1">
      <c r="A160" s="165">
        <v>159</v>
      </c>
      <c r="B160" s="166" t="s">
        <v>2856</v>
      </c>
      <c r="C160" s="169" t="s">
        <v>2853</v>
      </c>
      <c r="D160" s="168" t="s">
        <v>2824</v>
      </c>
      <c r="E160" s="165" t="s">
        <v>2857</v>
      </c>
      <c r="F160" s="165" t="s">
        <v>1310</v>
      </c>
      <c r="G160" s="154"/>
      <c r="H160" s="154"/>
      <c r="I160" s="154"/>
      <c r="J160" s="154"/>
      <c r="K160" s="154"/>
      <c r="L160" s="154"/>
      <c r="M160" s="154"/>
      <c r="N160" s="154"/>
      <c r="O160" s="154"/>
      <c r="P160" s="154"/>
      <c r="Q160" s="154"/>
      <c r="R160" s="154"/>
      <c r="S160" s="154"/>
      <c r="T160" s="154"/>
      <c r="U160" s="154"/>
      <c r="V160" s="154"/>
      <c r="W160" s="154"/>
      <c r="X160" s="154"/>
      <c r="Y160" s="154"/>
      <c r="Z160" s="175"/>
    </row>
    <row r="161" spans="1:26" ht="33.75" customHeight="1">
      <c r="A161" s="165">
        <v>160</v>
      </c>
      <c r="B161" s="166" t="s">
        <v>2858</v>
      </c>
      <c r="C161" s="169" t="s">
        <v>2859</v>
      </c>
      <c r="D161" s="168" t="s">
        <v>2824</v>
      </c>
      <c r="E161" s="165" t="s">
        <v>2860</v>
      </c>
      <c r="F161" s="165" t="s">
        <v>2861</v>
      </c>
      <c r="G161" s="154"/>
      <c r="H161" s="154"/>
      <c r="I161" s="154"/>
      <c r="J161" s="154"/>
      <c r="K161" s="154"/>
      <c r="L161" s="154"/>
      <c r="M161" s="154"/>
      <c r="N161" s="154"/>
      <c r="O161" s="154"/>
      <c r="P161" s="154"/>
      <c r="Q161" s="154"/>
      <c r="R161" s="154"/>
      <c r="S161" s="154"/>
      <c r="T161" s="154"/>
      <c r="U161" s="154"/>
      <c r="V161" s="154"/>
      <c r="W161" s="154"/>
      <c r="X161" s="154"/>
      <c r="Y161" s="154"/>
      <c r="Z161" s="175"/>
    </row>
    <row r="162" spans="1:26" ht="33.75" customHeight="1">
      <c r="A162" s="165">
        <v>161</v>
      </c>
      <c r="B162" s="166" t="s">
        <v>2862</v>
      </c>
      <c r="C162" s="169" t="s">
        <v>2859</v>
      </c>
      <c r="D162" s="168" t="s">
        <v>2824</v>
      </c>
      <c r="E162" s="165" t="s">
        <v>2863</v>
      </c>
      <c r="F162" s="165" t="s">
        <v>2864</v>
      </c>
      <c r="G162" s="154"/>
      <c r="H162" s="154"/>
      <c r="I162" s="154"/>
      <c r="J162" s="154"/>
      <c r="K162" s="154"/>
      <c r="L162" s="154"/>
      <c r="M162" s="154"/>
      <c r="N162" s="154"/>
      <c r="O162" s="154"/>
      <c r="P162" s="154"/>
      <c r="Q162" s="154"/>
      <c r="R162" s="154"/>
      <c r="S162" s="154"/>
      <c r="T162" s="154"/>
      <c r="U162" s="154"/>
      <c r="V162" s="154"/>
      <c r="W162" s="154"/>
      <c r="X162" s="154"/>
      <c r="Y162" s="154"/>
      <c r="Z162" s="175"/>
    </row>
    <row r="163" spans="1:26" ht="33.75" customHeight="1">
      <c r="A163" s="165">
        <v>162</v>
      </c>
      <c r="B163" s="166" t="s">
        <v>2865</v>
      </c>
      <c r="C163" s="169" t="s">
        <v>2866</v>
      </c>
      <c r="D163" s="168" t="s">
        <v>2824</v>
      </c>
      <c r="E163" s="165" t="s">
        <v>2867</v>
      </c>
      <c r="F163" s="165" t="s">
        <v>2868</v>
      </c>
      <c r="G163" s="154"/>
      <c r="H163" s="154"/>
      <c r="I163" s="154"/>
      <c r="J163" s="154"/>
      <c r="K163" s="154"/>
      <c r="L163" s="154"/>
      <c r="M163" s="154"/>
      <c r="N163" s="154"/>
      <c r="O163" s="154"/>
      <c r="P163" s="154"/>
      <c r="Q163" s="154"/>
      <c r="R163" s="154"/>
      <c r="S163" s="154"/>
      <c r="T163" s="154"/>
      <c r="U163" s="154"/>
      <c r="V163" s="154"/>
      <c r="W163" s="154"/>
      <c r="X163" s="154"/>
      <c r="Y163" s="154"/>
      <c r="Z163" s="175"/>
    </row>
    <row r="164" spans="1:26" ht="33.75" customHeight="1">
      <c r="A164" s="165">
        <v>163</v>
      </c>
      <c r="B164" s="166" t="s">
        <v>2869</v>
      </c>
      <c r="C164" s="169" t="s">
        <v>2870</v>
      </c>
      <c r="D164" s="168" t="s">
        <v>2824</v>
      </c>
      <c r="E164" s="165" t="s">
        <v>2871</v>
      </c>
      <c r="F164" s="165" t="s">
        <v>2872</v>
      </c>
      <c r="G164" s="154"/>
      <c r="H164" s="154"/>
      <c r="I164" s="154"/>
      <c r="J164" s="154"/>
      <c r="K164" s="154"/>
      <c r="L164" s="154"/>
      <c r="M164" s="154"/>
      <c r="N164" s="154"/>
      <c r="O164" s="154"/>
      <c r="P164" s="154"/>
      <c r="Q164" s="154"/>
      <c r="R164" s="154"/>
      <c r="S164" s="154"/>
      <c r="T164" s="154"/>
      <c r="U164" s="154"/>
      <c r="V164" s="154"/>
      <c r="W164" s="154"/>
      <c r="X164" s="154"/>
      <c r="Y164" s="154"/>
      <c r="Z164" s="175"/>
    </row>
    <row r="165" spans="1:26" ht="33.75" customHeight="1">
      <c r="A165" s="165">
        <v>164</v>
      </c>
      <c r="B165" s="166" t="s">
        <v>2873</v>
      </c>
      <c r="C165" s="169" t="s">
        <v>2870</v>
      </c>
      <c r="D165" s="168" t="s">
        <v>2824</v>
      </c>
      <c r="E165" s="165" t="s">
        <v>2874</v>
      </c>
      <c r="F165" s="165" t="s">
        <v>2875</v>
      </c>
      <c r="G165" s="154"/>
      <c r="H165" s="154"/>
      <c r="I165" s="154"/>
      <c r="J165" s="154"/>
      <c r="K165" s="154"/>
      <c r="L165" s="154"/>
      <c r="M165" s="154"/>
      <c r="N165" s="154"/>
      <c r="O165" s="154"/>
      <c r="P165" s="154"/>
      <c r="Q165" s="154"/>
      <c r="R165" s="154"/>
      <c r="S165" s="154"/>
      <c r="T165" s="154"/>
      <c r="U165" s="154"/>
      <c r="V165" s="154"/>
      <c r="W165" s="154"/>
      <c r="X165" s="154"/>
      <c r="Y165" s="154"/>
      <c r="Z165" s="175"/>
    </row>
    <row r="166" spans="1:26" ht="33.75" customHeight="1">
      <c r="A166" s="165">
        <v>165</v>
      </c>
      <c r="B166" s="166" t="s">
        <v>2876</v>
      </c>
      <c r="C166" s="169" t="s">
        <v>2870</v>
      </c>
      <c r="D166" s="168" t="s">
        <v>2824</v>
      </c>
      <c r="E166" s="165" t="s">
        <v>2877</v>
      </c>
      <c r="F166" s="165" t="s">
        <v>2878</v>
      </c>
      <c r="G166" s="154"/>
      <c r="H166" s="154"/>
      <c r="I166" s="154"/>
      <c r="J166" s="154"/>
      <c r="K166" s="154"/>
      <c r="L166" s="154"/>
      <c r="M166" s="154"/>
      <c r="N166" s="154"/>
      <c r="O166" s="154"/>
      <c r="P166" s="154"/>
      <c r="Q166" s="154"/>
      <c r="R166" s="154"/>
      <c r="S166" s="154"/>
      <c r="T166" s="154"/>
      <c r="U166" s="154"/>
      <c r="V166" s="154"/>
      <c r="W166" s="154"/>
      <c r="X166" s="154"/>
      <c r="Y166" s="154"/>
      <c r="Z166" s="175"/>
    </row>
    <row r="167" spans="1:26" ht="33.75" customHeight="1">
      <c r="A167" s="165">
        <v>166</v>
      </c>
      <c r="B167" s="166" t="s">
        <v>2879</v>
      </c>
      <c r="C167" s="169" t="s">
        <v>2880</v>
      </c>
      <c r="D167" s="168" t="s">
        <v>2824</v>
      </c>
      <c r="E167" s="165" t="s">
        <v>2881</v>
      </c>
      <c r="F167" s="165" t="s">
        <v>2882</v>
      </c>
      <c r="G167" s="154"/>
      <c r="H167" s="154"/>
      <c r="I167" s="154"/>
      <c r="J167" s="154"/>
      <c r="K167" s="154"/>
      <c r="L167" s="154"/>
      <c r="M167" s="154"/>
      <c r="N167" s="154"/>
      <c r="O167" s="154"/>
      <c r="P167" s="154"/>
      <c r="Q167" s="154"/>
      <c r="R167" s="154"/>
      <c r="S167" s="154"/>
      <c r="T167" s="154"/>
      <c r="U167" s="154"/>
      <c r="V167" s="154"/>
      <c r="W167" s="154"/>
      <c r="X167" s="154"/>
      <c r="Y167" s="154"/>
      <c r="Z167" s="175"/>
    </row>
    <row r="168" spans="1:26" ht="33.75" customHeight="1">
      <c r="A168" s="165">
        <v>167</v>
      </c>
      <c r="B168" s="166" t="s">
        <v>2883</v>
      </c>
      <c r="C168" s="169" t="s">
        <v>2884</v>
      </c>
      <c r="D168" s="168" t="s">
        <v>2824</v>
      </c>
      <c r="E168" s="165" t="s">
        <v>2885</v>
      </c>
      <c r="F168" s="165" t="s">
        <v>2886</v>
      </c>
      <c r="G168" s="154"/>
      <c r="H168" s="154"/>
      <c r="I168" s="154"/>
      <c r="J168" s="154"/>
      <c r="K168" s="154"/>
      <c r="L168" s="154"/>
      <c r="M168" s="154"/>
      <c r="N168" s="154"/>
      <c r="O168" s="154"/>
      <c r="P168" s="154"/>
      <c r="Q168" s="154"/>
      <c r="R168" s="154"/>
      <c r="S168" s="154"/>
      <c r="T168" s="154"/>
      <c r="U168" s="154"/>
      <c r="V168" s="154"/>
      <c r="W168" s="154"/>
      <c r="X168" s="154"/>
      <c r="Y168" s="154"/>
      <c r="Z168" s="175"/>
    </row>
    <row r="169" spans="1:26" ht="33.75" customHeight="1">
      <c r="A169" s="165">
        <v>168</v>
      </c>
      <c r="B169" s="166" t="s">
        <v>2887</v>
      </c>
      <c r="C169" s="169" t="s">
        <v>2888</v>
      </c>
      <c r="D169" s="168" t="s">
        <v>2824</v>
      </c>
      <c r="E169" s="165" t="s">
        <v>2889</v>
      </c>
      <c r="F169" s="165" t="s">
        <v>2890</v>
      </c>
      <c r="G169" s="154"/>
      <c r="H169" s="154"/>
      <c r="I169" s="154"/>
      <c r="J169" s="154"/>
      <c r="K169" s="154"/>
      <c r="L169" s="154"/>
      <c r="M169" s="154"/>
      <c r="N169" s="154"/>
      <c r="O169" s="154"/>
      <c r="P169" s="154"/>
      <c r="Q169" s="154"/>
      <c r="R169" s="154"/>
      <c r="S169" s="154"/>
      <c r="T169" s="154"/>
      <c r="U169" s="154"/>
      <c r="V169" s="154"/>
      <c r="W169" s="154"/>
      <c r="X169" s="154"/>
      <c r="Y169" s="154"/>
      <c r="Z169" s="175"/>
    </row>
    <row r="170" spans="1:26" ht="33.75" customHeight="1">
      <c r="A170" s="165">
        <v>169</v>
      </c>
      <c r="B170" s="166" t="s">
        <v>2891</v>
      </c>
      <c r="C170" s="169" t="s">
        <v>2892</v>
      </c>
      <c r="D170" s="168" t="s">
        <v>2824</v>
      </c>
      <c r="E170" s="165" t="s">
        <v>2893</v>
      </c>
      <c r="F170" s="165" t="s">
        <v>2894</v>
      </c>
      <c r="G170" s="154"/>
      <c r="H170" s="154"/>
      <c r="I170" s="154"/>
      <c r="J170" s="154"/>
      <c r="K170" s="154"/>
      <c r="L170" s="154"/>
      <c r="M170" s="154"/>
      <c r="N170" s="154"/>
      <c r="O170" s="154"/>
      <c r="P170" s="154"/>
      <c r="Q170" s="154"/>
      <c r="R170" s="154"/>
      <c r="S170" s="154"/>
      <c r="T170" s="154"/>
      <c r="U170" s="154"/>
      <c r="V170" s="154"/>
      <c r="W170" s="154"/>
      <c r="X170" s="154"/>
      <c r="Y170" s="154"/>
      <c r="Z170" s="175"/>
    </row>
    <row r="171" spans="1:26" ht="33.75" customHeight="1">
      <c r="A171" s="165">
        <v>170</v>
      </c>
      <c r="B171" s="166" t="s">
        <v>2895</v>
      </c>
      <c r="C171" s="169" t="s">
        <v>2896</v>
      </c>
      <c r="D171" s="168" t="s">
        <v>2824</v>
      </c>
      <c r="E171" s="165" t="s">
        <v>2897</v>
      </c>
      <c r="F171" s="165" t="s">
        <v>2898</v>
      </c>
      <c r="G171" s="154"/>
      <c r="H171" s="154"/>
      <c r="I171" s="154"/>
      <c r="J171" s="154"/>
      <c r="K171" s="154"/>
      <c r="L171" s="154"/>
      <c r="M171" s="154"/>
      <c r="N171" s="154"/>
      <c r="O171" s="154"/>
      <c r="P171" s="154"/>
      <c r="Q171" s="154"/>
      <c r="R171" s="154"/>
      <c r="S171" s="154"/>
      <c r="T171" s="154"/>
      <c r="U171" s="154"/>
      <c r="V171" s="154"/>
      <c r="W171" s="154"/>
      <c r="X171" s="154"/>
      <c r="Y171" s="154"/>
      <c r="Z171" s="175"/>
    </row>
    <row r="172" spans="1:26" ht="33.75" customHeight="1">
      <c r="A172" s="165">
        <v>171</v>
      </c>
      <c r="B172" s="166" t="s">
        <v>2899</v>
      </c>
      <c r="C172" s="169" t="s">
        <v>2900</v>
      </c>
      <c r="D172" s="165" t="s">
        <v>22</v>
      </c>
      <c r="E172" s="165" t="s">
        <v>2901</v>
      </c>
      <c r="F172" s="165" t="s">
        <v>1213</v>
      </c>
      <c r="G172" s="154"/>
      <c r="H172" s="154"/>
      <c r="I172" s="154"/>
      <c r="J172" s="154"/>
      <c r="K172" s="154"/>
      <c r="L172" s="154"/>
      <c r="M172" s="154"/>
      <c r="N172" s="154"/>
      <c r="O172" s="154"/>
      <c r="P172" s="154"/>
      <c r="Q172" s="154"/>
      <c r="R172" s="154"/>
      <c r="S172" s="154"/>
      <c r="T172" s="154"/>
      <c r="U172" s="154"/>
      <c r="V172" s="154"/>
      <c r="W172" s="154"/>
      <c r="X172" s="154"/>
      <c r="Y172" s="154"/>
      <c r="Z172" s="154"/>
    </row>
    <row r="173" spans="1:26" ht="33.75" customHeight="1">
      <c r="A173" s="165">
        <v>172</v>
      </c>
      <c r="B173" s="166" t="s">
        <v>2902</v>
      </c>
      <c r="C173" s="169" t="s">
        <v>2903</v>
      </c>
      <c r="D173" s="165" t="s">
        <v>22</v>
      </c>
      <c r="E173" s="165" t="s">
        <v>2904</v>
      </c>
      <c r="F173" s="165" t="s">
        <v>2905</v>
      </c>
      <c r="G173" s="154"/>
      <c r="H173" s="154"/>
      <c r="I173" s="154"/>
      <c r="J173" s="154"/>
      <c r="K173" s="154"/>
      <c r="L173" s="154"/>
      <c r="M173" s="154"/>
      <c r="N173" s="154"/>
      <c r="O173" s="154"/>
      <c r="P173" s="154"/>
      <c r="Q173" s="154"/>
      <c r="R173" s="154"/>
      <c r="S173" s="154"/>
      <c r="T173" s="154"/>
      <c r="U173" s="154"/>
      <c r="V173" s="154"/>
      <c r="W173" s="154"/>
      <c r="X173" s="154"/>
      <c r="Y173" s="154"/>
      <c r="Z173" s="154"/>
    </row>
    <row r="174" spans="1:26" ht="33.75" customHeight="1">
      <c r="A174" s="165">
        <v>173</v>
      </c>
      <c r="B174" s="166" t="s">
        <v>2906</v>
      </c>
      <c r="C174" s="169" t="s">
        <v>2907</v>
      </c>
      <c r="D174" s="165" t="s">
        <v>22</v>
      </c>
      <c r="E174" s="165" t="s">
        <v>2908</v>
      </c>
      <c r="F174" s="165" t="s">
        <v>2909</v>
      </c>
      <c r="G174" s="154"/>
      <c r="H174" s="154"/>
      <c r="I174" s="154"/>
      <c r="J174" s="154"/>
      <c r="K174" s="154"/>
      <c r="L174" s="154"/>
      <c r="M174" s="154"/>
      <c r="N174" s="154"/>
      <c r="O174" s="154"/>
      <c r="P174" s="154"/>
      <c r="Q174" s="154"/>
      <c r="R174" s="154"/>
      <c r="S174" s="154"/>
      <c r="T174" s="154"/>
      <c r="U174" s="154"/>
      <c r="V174" s="154"/>
      <c r="W174" s="154"/>
      <c r="X174" s="154"/>
      <c r="Y174" s="154"/>
      <c r="Z174" s="154"/>
    </row>
    <row r="175" spans="1:26" ht="33.75" customHeight="1">
      <c r="A175" s="165">
        <v>174</v>
      </c>
      <c r="B175" s="166" t="s">
        <v>2910</v>
      </c>
      <c r="C175" s="169" t="s">
        <v>2911</v>
      </c>
      <c r="D175" s="165" t="s">
        <v>22</v>
      </c>
      <c r="E175" s="165" t="s">
        <v>2912</v>
      </c>
      <c r="F175" s="165" t="s">
        <v>1213</v>
      </c>
      <c r="G175" s="154"/>
      <c r="H175" s="154"/>
      <c r="I175" s="154"/>
      <c r="J175" s="154"/>
      <c r="K175" s="154"/>
      <c r="L175" s="154"/>
      <c r="M175" s="154"/>
      <c r="N175" s="154"/>
      <c r="O175" s="154"/>
      <c r="P175" s="154"/>
      <c r="Q175" s="154"/>
      <c r="R175" s="154"/>
      <c r="S175" s="154"/>
      <c r="T175" s="154"/>
      <c r="U175" s="154"/>
      <c r="V175" s="154"/>
      <c r="W175" s="154"/>
      <c r="X175" s="154"/>
      <c r="Y175" s="154"/>
      <c r="Z175" s="154"/>
    </row>
    <row r="176" spans="1:26" ht="33.75" customHeight="1">
      <c r="A176" s="165">
        <v>175</v>
      </c>
      <c r="B176" s="166" t="s">
        <v>2913</v>
      </c>
      <c r="C176" s="169" t="s">
        <v>2914</v>
      </c>
      <c r="D176" s="165" t="s">
        <v>22</v>
      </c>
      <c r="E176" s="165" t="s">
        <v>2915</v>
      </c>
      <c r="F176" s="165" t="s">
        <v>2909</v>
      </c>
      <c r="G176" s="154"/>
      <c r="H176" s="154"/>
      <c r="I176" s="154"/>
      <c r="J176" s="154"/>
      <c r="K176" s="154"/>
      <c r="L176" s="154"/>
      <c r="M176" s="154"/>
      <c r="N176" s="154"/>
      <c r="O176" s="154"/>
      <c r="P176" s="154"/>
      <c r="Q176" s="154"/>
      <c r="R176" s="154"/>
      <c r="S176" s="154"/>
      <c r="T176" s="154"/>
      <c r="U176" s="154"/>
      <c r="V176" s="154"/>
      <c r="W176" s="154"/>
      <c r="X176" s="154"/>
      <c r="Y176" s="154"/>
      <c r="Z176" s="154"/>
    </row>
    <row r="177" spans="1:26" ht="33.75" customHeight="1">
      <c r="A177" s="165">
        <v>176</v>
      </c>
      <c r="B177" s="166" t="s">
        <v>2916</v>
      </c>
      <c r="C177" s="169" t="s">
        <v>2917</v>
      </c>
      <c r="D177" s="165" t="s">
        <v>22</v>
      </c>
      <c r="E177" s="165" t="s">
        <v>2918</v>
      </c>
      <c r="F177" s="165" t="s">
        <v>1213</v>
      </c>
      <c r="G177" s="154"/>
      <c r="H177" s="154"/>
      <c r="I177" s="154"/>
      <c r="J177" s="154"/>
      <c r="K177" s="154"/>
      <c r="L177" s="154"/>
      <c r="M177" s="154"/>
      <c r="N177" s="154"/>
      <c r="O177" s="154"/>
      <c r="P177" s="154"/>
      <c r="Q177" s="154"/>
      <c r="R177" s="154"/>
      <c r="S177" s="154"/>
      <c r="T177" s="154"/>
      <c r="U177" s="154"/>
      <c r="V177" s="154"/>
      <c r="W177" s="154"/>
      <c r="X177" s="154"/>
      <c r="Y177" s="154"/>
      <c r="Z177" s="154"/>
    </row>
    <row r="178" spans="1:26" ht="33.75" customHeight="1">
      <c r="A178" s="165">
        <v>177</v>
      </c>
      <c r="B178" s="166" t="s">
        <v>2919</v>
      </c>
      <c r="C178" s="169">
        <v>41443</v>
      </c>
      <c r="D178" s="165" t="s">
        <v>22</v>
      </c>
      <c r="E178" s="165" t="s">
        <v>2920</v>
      </c>
      <c r="F178" s="165" t="s">
        <v>1230</v>
      </c>
      <c r="G178" s="154"/>
      <c r="H178" s="154"/>
      <c r="I178" s="154"/>
      <c r="J178" s="154"/>
      <c r="K178" s="154"/>
      <c r="L178" s="154"/>
      <c r="M178" s="154"/>
      <c r="N178" s="154"/>
      <c r="O178" s="154"/>
      <c r="P178" s="154"/>
      <c r="Q178" s="154"/>
      <c r="R178" s="154"/>
      <c r="S178" s="154"/>
      <c r="T178" s="154"/>
      <c r="U178" s="154"/>
      <c r="V178" s="154"/>
      <c r="W178" s="154"/>
      <c r="X178" s="154"/>
      <c r="Y178" s="154"/>
      <c r="Z178" s="154"/>
    </row>
    <row r="179" spans="1:26" ht="33.75" customHeight="1">
      <c r="A179" s="165">
        <v>178</v>
      </c>
      <c r="B179" s="166" t="s">
        <v>2921</v>
      </c>
      <c r="C179" s="169">
        <v>41462</v>
      </c>
      <c r="D179" s="165" t="s">
        <v>22</v>
      </c>
      <c r="E179" s="165" t="s">
        <v>2922</v>
      </c>
      <c r="F179" s="165" t="s">
        <v>1213</v>
      </c>
      <c r="G179" s="154"/>
      <c r="H179" s="154"/>
      <c r="I179" s="154"/>
      <c r="J179" s="154"/>
      <c r="K179" s="154"/>
      <c r="L179" s="154"/>
      <c r="M179" s="154"/>
      <c r="N179" s="154"/>
      <c r="O179" s="154"/>
      <c r="P179" s="154"/>
      <c r="Q179" s="154"/>
      <c r="R179" s="154"/>
      <c r="S179" s="154"/>
      <c r="T179" s="154"/>
      <c r="U179" s="154"/>
      <c r="V179" s="154"/>
      <c r="W179" s="154"/>
      <c r="X179" s="154"/>
      <c r="Y179" s="154"/>
      <c r="Z179" s="154"/>
    </row>
    <row r="180" spans="1:26" ht="33.75" customHeight="1">
      <c r="A180" s="165">
        <v>179</v>
      </c>
      <c r="B180" s="166" t="s">
        <v>2923</v>
      </c>
      <c r="C180" s="169">
        <v>41470</v>
      </c>
      <c r="D180" s="165" t="s">
        <v>22</v>
      </c>
      <c r="E180" s="165" t="s">
        <v>2924</v>
      </c>
      <c r="F180" s="165" t="s">
        <v>2925</v>
      </c>
      <c r="G180" s="154"/>
      <c r="H180" s="154"/>
      <c r="I180" s="154"/>
      <c r="J180" s="154"/>
      <c r="K180" s="154"/>
      <c r="L180" s="154"/>
      <c r="M180" s="154"/>
      <c r="N180" s="154"/>
      <c r="O180" s="154"/>
      <c r="P180" s="154"/>
      <c r="Q180" s="154"/>
      <c r="R180" s="154"/>
      <c r="S180" s="154"/>
      <c r="T180" s="154"/>
      <c r="U180" s="154"/>
      <c r="V180" s="154"/>
      <c r="W180" s="154"/>
      <c r="X180" s="154"/>
      <c r="Y180" s="154"/>
      <c r="Z180" s="154"/>
    </row>
    <row r="181" spans="1:26" ht="33.75" customHeight="1">
      <c r="A181" s="165">
        <v>180</v>
      </c>
      <c r="B181" s="166" t="s">
        <v>2926</v>
      </c>
      <c r="C181" s="169">
        <v>41474</v>
      </c>
      <c r="D181" s="165" t="s">
        <v>22</v>
      </c>
      <c r="E181" s="165" t="s">
        <v>2927</v>
      </c>
      <c r="F181" s="165" t="s">
        <v>437</v>
      </c>
      <c r="G181" s="154"/>
      <c r="H181" s="154"/>
      <c r="I181" s="154"/>
      <c r="J181" s="154"/>
      <c r="K181" s="154"/>
      <c r="L181" s="154"/>
      <c r="M181" s="154"/>
      <c r="N181" s="154"/>
      <c r="O181" s="154"/>
      <c r="P181" s="154"/>
      <c r="Q181" s="154"/>
      <c r="R181" s="154"/>
      <c r="S181" s="154"/>
      <c r="T181" s="154"/>
      <c r="U181" s="154"/>
      <c r="V181" s="154"/>
      <c r="W181" s="154"/>
      <c r="X181" s="154"/>
      <c r="Y181" s="154"/>
      <c r="Z181" s="154"/>
    </row>
    <row r="182" spans="1:26" ht="33.75" customHeight="1">
      <c r="A182" s="165">
        <v>181</v>
      </c>
      <c r="B182" s="166" t="s">
        <v>2928</v>
      </c>
      <c r="C182" s="169">
        <v>41512</v>
      </c>
      <c r="D182" s="165" t="s">
        <v>22</v>
      </c>
      <c r="E182" s="165" t="s">
        <v>2929</v>
      </c>
      <c r="F182" s="165" t="s">
        <v>2930</v>
      </c>
      <c r="G182" s="154"/>
      <c r="H182" s="154"/>
      <c r="I182" s="154"/>
      <c r="J182" s="154"/>
      <c r="K182" s="154"/>
      <c r="L182" s="154"/>
      <c r="M182" s="154"/>
      <c r="N182" s="154"/>
      <c r="O182" s="154"/>
      <c r="P182" s="154"/>
      <c r="Q182" s="154"/>
      <c r="R182" s="154"/>
      <c r="S182" s="154"/>
      <c r="T182" s="154"/>
      <c r="U182" s="154"/>
      <c r="V182" s="154"/>
      <c r="W182" s="154"/>
      <c r="X182" s="154"/>
      <c r="Y182" s="154"/>
      <c r="Z182" s="154"/>
    </row>
    <row r="183" spans="1:26" ht="33.75" customHeight="1">
      <c r="A183" s="165">
        <v>182</v>
      </c>
      <c r="B183" s="166" t="s">
        <v>2931</v>
      </c>
      <c r="C183" s="169">
        <v>41521</v>
      </c>
      <c r="D183" s="165" t="s">
        <v>22</v>
      </c>
      <c r="E183" s="165" t="s">
        <v>2932</v>
      </c>
      <c r="F183" s="165" t="s">
        <v>1213</v>
      </c>
      <c r="G183" s="154"/>
      <c r="H183" s="154"/>
      <c r="I183" s="154"/>
      <c r="J183" s="154"/>
      <c r="K183" s="154"/>
      <c r="L183" s="154"/>
      <c r="M183" s="154"/>
      <c r="N183" s="154"/>
      <c r="O183" s="154"/>
      <c r="P183" s="154"/>
      <c r="Q183" s="154"/>
      <c r="R183" s="154"/>
      <c r="S183" s="154"/>
      <c r="T183" s="154"/>
      <c r="U183" s="154"/>
      <c r="V183" s="154"/>
      <c r="W183" s="154"/>
      <c r="X183" s="154"/>
      <c r="Y183" s="154"/>
      <c r="Z183" s="154"/>
    </row>
    <row r="184" spans="1:26" ht="33.75" customHeight="1">
      <c r="A184" s="165">
        <v>183</v>
      </c>
      <c r="B184" s="166" t="s">
        <v>2933</v>
      </c>
      <c r="C184" s="172">
        <v>41540</v>
      </c>
      <c r="D184" s="165" t="s">
        <v>22</v>
      </c>
      <c r="E184" s="165" t="s">
        <v>2934</v>
      </c>
      <c r="F184" s="165" t="s">
        <v>2935</v>
      </c>
      <c r="G184" s="160"/>
      <c r="H184" s="154"/>
      <c r="I184" s="154"/>
      <c r="J184" s="154"/>
      <c r="K184" s="160"/>
      <c r="L184" s="160"/>
      <c r="M184" s="160"/>
      <c r="N184" s="160"/>
      <c r="O184" s="160"/>
      <c r="P184" s="160"/>
      <c r="Q184" s="160"/>
      <c r="R184" s="160"/>
      <c r="S184" s="160"/>
      <c r="T184" s="160"/>
      <c r="U184" s="160"/>
      <c r="V184" s="154"/>
      <c r="W184" s="160"/>
      <c r="X184" s="160"/>
      <c r="Y184" s="160"/>
      <c r="Z184" s="176"/>
    </row>
    <row r="185" spans="1:26" ht="33.75" customHeight="1">
      <c r="A185" s="165">
        <v>184</v>
      </c>
      <c r="B185" s="166" t="s">
        <v>2936</v>
      </c>
      <c r="C185" s="172">
        <v>41543</v>
      </c>
      <c r="D185" s="165" t="s">
        <v>22</v>
      </c>
      <c r="E185" s="165" t="s">
        <v>2937</v>
      </c>
      <c r="F185" s="165" t="s">
        <v>2938</v>
      </c>
      <c r="G185" s="160"/>
      <c r="H185" s="154"/>
      <c r="I185" s="160"/>
      <c r="J185" s="160"/>
      <c r="K185" s="160"/>
      <c r="L185" s="160"/>
      <c r="M185" s="160"/>
      <c r="N185" s="160"/>
      <c r="O185" s="160"/>
      <c r="P185" s="160"/>
      <c r="Q185" s="160"/>
      <c r="R185" s="160"/>
      <c r="S185" s="160"/>
      <c r="T185" s="160"/>
      <c r="U185" s="160"/>
      <c r="V185" s="160"/>
      <c r="W185" s="160"/>
      <c r="X185" s="160"/>
      <c r="Y185" s="160"/>
      <c r="Z185" s="176"/>
    </row>
    <row r="186" spans="1:26" ht="33.75" customHeight="1">
      <c r="A186" s="165">
        <v>185</v>
      </c>
      <c r="B186" s="166" t="s">
        <v>2939</v>
      </c>
      <c r="C186" s="172">
        <v>41562</v>
      </c>
      <c r="D186" s="165" t="s">
        <v>22</v>
      </c>
      <c r="E186" s="165" t="s">
        <v>2940</v>
      </c>
      <c r="F186" s="165" t="s">
        <v>1249</v>
      </c>
      <c r="G186" s="154"/>
      <c r="H186" s="154"/>
      <c r="I186" s="160"/>
      <c r="J186" s="154"/>
      <c r="K186" s="160"/>
      <c r="L186" s="160"/>
      <c r="M186" s="160"/>
      <c r="N186" s="160"/>
      <c r="O186" s="160"/>
      <c r="P186" s="160"/>
      <c r="Q186" s="160"/>
      <c r="R186" s="160"/>
      <c r="S186" s="160"/>
      <c r="T186" s="160"/>
      <c r="U186" s="160"/>
      <c r="V186" s="154"/>
      <c r="W186" s="154"/>
      <c r="X186" s="160"/>
      <c r="Y186" s="160"/>
      <c r="Z186" s="176"/>
    </row>
    <row r="187" spans="1:26" ht="33.75" customHeight="1">
      <c r="A187" s="165">
        <v>186</v>
      </c>
      <c r="B187" s="166" t="s">
        <v>2941</v>
      </c>
      <c r="C187" s="169">
        <v>41571</v>
      </c>
      <c r="D187" s="165" t="s">
        <v>22</v>
      </c>
      <c r="E187" s="165" t="s">
        <v>2942</v>
      </c>
      <c r="F187" s="165" t="s">
        <v>2943</v>
      </c>
      <c r="G187" s="154"/>
      <c r="H187" s="154"/>
      <c r="I187" s="154"/>
      <c r="J187" s="154"/>
      <c r="K187" s="154"/>
      <c r="L187" s="154"/>
      <c r="M187" s="154"/>
      <c r="N187" s="154"/>
      <c r="O187" s="154"/>
      <c r="P187" s="154"/>
      <c r="Q187" s="154"/>
      <c r="R187" s="154"/>
      <c r="S187" s="154"/>
      <c r="T187" s="154"/>
      <c r="U187" s="154"/>
      <c r="V187" s="154"/>
      <c r="W187" s="154"/>
      <c r="X187" s="154"/>
      <c r="Y187" s="154"/>
      <c r="Z187" s="154"/>
    </row>
    <row r="188" spans="1:26" ht="33.75" customHeight="1">
      <c r="A188" s="165">
        <v>187</v>
      </c>
      <c r="B188" s="166" t="s">
        <v>2944</v>
      </c>
      <c r="C188" s="173">
        <v>41582</v>
      </c>
      <c r="D188" s="165" t="s">
        <v>22</v>
      </c>
      <c r="E188" s="165" t="s">
        <v>2945</v>
      </c>
      <c r="F188" s="174" t="s">
        <v>2946</v>
      </c>
      <c r="G188" s="154"/>
      <c r="H188" s="154"/>
      <c r="I188" s="154"/>
      <c r="J188" s="154"/>
      <c r="K188" s="154"/>
      <c r="L188" s="154"/>
      <c r="M188" s="154"/>
      <c r="N188" s="154"/>
      <c r="O188" s="154"/>
      <c r="P188" s="154"/>
      <c r="Q188" s="154"/>
      <c r="R188" s="154"/>
      <c r="S188" s="154"/>
      <c r="T188" s="154"/>
      <c r="U188" s="154"/>
      <c r="V188" s="154"/>
      <c r="W188" s="154"/>
      <c r="X188" s="154"/>
      <c r="Y188" s="154"/>
      <c r="Z188" s="154"/>
    </row>
    <row r="189" spans="1:26" ht="33.75" customHeight="1">
      <c r="A189" s="165">
        <v>188</v>
      </c>
      <c r="B189" s="166" t="s">
        <v>2947</v>
      </c>
      <c r="C189" s="169">
        <v>41586</v>
      </c>
      <c r="D189" s="165" t="s">
        <v>22</v>
      </c>
      <c r="E189" s="165" t="s">
        <v>2948</v>
      </c>
      <c r="F189" s="165" t="s">
        <v>2949</v>
      </c>
      <c r="G189" s="154"/>
      <c r="H189" s="154"/>
      <c r="I189" s="154"/>
      <c r="J189" s="154"/>
      <c r="K189" s="154"/>
      <c r="L189" s="154"/>
      <c r="M189" s="154"/>
      <c r="N189" s="154"/>
      <c r="O189" s="154"/>
      <c r="P189" s="154"/>
      <c r="Q189" s="154"/>
      <c r="R189" s="154"/>
      <c r="S189" s="154"/>
      <c r="T189" s="154"/>
      <c r="U189" s="154"/>
      <c r="V189" s="154"/>
      <c r="W189" s="154"/>
      <c r="X189" s="154"/>
      <c r="Y189" s="154"/>
      <c r="Z189" s="154"/>
    </row>
    <row r="190" spans="1:26" ht="33.75" customHeight="1">
      <c r="A190" s="165">
        <v>189</v>
      </c>
      <c r="B190" s="166" t="s">
        <v>2950</v>
      </c>
      <c r="C190" s="169">
        <v>41605</v>
      </c>
      <c r="D190" s="165" t="s">
        <v>22</v>
      </c>
      <c r="E190" s="165" t="s">
        <v>2951</v>
      </c>
      <c r="F190" s="165" t="s">
        <v>2952</v>
      </c>
      <c r="G190" s="154"/>
      <c r="H190" s="154"/>
      <c r="I190" s="154"/>
      <c r="J190" s="154"/>
      <c r="K190" s="154"/>
      <c r="L190" s="154"/>
      <c r="M190" s="154"/>
      <c r="N190" s="154"/>
      <c r="O190" s="154"/>
      <c r="P190" s="154"/>
      <c r="Q190" s="154"/>
      <c r="R190" s="154"/>
      <c r="S190" s="154"/>
      <c r="T190" s="154"/>
      <c r="U190" s="154"/>
      <c r="V190" s="154"/>
      <c r="W190" s="154"/>
      <c r="X190" s="154"/>
      <c r="Y190" s="154"/>
      <c r="Z190" s="154"/>
    </row>
    <row r="191" spans="1:26" ht="33.75" customHeight="1">
      <c r="A191" s="165">
        <v>190</v>
      </c>
      <c r="B191" s="166" t="s">
        <v>2953</v>
      </c>
      <c r="C191" s="169">
        <v>41607</v>
      </c>
      <c r="D191" s="165" t="s">
        <v>22</v>
      </c>
      <c r="E191" s="165" t="s">
        <v>2954</v>
      </c>
      <c r="F191" s="165" t="s">
        <v>2955</v>
      </c>
      <c r="G191" s="154"/>
      <c r="H191" s="154"/>
      <c r="I191" s="154"/>
      <c r="J191" s="154"/>
      <c r="K191" s="154"/>
      <c r="L191" s="154"/>
      <c r="M191" s="154"/>
      <c r="N191" s="154"/>
      <c r="O191" s="154"/>
      <c r="P191" s="154"/>
      <c r="Q191" s="154"/>
      <c r="R191" s="154"/>
      <c r="S191" s="154"/>
      <c r="T191" s="154"/>
      <c r="U191" s="154"/>
      <c r="V191" s="154"/>
      <c r="W191" s="154"/>
      <c r="X191" s="154"/>
      <c r="Y191" s="154"/>
      <c r="Z191" s="154"/>
    </row>
    <row r="192" spans="1:26" ht="33.75" customHeight="1">
      <c r="A192" s="165">
        <v>191</v>
      </c>
      <c r="B192" s="166" t="s">
        <v>2956</v>
      </c>
      <c r="C192" s="169">
        <v>41614</v>
      </c>
      <c r="D192" s="165" t="s">
        <v>22</v>
      </c>
      <c r="E192" s="165" t="s">
        <v>2957</v>
      </c>
      <c r="F192" s="165" t="s">
        <v>2946</v>
      </c>
      <c r="G192" s="154"/>
      <c r="H192" s="154"/>
      <c r="I192" s="154"/>
      <c r="J192" s="154"/>
      <c r="K192" s="154"/>
      <c r="L192" s="154"/>
      <c r="M192" s="154"/>
      <c r="N192" s="154"/>
      <c r="O192" s="154"/>
      <c r="P192" s="154"/>
      <c r="Q192" s="154"/>
      <c r="R192" s="154"/>
      <c r="S192" s="154"/>
      <c r="T192" s="154"/>
      <c r="U192" s="154"/>
      <c r="V192" s="154"/>
      <c r="W192" s="154"/>
      <c r="X192" s="154"/>
      <c r="Y192" s="154"/>
      <c r="Z192" s="154"/>
    </row>
    <row r="193" spans="1:26" ht="33.75" customHeight="1">
      <c r="A193" s="165">
        <v>192</v>
      </c>
      <c r="B193" s="166" t="s">
        <v>2958</v>
      </c>
      <c r="C193" s="169">
        <v>41625</v>
      </c>
      <c r="D193" s="165" t="s">
        <v>22</v>
      </c>
      <c r="E193" s="165" t="s">
        <v>2959</v>
      </c>
      <c r="F193" s="165" t="s">
        <v>2905</v>
      </c>
      <c r="G193" s="154"/>
      <c r="H193" s="154"/>
      <c r="I193" s="154"/>
      <c r="J193" s="154"/>
      <c r="K193" s="154"/>
      <c r="L193" s="154"/>
      <c r="M193" s="154"/>
      <c r="N193" s="154"/>
      <c r="O193" s="154"/>
      <c r="P193" s="154"/>
      <c r="Q193" s="154"/>
      <c r="R193" s="154"/>
      <c r="S193" s="154"/>
      <c r="T193" s="154"/>
      <c r="U193" s="154"/>
      <c r="V193" s="154"/>
      <c r="W193" s="154"/>
      <c r="X193" s="154"/>
      <c r="Y193" s="154"/>
      <c r="Z193" s="154"/>
    </row>
    <row r="194" spans="1:26" ht="33.75" customHeight="1">
      <c r="A194" s="165">
        <v>193</v>
      </c>
      <c r="B194" s="166" t="s">
        <v>2960</v>
      </c>
      <c r="C194" s="169">
        <v>41635</v>
      </c>
      <c r="D194" s="165" t="s">
        <v>22</v>
      </c>
      <c r="E194" s="165" t="s">
        <v>2961</v>
      </c>
      <c r="F194" s="165" t="s">
        <v>1232</v>
      </c>
      <c r="G194" s="154"/>
      <c r="H194" s="154"/>
      <c r="I194" s="154"/>
      <c r="J194" s="154"/>
      <c r="K194" s="154"/>
      <c r="L194" s="154"/>
      <c r="M194" s="154"/>
      <c r="N194" s="154"/>
      <c r="O194" s="154"/>
      <c r="P194" s="154"/>
      <c r="Q194" s="154"/>
      <c r="R194" s="154"/>
      <c r="S194" s="154"/>
      <c r="T194" s="154"/>
      <c r="U194" s="154"/>
      <c r="V194" s="154"/>
      <c r="W194" s="154"/>
      <c r="X194" s="154"/>
      <c r="Y194" s="154"/>
      <c r="Z194" s="154"/>
    </row>
    <row r="195" spans="1:26" ht="33.75" customHeight="1">
      <c r="A195" s="165">
        <v>194</v>
      </c>
      <c r="B195" s="166" t="s">
        <v>2962</v>
      </c>
      <c r="C195" s="169">
        <v>41640</v>
      </c>
      <c r="D195" s="165" t="s">
        <v>22</v>
      </c>
      <c r="E195" s="165" t="s">
        <v>2963</v>
      </c>
      <c r="F195" s="165" t="s">
        <v>2946</v>
      </c>
      <c r="G195" s="154"/>
      <c r="H195" s="154"/>
      <c r="I195" s="154"/>
      <c r="J195" s="154"/>
      <c r="K195" s="154"/>
      <c r="L195" s="154"/>
      <c r="M195" s="154"/>
      <c r="N195" s="154"/>
      <c r="O195" s="154"/>
      <c r="P195" s="154"/>
      <c r="Q195" s="154"/>
      <c r="R195" s="154"/>
      <c r="S195" s="154"/>
      <c r="T195" s="154"/>
      <c r="U195" s="154"/>
      <c r="V195" s="154"/>
      <c r="W195" s="154"/>
      <c r="X195" s="154"/>
      <c r="Y195" s="154"/>
      <c r="Z195" s="154"/>
    </row>
    <row r="196" spans="1:26" ht="33.75" customHeight="1">
      <c r="A196" s="165">
        <v>195</v>
      </c>
      <c r="B196" s="166" t="s">
        <v>2964</v>
      </c>
      <c r="C196" s="169">
        <v>41654</v>
      </c>
      <c r="D196" s="165" t="s">
        <v>22</v>
      </c>
      <c r="E196" s="165" t="s">
        <v>2965</v>
      </c>
      <c r="F196" s="165" t="s">
        <v>2935</v>
      </c>
      <c r="G196" s="154"/>
      <c r="H196" s="154"/>
      <c r="I196" s="154"/>
      <c r="J196" s="154"/>
      <c r="K196" s="154"/>
      <c r="L196" s="154"/>
      <c r="M196" s="154"/>
      <c r="N196" s="154"/>
      <c r="O196" s="154"/>
      <c r="P196" s="154"/>
      <c r="Q196" s="154"/>
      <c r="R196" s="154"/>
      <c r="S196" s="154"/>
      <c r="T196" s="154"/>
      <c r="U196" s="154"/>
      <c r="V196" s="154"/>
      <c r="W196" s="154"/>
      <c r="X196" s="154"/>
      <c r="Y196" s="154"/>
      <c r="Z196" s="154"/>
    </row>
    <row r="197" spans="1:26" ht="33.75" customHeight="1">
      <c r="A197" s="165">
        <v>196</v>
      </c>
      <c r="B197" s="166" t="s">
        <v>2966</v>
      </c>
      <c r="C197" s="169">
        <v>41666</v>
      </c>
      <c r="D197" s="165" t="s">
        <v>22</v>
      </c>
      <c r="E197" s="165" t="s">
        <v>2967</v>
      </c>
      <c r="F197" s="165" t="s">
        <v>2968</v>
      </c>
      <c r="G197" s="154"/>
      <c r="H197" s="154"/>
      <c r="I197" s="154"/>
      <c r="J197" s="154"/>
      <c r="K197" s="154"/>
      <c r="L197" s="154"/>
      <c r="M197" s="154"/>
      <c r="N197" s="154"/>
      <c r="O197" s="154"/>
      <c r="P197" s="154"/>
      <c r="Q197" s="154"/>
      <c r="R197" s="154"/>
      <c r="S197" s="154"/>
      <c r="T197" s="154"/>
      <c r="U197" s="154"/>
      <c r="V197" s="154"/>
      <c r="W197" s="154"/>
      <c r="X197" s="154"/>
      <c r="Y197" s="154"/>
      <c r="Z197" s="154"/>
    </row>
    <row r="198" spans="1:26" ht="33.75" customHeight="1">
      <c r="A198" s="165">
        <v>197</v>
      </c>
      <c r="B198" s="166" t="s">
        <v>2969</v>
      </c>
      <c r="C198" s="169">
        <v>41673</v>
      </c>
      <c r="D198" s="165" t="s">
        <v>22</v>
      </c>
      <c r="E198" s="165" t="s">
        <v>2970</v>
      </c>
      <c r="F198" s="165" t="s">
        <v>2971</v>
      </c>
      <c r="G198" s="154"/>
      <c r="H198" s="154"/>
      <c r="I198" s="154"/>
      <c r="J198" s="154"/>
      <c r="K198" s="154"/>
      <c r="L198" s="154"/>
      <c r="M198" s="154"/>
      <c r="N198" s="154"/>
      <c r="O198" s="154"/>
      <c r="P198" s="154"/>
      <c r="Q198" s="154"/>
      <c r="R198" s="154"/>
      <c r="S198" s="154"/>
      <c r="T198" s="154"/>
      <c r="U198" s="154"/>
      <c r="V198" s="154"/>
      <c r="W198" s="154"/>
      <c r="X198" s="154"/>
      <c r="Y198" s="154"/>
      <c r="Z198" s="154"/>
    </row>
    <row r="199" spans="1:26" ht="33.75" customHeight="1">
      <c r="A199" s="165">
        <v>198</v>
      </c>
      <c r="B199" s="166" t="s">
        <v>2972</v>
      </c>
      <c r="C199" s="169">
        <v>41683</v>
      </c>
      <c r="D199" s="165" t="s">
        <v>22</v>
      </c>
      <c r="E199" s="165" t="s">
        <v>2973</v>
      </c>
      <c r="F199" s="165" t="s">
        <v>2973</v>
      </c>
      <c r="G199" s="154"/>
      <c r="H199" s="154"/>
      <c r="I199" s="154"/>
      <c r="J199" s="154"/>
      <c r="K199" s="154"/>
      <c r="L199" s="154"/>
      <c r="M199" s="154"/>
      <c r="N199" s="154"/>
      <c r="O199" s="154"/>
      <c r="P199" s="154"/>
      <c r="Q199" s="154"/>
      <c r="R199" s="154"/>
      <c r="S199" s="154"/>
      <c r="T199" s="154"/>
      <c r="U199" s="154"/>
      <c r="V199" s="154"/>
      <c r="W199" s="154"/>
      <c r="X199" s="154"/>
      <c r="Y199" s="154"/>
      <c r="Z199" s="154"/>
    </row>
    <row r="200" spans="1:26" ht="33.75" customHeight="1">
      <c r="A200" s="165">
        <v>199</v>
      </c>
      <c r="B200" s="166" t="s">
        <v>2974</v>
      </c>
      <c r="C200" s="169">
        <v>41688</v>
      </c>
      <c r="D200" s="165" t="s">
        <v>22</v>
      </c>
      <c r="E200" s="165" t="s">
        <v>2975</v>
      </c>
      <c r="F200" s="165" t="s">
        <v>2976</v>
      </c>
      <c r="G200" s="154"/>
      <c r="H200" s="154"/>
      <c r="I200" s="154"/>
      <c r="J200" s="154"/>
      <c r="K200" s="154"/>
      <c r="L200" s="154"/>
      <c r="M200" s="154"/>
      <c r="N200" s="154"/>
      <c r="O200" s="154"/>
      <c r="P200" s="154"/>
      <c r="Q200" s="154"/>
      <c r="R200" s="154"/>
      <c r="S200" s="154"/>
      <c r="T200" s="154"/>
      <c r="U200" s="154"/>
      <c r="V200" s="154"/>
      <c r="W200" s="154"/>
      <c r="X200" s="154"/>
      <c r="Y200" s="154"/>
      <c r="Z200" s="154"/>
    </row>
    <row r="201" spans="1:26" ht="33.75" customHeight="1">
      <c r="A201" s="165">
        <v>200</v>
      </c>
      <c r="B201" s="166" t="s">
        <v>2977</v>
      </c>
      <c r="C201" s="169">
        <v>41689</v>
      </c>
      <c r="D201" s="165" t="s">
        <v>22</v>
      </c>
      <c r="E201" s="165" t="s">
        <v>2978</v>
      </c>
      <c r="F201" s="165" t="s">
        <v>2979</v>
      </c>
      <c r="G201" s="154"/>
      <c r="H201" s="154"/>
      <c r="I201" s="154"/>
      <c r="J201" s="154"/>
      <c r="K201" s="154"/>
      <c r="L201" s="154"/>
      <c r="M201" s="154"/>
      <c r="N201" s="154"/>
      <c r="O201" s="154"/>
      <c r="P201" s="154"/>
      <c r="Q201" s="154"/>
      <c r="R201" s="154"/>
      <c r="S201" s="154"/>
      <c r="T201" s="154"/>
      <c r="U201" s="154"/>
      <c r="V201" s="154"/>
      <c r="W201" s="154"/>
      <c r="X201" s="154"/>
      <c r="Y201" s="154"/>
      <c r="Z201" s="154"/>
    </row>
    <row r="202" spans="1:26" ht="33.75" customHeight="1">
      <c r="A202" s="165">
        <v>201</v>
      </c>
      <c r="B202" s="166" t="s">
        <v>2980</v>
      </c>
      <c r="C202" s="169">
        <v>41697</v>
      </c>
      <c r="D202" s="165" t="s">
        <v>22</v>
      </c>
      <c r="E202" s="165" t="s">
        <v>2981</v>
      </c>
      <c r="F202" s="165" t="s">
        <v>2949</v>
      </c>
      <c r="G202" s="154"/>
      <c r="H202" s="154"/>
      <c r="I202" s="154"/>
      <c r="J202" s="154"/>
      <c r="K202" s="154"/>
      <c r="L202" s="154"/>
      <c r="M202" s="154"/>
      <c r="N202" s="154"/>
      <c r="O202" s="154"/>
      <c r="P202" s="154"/>
      <c r="Q202" s="154"/>
      <c r="R202" s="154"/>
      <c r="S202" s="154"/>
      <c r="T202" s="154"/>
      <c r="U202" s="154"/>
      <c r="V202" s="154"/>
      <c r="W202" s="154"/>
      <c r="X202" s="154"/>
      <c r="Y202" s="154"/>
      <c r="Z202" s="154"/>
    </row>
    <row r="203" spans="1:26" ht="33.75" customHeight="1">
      <c r="A203" s="165">
        <v>202</v>
      </c>
      <c r="B203" s="166" t="s">
        <v>2982</v>
      </c>
      <c r="C203" s="169">
        <v>41704</v>
      </c>
      <c r="D203" s="165" t="s">
        <v>22</v>
      </c>
      <c r="E203" s="165" t="s">
        <v>2983</v>
      </c>
      <c r="F203" s="165" t="s">
        <v>2984</v>
      </c>
      <c r="G203" s="154"/>
      <c r="H203" s="154"/>
      <c r="I203" s="154"/>
      <c r="J203" s="154"/>
      <c r="K203" s="154"/>
      <c r="L203" s="154"/>
      <c r="M203" s="154"/>
      <c r="N203" s="154"/>
      <c r="O203" s="154"/>
      <c r="P203" s="154"/>
      <c r="Q203" s="154"/>
      <c r="R203" s="154"/>
      <c r="S203" s="154"/>
      <c r="T203" s="154"/>
      <c r="U203" s="154"/>
      <c r="V203" s="154"/>
      <c r="W203" s="154"/>
      <c r="X203" s="154"/>
      <c r="Y203" s="154"/>
      <c r="Z203" s="154"/>
    </row>
    <row r="204" spans="1:26" ht="33.75" customHeight="1">
      <c r="A204" s="165">
        <v>203</v>
      </c>
      <c r="B204" s="166" t="s">
        <v>2985</v>
      </c>
      <c r="C204" s="169">
        <v>41718</v>
      </c>
      <c r="D204" s="165" t="s">
        <v>22</v>
      </c>
      <c r="E204" s="165" t="s">
        <v>2986</v>
      </c>
      <c r="F204" s="165" t="s">
        <v>2987</v>
      </c>
      <c r="G204" s="154"/>
      <c r="H204" s="154"/>
      <c r="I204" s="154"/>
      <c r="J204" s="154"/>
      <c r="K204" s="154"/>
      <c r="L204" s="154"/>
      <c r="M204" s="154"/>
      <c r="N204" s="154"/>
      <c r="O204" s="154"/>
      <c r="P204" s="154"/>
      <c r="Q204" s="154"/>
      <c r="R204" s="154"/>
      <c r="S204" s="154"/>
      <c r="T204" s="154"/>
      <c r="U204" s="154"/>
      <c r="V204" s="154"/>
      <c r="W204" s="154"/>
      <c r="X204" s="154"/>
      <c r="Y204" s="154"/>
      <c r="Z204" s="154"/>
    </row>
    <row r="205" spans="1:26" ht="33.75" customHeight="1">
      <c r="A205" s="165">
        <v>204</v>
      </c>
      <c r="B205" s="166" t="s">
        <v>2988</v>
      </c>
      <c r="C205" s="169">
        <v>41744</v>
      </c>
      <c r="D205" s="165" t="s">
        <v>22</v>
      </c>
      <c r="E205" s="165" t="s">
        <v>2989</v>
      </c>
      <c r="F205" s="165" t="s">
        <v>1310</v>
      </c>
      <c r="G205" s="154"/>
      <c r="H205" s="154"/>
      <c r="I205" s="154"/>
      <c r="J205" s="154"/>
      <c r="K205" s="154"/>
      <c r="L205" s="154"/>
      <c r="M205" s="154"/>
      <c r="N205" s="154"/>
      <c r="O205" s="154"/>
      <c r="P205" s="154"/>
      <c r="Q205" s="154"/>
      <c r="R205" s="154"/>
      <c r="S205" s="154"/>
      <c r="T205" s="154"/>
      <c r="U205" s="154"/>
      <c r="V205" s="154"/>
      <c r="W205" s="154"/>
      <c r="X205" s="154"/>
      <c r="Y205" s="154"/>
      <c r="Z205" s="154"/>
    </row>
    <row r="206" spans="1:26" ht="33.75" customHeight="1">
      <c r="A206" s="165">
        <v>205</v>
      </c>
      <c r="B206" s="166" t="s">
        <v>2990</v>
      </c>
      <c r="C206" s="169">
        <v>41806</v>
      </c>
      <c r="D206" s="165" t="s">
        <v>22</v>
      </c>
      <c r="E206" s="165" t="s">
        <v>2991</v>
      </c>
      <c r="F206" s="165" t="s">
        <v>2992</v>
      </c>
      <c r="G206" s="154"/>
      <c r="H206" s="154"/>
      <c r="I206" s="154"/>
      <c r="J206" s="154"/>
      <c r="K206" s="154"/>
      <c r="L206" s="154"/>
      <c r="M206" s="154"/>
      <c r="N206" s="154"/>
      <c r="O206" s="154"/>
      <c r="P206" s="154"/>
      <c r="Q206" s="154"/>
      <c r="R206" s="154"/>
      <c r="S206" s="154"/>
      <c r="T206" s="154"/>
      <c r="U206" s="154"/>
      <c r="V206" s="154"/>
      <c r="W206" s="154"/>
      <c r="X206" s="154"/>
      <c r="Y206" s="154"/>
      <c r="Z206" s="154"/>
    </row>
    <row r="207" spans="1:26" ht="33.75" customHeight="1">
      <c r="A207" s="165">
        <v>206</v>
      </c>
      <c r="B207" s="166" t="s">
        <v>2993</v>
      </c>
      <c r="C207" s="169">
        <v>41809</v>
      </c>
      <c r="D207" s="165" t="s">
        <v>22</v>
      </c>
      <c r="E207" s="165" t="s">
        <v>2994</v>
      </c>
      <c r="F207" s="165" t="s">
        <v>2995</v>
      </c>
      <c r="G207" s="154"/>
      <c r="H207" s="154"/>
      <c r="I207" s="154"/>
      <c r="J207" s="154"/>
      <c r="K207" s="154"/>
      <c r="L207" s="154"/>
      <c r="M207" s="154"/>
      <c r="N207" s="154"/>
      <c r="O207" s="154"/>
      <c r="P207" s="154"/>
      <c r="Q207" s="154"/>
      <c r="R207" s="154"/>
      <c r="S207" s="154"/>
      <c r="T207" s="154"/>
      <c r="U207" s="154"/>
      <c r="V207" s="154"/>
      <c r="W207" s="154"/>
      <c r="X207" s="154"/>
      <c r="Y207" s="154"/>
      <c r="Z207" s="154"/>
    </row>
    <row r="208" spans="1:26" ht="33.75" customHeight="1">
      <c r="A208" s="165">
        <v>207</v>
      </c>
      <c r="B208" s="166" t="s">
        <v>2996</v>
      </c>
      <c r="C208" s="169">
        <v>41816</v>
      </c>
      <c r="D208" s="165" t="s">
        <v>22</v>
      </c>
      <c r="E208" s="165" t="s">
        <v>2997</v>
      </c>
      <c r="F208" s="165" t="s">
        <v>1908</v>
      </c>
      <c r="G208" s="154"/>
      <c r="H208" s="154"/>
      <c r="I208" s="154"/>
      <c r="J208" s="154"/>
      <c r="K208" s="154"/>
      <c r="L208" s="154"/>
      <c r="M208" s="154"/>
      <c r="N208" s="154"/>
      <c r="O208" s="154"/>
      <c r="P208" s="154"/>
      <c r="Q208" s="154"/>
      <c r="R208" s="154"/>
      <c r="S208" s="154"/>
      <c r="T208" s="154"/>
      <c r="U208" s="154"/>
      <c r="V208" s="154"/>
      <c r="W208" s="154"/>
      <c r="X208" s="154"/>
      <c r="Y208" s="154"/>
      <c r="Z208" s="154"/>
    </row>
    <row r="209" spans="1:26" ht="33.75" customHeight="1">
      <c r="A209" s="165">
        <v>208</v>
      </c>
      <c r="B209" s="166" t="s">
        <v>2998</v>
      </c>
      <c r="C209" s="169">
        <v>41820</v>
      </c>
      <c r="D209" s="165" t="s">
        <v>22</v>
      </c>
      <c r="E209" s="165" t="s">
        <v>2999</v>
      </c>
      <c r="F209" s="165" t="s">
        <v>3000</v>
      </c>
      <c r="G209" s="154"/>
      <c r="H209" s="154"/>
      <c r="I209" s="154"/>
      <c r="J209" s="154"/>
      <c r="K209" s="154"/>
      <c r="L209" s="154"/>
      <c r="M209" s="154"/>
      <c r="N209" s="154"/>
      <c r="O209" s="154"/>
      <c r="P209" s="154"/>
      <c r="Q209" s="154"/>
      <c r="R209" s="154"/>
      <c r="S209" s="154"/>
      <c r="T209" s="154"/>
      <c r="U209" s="154"/>
      <c r="V209" s="154"/>
      <c r="W209" s="154"/>
      <c r="X209" s="154"/>
      <c r="Y209" s="154"/>
      <c r="Z209" s="154"/>
    </row>
    <row r="210" spans="1:26" ht="33.75" customHeight="1">
      <c r="A210" s="165">
        <v>209</v>
      </c>
      <c r="B210" s="166" t="s">
        <v>3001</v>
      </c>
      <c r="C210" s="169">
        <v>41848</v>
      </c>
      <c r="D210" s="165" t="s">
        <v>22</v>
      </c>
      <c r="E210" s="165" t="s">
        <v>3002</v>
      </c>
      <c r="F210" s="165" t="s">
        <v>3003</v>
      </c>
      <c r="G210" s="154"/>
      <c r="H210" s="154"/>
      <c r="I210" s="154"/>
      <c r="J210" s="154"/>
      <c r="K210" s="154"/>
      <c r="L210" s="154"/>
      <c r="M210" s="154"/>
      <c r="N210" s="154"/>
      <c r="O210" s="154"/>
      <c r="P210" s="154"/>
      <c r="Q210" s="154"/>
      <c r="R210" s="154"/>
      <c r="S210" s="154"/>
      <c r="T210" s="154"/>
      <c r="U210" s="154"/>
      <c r="V210" s="154"/>
      <c r="W210" s="154"/>
      <c r="X210" s="154"/>
      <c r="Y210" s="154"/>
      <c r="Z210" s="154"/>
    </row>
    <row r="211" spans="1:26" ht="33.75" customHeight="1">
      <c r="A211" s="165">
        <v>210</v>
      </c>
      <c r="B211" s="166" t="s">
        <v>3004</v>
      </c>
      <c r="C211" s="169">
        <v>41857</v>
      </c>
      <c r="D211" s="165" t="s">
        <v>22</v>
      </c>
      <c r="E211" s="165" t="s">
        <v>3005</v>
      </c>
      <c r="F211" s="165" t="s">
        <v>3006</v>
      </c>
      <c r="G211" s="154"/>
      <c r="H211" s="154"/>
      <c r="I211" s="154"/>
      <c r="J211" s="154"/>
      <c r="K211" s="154"/>
      <c r="L211" s="154"/>
      <c r="M211" s="154"/>
      <c r="N211" s="154"/>
      <c r="O211" s="154"/>
      <c r="P211" s="154"/>
      <c r="Q211" s="154"/>
      <c r="R211" s="154"/>
      <c r="S211" s="154"/>
      <c r="T211" s="154"/>
      <c r="U211" s="154"/>
      <c r="V211" s="154"/>
      <c r="W211" s="154"/>
      <c r="X211" s="154"/>
      <c r="Y211" s="154"/>
      <c r="Z211" s="154"/>
    </row>
    <row r="212" spans="1:26" ht="33.75" customHeight="1">
      <c r="A212" s="165">
        <v>211</v>
      </c>
      <c r="B212" s="166" t="s">
        <v>3007</v>
      </c>
      <c r="C212" s="169">
        <v>41876</v>
      </c>
      <c r="D212" s="165" t="s">
        <v>22</v>
      </c>
      <c r="E212" s="165" t="s">
        <v>3008</v>
      </c>
      <c r="F212" s="165" t="s">
        <v>3009</v>
      </c>
      <c r="G212" s="154"/>
      <c r="H212" s="154"/>
      <c r="I212" s="154"/>
      <c r="J212" s="154"/>
      <c r="K212" s="154"/>
      <c r="L212" s="154"/>
      <c r="M212" s="154"/>
      <c r="N212" s="154"/>
      <c r="O212" s="154"/>
      <c r="P212" s="154"/>
      <c r="Q212" s="154"/>
      <c r="R212" s="154"/>
      <c r="S212" s="154"/>
      <c r="T212" s="154"/>
      <c r="U212" s="154"/>
      <c r="V212" s="154"/>
      <c r="W212" s="154"/>
      <c r="X212" s="154"/>
      <c r="Y212" s="154"/>
      <c r="Z212" s="154"/>
    </row>
    <row r="213" spans="1:26" ht="33.75" customHeight="1">
      <c r="A213" s="165">
        <v>212</v>
      </c>
      <c r="B213" s="166" t="s">
        <v>3010</v>
      </c>
      <c r="C213" s="169">
        <v>41890</v>
      </c>
      <c r="D213" s="165" t="s">
        <v>22</v>
      </c>
      <c r="E213" s="165" t="s">
        <v>3011</v>
      </c>
      <c r="F213" s="165" t="s">
        <v>3012</v>
      </c>
      <c r="G213" s="154"/>
      <c r="H213" s="154"/>
      <c r="I213" s="154"/>
      <c r="J213" s="154"/>
      <c r="K213" s="154"/>
      <c r="L213" s="154"/>
      <c r="M213" s="154"/>
      <c r="N213" s="154"/>
      <c r="O213" s="154"/>
      <c r="P213" s="154"/>
      <c r="Q213" s="154"/>
      <c r="R213" s="154"/>
      <c r="S213" s="154"/>
      <c r="T213" s="154"/>
      <c r="U213" s="154"/>
      <c r="V213" s="154"/>
      <c r="W213" s="154"/>
      <c r="X213" s="154"/>
      <c r="Y213" s="154"/>
      <c r="Z213" s="154"/>
    </row>
    <row r="214" spans="1:26" ht="33.75" customHeight="1">
      <c r="A214" s="165">
        <v>213</v>
      </c>
      <c r="B214" s="166" t="s">
        <v>3013</v>
      </c>
      <c r="C214" s="169">
        <v>42032</v>
      </c>
      <c r="D214" s="165" t="s">
        <v>22</v>
      </c>
      <c r="E214" s="165" t="s">
        <v>3014</v>
      </c>
      <c r="F214" s="165" t="s">
        <v>3015</v>
      </c>
      <c r="G214" s="154"/>
      <c r="H214" s="154"/>
      <c r="I214" s="154"/>
      <c r="J214" s="154"/>
      <c r="K214" s="154"/>
      <c r="L214" s="154"/>
      <c r="M214" s="154"/>
      <c r="N214" s="154"/>
      <c r="O214" s="154"/>
      <c r="P214" s="154"/>
      <c r="Q214" s="154"/>
      <c r="R214" s="154"/>
      <c r="S214" s="154"/>
      <c r="T214" s="154"/>
      <c r="U214" s="154"/>
      <c r="V214" s="154"/>
      <c r="W214" s="154"/>
      <c r="X214" s="154"/>
      <c r="Y214" s="154"/>
      <c r="Z214" s="154"/>
    </row>
    <row r="215" spans="1:26" ht="33.75" customHeight="1">
      <c r="A215" s="165">
        <v>214</v>
      </c>
      <c r="B215" s="166" t="s">
        <v>3016</v>
      </c>
      <c r="C215" s="173">
        <v>42198</v>
      </c>
      <c r="D215" s="165" t="s">
        <v>22</v>
      </c>
      <c r="E215" s="165" t="s">
        <v>3017</v>
      </c>
      <c r="F215" s="165" t="s">
        <v>1449</v>
      </c>
      <c r="G215" s="154"/>
      <c r="H215" s="154"/>
      <c r="I215" s="154"/>
      <c r="J215" s="154"/>
      <c r="K215" s="154"/>
      <c r="L215" s="154"/>
      <c r="M215" s="154"/>
      <c r="N215" s="154"/>
      <c r="O215" s="154"/>
      <c r="P215" s="154"/>
      <c r="Q215" s="154"/>
      <c r="R215" s="154"/>
      <c r="S215" s="154"/>
      <c r="T215" s="154"/>
      <c r="U215" s="154"/>
      <c r="V215" s="154"/>
      <c r="W215" s="154"/>
      <c r="X215" s="154"/>
      <c r="Y215" s="154"/>
      <c r="Z215" s="154"/>
    </row>
    <row r="216" spans="1:26" ht="33.75" customHeight="1">
      <c r="A216" s="165">
        <v>215</v>
      </c>
      <c r="B216" s="166" t="s">
        <v>3018</v>
      </c>
      <c r="C216" s="169">
        <v>42205</v>
      </c>
      <c r="D216" s="165" t="s">
        <v>22</v>
      </c>
      <c r="E216" s="165" t="s">
        <v>3019</v>
      </c>
      <c r="F216" s="165" t="s">
        <v>3020</v>
      </c>
      <c r="G216" s="154"/>
      <c r="H216" s="154"/>
      <c r="I216" s="154"/>
      <c r="J216" s="154"/>
      <c r="K216" s="154"/>
      <c r="L216" s="154"/>
      <c r="M216" s="154"/>
      <c r="N216" s="154"/>
      <c r="O216" s="154"/>
      <c r="P216" s="154"/>
      <c r="Q216" s="154"/>
      <c r="R216" s="154"/>
      <c r="S216" s="154"/>
      <c r="T216" s="154"/>
      <c r="U216" s="154"/>
      <c r="V216" s="154"/>
      <c r="W216" s="154"/>
      <c r="X216" s="154"/>
      <c r="Y216" s="154"/>
      <c r="Z216" s="154"/>
    </row>
    <row r="217" spans="1:26" ht="33.75" customHeight="1">
      <c r="A217" s="165">
        <v>216</v>
      </c>
      <c r="B217" s="166" t="s">
        <v>3021</v>
      </c>
      <c r="C217" s="169">
        <v>42226</v>
      </c>
      <c r="D217" s="165" t="s">
        <v>22</v>
      </c>
      <c r="E217" s="165" t="s">
        <v>3022</v>
      </c>
      <c r="F217" s="165" t="s">
        <v>3020</v>
      </c>
      <c r="G217" s="154"/>
      <c r="H217" s="154"/>
      <c r="I217" s="154"/>
      <c r="J217" s="154"/>
      <c r="K217" s="154"/>
      <c r="L217" s="154"/>
      <c r="M217" s="154"/>
      <c r="N217" s="154"/>
      <c r="O217" s="154"/>
      <c r="P217" s="154"/>
      <c r="Q217" s="154"/>
      <c r="R217" s="154"/>
      <c r="S217" s="154"/>
      <c r="T217" s="154"/>
      <c r="U217" s="154"/>
      <c r="V217" s="154"/>
      <c r="W217" s="154"/>
      <c r="X217" s="154"/>
      <c r="Y217" s="154"/>
      <c r="Z217" s="154"/>
    </row>
    <row r="218" spans="1:26" ht="33.75" customHeight="1">
      <c r="A218" s="165">
        <v>217</v>
      </c>
      <c r="B218" s="166" t="s">
        <v>3023</v>
      </c>
      <c r="C218" s="169">
        <v>42234</v>
      </c>
      <c r="D218" s="165" t="s">
        <v>22</v>
      </c>
      <c r="E218" s="165" t="s">
        <v>3024</v>
      </c>
      <c r="F218" s="165" t="s">
        <v>3025</v>
      </c>
      <c r="G218" s="154"/>
      <c r="H218" s="154"/>
      <c r="I218" s="154"/>
      <c r="J218" s="154"/>
      <c r="K218" s="154"/>
      <c r="L218" s="154"/>
      <c r="M218" s="154"/>
      <c r="N218" s="154"/>
      <c r="O218" s="154"/>
      <c r="P218" s="154"/>
      <c r="Q218" s="154"/>
      <c r="R218" s="154"/>
      <c r="S218" s="154"/>
      <c r="T218" s="154"/>
      <c r="U218" s="154"/>
      <c r="V218" s="154"/>
      <c r="W218" s="154"/>
      <c r="X218" s="154"/>
      <c r="Y218" s="154"/>
      <c r="Z218" s="154"/>
    </row>
    <row r="219" spans="1:26" ht="33.75" customHeight="1">
      <c r="A219" s="165">
        <v>218</v>
      </c>
      <c r="B219" s="166" t="s">
        <v>3026</v>
      </c>
      <c r="C219" s="169">
        <v>42272</v>
      </c>
      <c r="D219" s="165" t="s">
        <v>22</v>
      </c>
      <c r="E219" s="165" t="s">
        <v>3027</v>
      </c>
      <c r="F219" s="165" t="s">
        <v>3020</v>
      </c>
      <c r="G219" s="154"/>
      <c r="H219" s="154"/>
      <c r="I219" s="154"/>
      <c r="J219" s="154"/>
      <c r="K219" s="154"/>
      <c r="L219" s="154"/>
      <c r="M219" s="154"/>
      <c r="N219" s="154"/>
      <c r="O219" s="154"/>
      <c r="P219" s="154"/>
      <c r="Q219" s="154"/>
      <c r="R219" s="154"/>
      <c r="S219" s="154"/>
      <c r="T219" s="154"/>
      <c r="U219" s="154"/>
      <c r="V219" s="154"/>
      <c r="W219" s="154"/>
      <c r="X219" s="154"/>
      <c r="Y219" s="154"/>
      <c r="Z219" s="154"/>
    </row>
    <row r="220" spans="1:26" ht="33.75" customHeight="1">
      <c r="A220" s="165">
        <v>219</v>
      </c>
      <c r="B220" s="166" t="s">
        <v>3028</v>
      </c>
      <c r="C220" s="169">
        <v>42324</v>
      </c>
      <c r="D220" s="165" t="s">
        <v>22</v>
      </c>
      <c r="E220" s="165" t="s">
        <v>3029</v>
      </c>
      <c r="F220" s="165" t="s">
        <v>2949</v>
      </c>
      <c r="G220" s="154"/>
      <c r="H220" s="154"/>
      <c r="I220" s="154"/>
      <c r="J220" s="154"/>
      <c r="K220" s="154"/>
      <c r="L220" s="154"/>
      <c r="M220" s="154"/>
      <c r="N220" s="154"/>
      <c r="O220" s="154"/>
      <c r="P220" s="154"/>
      <c r="Q220" s="154"/>
      <c r="R220" s="154"/>
      <c r="S220" s="154"/>
      <c r="T220" s="154"/>
      <c r="U220" s="154"/>
      <c r="V220" s="154"/>
      <c r="W220" s="154"/>
      <c r="X220" s="154"/>
      <c r="Y220" s="154"/>
      <c r="Z220" s="154"/>
    </row>
    <row r="221" spans="1:26" ht="33.75" customHeight="1">
      <c r="A221" s="165">
        <v>220</v>
      </c>
      <c r="B221" s="166" t="s">
        <v>3030</v>
      </c>
      <c r="C221" s="169">
        <v>42437</v>
      </c>
      <c r="D221" s="165" t="s">
        <v>22</v>
      </c>
      <c r="E221" s="165" t="s">
        <v>3031</v>
      </c>
      <c r="F221" s="165" t="s">
        <v>3025</v>
      </c>
      <c r="G221" s="154"/>
      <c r="H221" s="154"/>
      <c r="I221" s="154"/>
      <c r="J221" s="154"/>
      <c r="K221" s="154"/>
      <c r="L221" s="154"/>
      <c r="M221" s="154"/>
      <c r="N221" s="154"/>
      <c r="O221" s="154"/>
      <c r="P221" s="154"/>
      <c r="Q221" s="154"/>
      <c r="R221" s="154"/>
      <c r="S221" s="154"/>
      <c r="T221" s="154"/>
      <c r="U221" s="154"/>
      <c r="V221" s="154"/>
      <c r="W221" s="154"/>
      <c r="X221" s="154"/>
      <c r="Y221" s="154"/>
      <c r="Z221" s="154"/>
    </row>
    <row r="222" spans="1:26" ht="33.75" customHeight="1">
      <c r="A222" s="165">
        <v>221</v>
      </c>
      <c r="B222" s="166" t="s">
        <v>3032</v>
      </c>
      <c r="C222" s="169">
        <v>42447</v>
      </c>
      <c r="D222" s="165" t="s">
        <v>22</v>
      </c>
      <c r="E222" s="165" t="s">
        <v>3033</v>
      </c>
      <c r="F222" s="165" t="s">
        <v>2949</v>
      </c>
      <c r="G222" s="154"/>
      <c r="H222" s="154"/>
      <c r="I222" s="154"/>
      <c r="J222" s="154"/>
      <c r="K222" s="154"/>
      <c r="L222" s="154"/>
      <c r="M222" s="154"/>
      <c r="N222" s="154"/>
      <c r="O222" s="154"/>
      <c r="P222" s="154"/>
      <c r="Q222" s="154"/>
      <c r="R222" s="154"/>
      <c r="S222" s="154"/>
      <c r="T222" s="154"/>
      <c r="U222" s="154"/>
      <c r="V222" s="154"/>
      <c r="W222" s="154"/>
      <c r="X222" s="154"/>
      <c r="Y222" s="154"/>
      <c r="Z222" s="154"/>
    </row>
    <row r="223" spans="1:26" ht="33.75" customHeight="1">
      <c r="A223" s="165">
        <v>222</v>
      </c>
      <c r="B223" s="166" t="s">
        <v>3034</v>
      </c>
      <c r="C223" s="169">
        <v>42503</v>
      </c>
      <c r="D223" s="165" t="s">
        <v>22</v>
      </c>
      <c r="E223" s="165" t="s">
        <v>3035</v>
      </c>
      <c r="F223" s="165" t="s">
        <v>1310</v>
      </c>
      <c r="G223" s="154"/>
      <c r="H223" s="154"/>
      <c r="I223" s="154"/>
      <c r="J223" s="154"/>
      <c r="K223" s="154"/>
      <c r="L223" s="154"/>
      <c r="M223" s="154"/>
      <c r="N223" s="154"/>
      <c r="O223" s="154"/>
      <c r="P223" s="154"/>
      <c r="Q223" s="154"/>
      <c r="R223" s="154"/>
      <c r="S223" s="154"/>
      <c r="T223" s="154"/>
      <c r="U223" s="154"/>
      <c r="V223" s="154"/>
      <c r="W223" s="154"/>
      <c r="X223" s="154"/>
      <c r="Y223" s="154"/>
      <c r="Z223" s="154"/>
    </row>
    <row r="224" spans="1:26" ht="33.75" customHeight="1">
      <c r="A224" s="165">
        <v>223</v>
      </c>
      <c r="B224" s="166" t="s">
        <v>3036</v>
      </c>
      <c r="C224" s="169">
        <v>42513</v>
      </c>
      <c r="D224" s="165" t="s">
        <v>22</v>
      </c>
      <c r="E224" s="165" t="s">
        <v>3037</v>
      </c>
      <c r="F224" s="165" t="s">
        <v>3038</v>
      </c>
      <c r="G224" s="154"/>
      <c r="H224" s="154"/>
      <c r="I224" s="154"/>
      <c r="J224" s="154"/>
      <c r="K224" s="154"/>
      <c r="L224" s="154"/>
      <c r="M224" s="154"/>
      <c r="N224" s="154"/>
      <c r="O224" s="154"/>
      <c r="P224" s="154"/>
      <c r="Q224" s="154"/>
      <c r="R224" s="154"/>
      <c r="S224" s="154"/>
      <c r="T224" s="154"/>
      <c r="U224" s="154"/>
      <c r="V224" s="154"/>
      <c r="W224" s="154"/>
      <c r="X224" s="154"/>
      <c r="Y224" s="154"/>
      <c r="Z224" s="154"/>
    </row>
    <row r="225" spans="1:26" ht="33.75" customHeight="1">
      <c r="A225" s="165">
        <v>224</v>
      </c>
      <c r="B225" s="166" t="s">
        <v>3039</v>
      </c>
      <c r="C225" s="169">
        <v>42789</v>
      </c>
      <c r="D225" s="165" t="s">
        <v>22</v>
      </c>
      <c r="E225" s="165" t="s">
        <v>3040</v>
      </c>
      <c r="F225" s="165" t="s">
        <v>3041</v>
      </c>
      <c r="G225" s="154"/>
      <c r="H225" s="154"/>
      <c r="I225" s="154"/>
      <c r="J225" s="154"/>
      <c r="K225" s="154"/>
      <c r="L225" s="154"/>
      <c r="M225" s="154"/>
      <c r="N225" s="154"/>
      <c r="O225" s="154"/>
      <c r="P225" s="154"/>
      <c r="Q225" s="154"/>
      <c r="R225" s="154"/>
      <c r="S225" s="154"/>
      <c r="T225" s="154"/>
      <c r="U225" s="154"/>
      <c r="V225" s="154"/>
      <c r="W225" s="154"/>
      <c r="X225" s="154"/>
      <c r="Y225" s="154"/>
      <c r="Z225" s="154"/>
    </row>
    <row r="226" spans="1:26" ht="33.75" customHeight="1">
      <c r="A226" s="165">
        <v>225</v>
      </c>
      <c r="B226" s="166" t="s">
        <v>3042</v>
      </c>
      <c r="C226" s="169">
        <v>42789</v>
      </c>
      <c r="D226" s="165" t="s">
        <v>22</v>
      </c>
      <c r="E226" s="165" t="s">
        <v>3043</v>
      </c>
      <c r="F226" s="165" t="s">
        <v>3044</v>
      </c>
      <c r="G226" s="154"/>
      <c r="H226" s="154"/>
      <c r="I226" s="154"/>
      <c r="J226" s="154"/>
      <c r="K226" s="154"/>
      <c r="L226" s="154"/>
      <c r="M226" s="154"/>
      <c r="N226" s="154"/>
      <c r="O226" s="154"/>
      <c r="P226" s="154"/>
      <c r="Q226" s="154"/>
      <c r="R226" s="154"/>
      <c r="S226" s="154"/>
      <c r="T226" s="154"/>
      <c r="U226" s="154"/>
      <c r="V226" s="154"/>
      <c r="W226" s="154"/>
      <c r="X226" s="154"/>
      <c r="Y226" s="154"/>
      <c r="Z226" s="154"/>
    </row>
    <row r="227" spans="1:26" ht="33.75" customHeight="1">
      <c r="A227" s="165">
        <v>226</v>
      </c>
      <c r="B227" s="166" t="s">
        <v>3045</v>
      </c>
      <c r="C227" s="169">
        <v>42831</v>
      </c>
      <c r="D227" s="165" t="s">
        <v>22</v>
      </c>
      <c r="E227" s="165" t="s">
        <v>3046</v>
      </c>
      <c r="F227" s="165" t="s">
        <v>3047</v>
      </c>
      <c r="G227" s="154"/>
      <c r="H227" s="154"/>
      <c r="I227" s="154"/>
      <c r="J227" s="154"/>
      <c r="K227" s="154"/>
      <c r="L227" s="154"/>
      <c r="M227" s="154"/>
      <c r="N227" s="154"/>
      <c r="O227" s="154"/>
      <c r="P227" s="154"/>
      <c r="Q227" s="154"/>
      <c r="R227" s="154"/>
      <c r="S227" s="154"/>
      <c r="T227" s="154"/>
      <c r="U227" s="154"/>
      <c r="V227" s="154"/>
      <c r="W227" s="154"/>
      <c r="X227" s="154"/>
      <c r="Y227" s="154"/>
      <c r="Z227" s="154"/>
    </row>
    <row r="228" spans="1:26" ht="33.75" customHeight="1">
      <c r="A228" s="165">
        <v>227</v>
      </c>
      <c r="B228" s="166" t="s">
        <v>3048</v>
      </c>
      <c r="C228" s="169">
        <v>42879</v>
      </c>
      <c r="D228" s="165" t="s">
        <v>22</v>
      </c>
      <c r="E228" s="165" t="s">
        <v>3049</v>
      </c>
      <c r="F228" s="165" t="s">
        <v>3015</v>
      </c>
      <c r="G228" s="154"/>
      <c r="H228" s="154"/>
      <c r="I228" s="154"/>
      <c r="J228" s="154"/>
      <c r="K228" s="154"/>
      <c r="L228" s="154"/>
      <c r="M228" s="154"/>
      <c r="N228" s="154"/>
      <c r="O228" s="154"/>
      <c r="P228" s="154"/>
      <c r="Q228" s="154"/>
      <c r="R228" s="154"/>
      <c r="S228" s="154"/>
      <c r="T228" s="154"/>
      <c r="U228" s="154"/>
      <c r="V228" s="154"/>
      <c r="W228" s="154"/>
      <c r="X228" s="154"/>
      <c r="Y228" s="154"/>
      <c r="Z228" s="154"/>
    </row>
    <row r="229" spans="1:26" ht="33.75" customHeight="1">
      <c r="A229" s="165">
        <v>228</v>
      </c>
      <c r="B229" s="166" t="s">
        <v>3050</v>
      </c>
      <c r="C229" s="169">
        <v>42885</v>
      </c>
      <c r="D229" s="165" t="s">
        <v>22</v>
      </c>
      <c r="E229" s="165" t="s">
        <v>3051</v>
      </c>
      <c r="F229" s="165" t="s">
        <v>3052</v>
      </c>
      <c r="G229" s="154"/>
      <c r="H229" s="154"/>
      <c r="I229" s="154"/>
      <c r="J229" s="154"/>
      <c r="K229" s="154"/>
      <c r="L229" s="154"/>
      <c r="M229" s="154"/>
      <c r="N229" s="154"/>
      <c r="O229" s="154"/>
      <c r="P229" s="154"/>
      <c r="Q229" s="154"/>
      <c r="R229" s="154"/>
      <c r="S229" s="154"/>
      <c r="T229" s="154"/>
      <c r="U229" s="154"/>
      <c r="V229" s="154"/>
      <c r="W229" s="154"/>
      <c r="X229" s="154"/>
      <c r="Y229" s="154"/>
      <c r="Z229" s="154"/>
    </row>
    <row r="230" spans="1:26" ht="33.75" customHeight="1">
      <c r="A230" s="165">
        <v>229</v>
      </c>
      <c r="B230" s="166" t="s">
        <v>3053</v>
      </c>
      <c r="C230" s="169">
        <v>42885</v>
      </c>
      <c r="D230" s="165" t="s">
        <v>22</v>
      </c>
      <c r="E230" s="165" t="s">
        <v>3054</v>
      </c>
      <c r="F230" s="165" t="s">
        <v>437</v>
      </c>
      <c r="G230" s="154"/>
      <c r="H230" s="154"/>
      <c r="I230" s="154"/>
      <c r="J230" s="154"/>
      <c r="K230" s="154"/>
      <c r="L230" s="154"/>
      <c r="M230" s="154"/>
      <c r="N230" s="154"/>
      <c r="O230" s="154"/>
      <c r="P230" s="154"/>
      <c r="Q230" s="154"/>
      <c r="R230" s="154"/>
      <c r="S230" s="154"/>
      <c r="T230" s="154"/>
      <c r="U230" s="154"/>
      <c r="V230" s="154"/>
      <c r="W230" s="154"/>
      <c r="X230" s="154"/>
      <c r="Y230" s="154"/>
      <c r="Z230" s="154"/>
    </row>
    <row r="231" spans="1:26" ht="33.75" customHeight="1">
      <c r="A231" s="165">
        <v>230</v>
      </c>
      <c r="B231" s="166" t="s">
        <v>3055</v>
      </c>
      <c r="C231" s="169">
        <v>42885</v>
      </c>
      <c r="D231" s="165" t="s">
        <v>22</v>
      </c>
      <c r="E231" s="165" t="s">
        <v>3056</v>
      </c>
      <c r="F231" s="165" t="s">
        <v>1549</v>
      </c>
      <c r="G231" s="154"/>
      <c r="H231" s="154"/>
      <c r="I231" s="154"/>
      <c r="J231" s="154"/>
      <c r="K231" s="154"/>
      <c r="L231" s="154"/>
      <c r="M231" s="154"/>
      <c r="N231" s="154"/>
      <c r="O231" s="154"/>
      <c r="P231" s="154"/>
      <c r="Q231" s="154"/>
      <c r="R231" s="154"/>
      <c r="S231" s="154"/>
      <c r="T231" s="154"/>
      <c r="U231" s="154"/>
      <c r="V231" s="154"/>
      <c r="W231" s="154"/>
      <c r="X231" s="154"/>
      <c r="Y231" s="154"/>
      <c r="Z231" s="154"/>
    </row>
    <row r="232" spans="1:26" ht="33.75" customHeight="1">
      <c r="A232" s="165">
        <v>231</v>
      </c>
      <c r="B232" s="166" t="s">
        <v>3057</v>
      </c>
      <c r="C232" s="169">
        <v>42892</v>
      </c>
      <c r="D232" s="165" t="s">
        <v>22</v>
      </c>
      <c r="E232" s="165" t="s">
        <v>3058</v>
      </c>
      <c r="F232" s="165" t="s">
        <v>22</v>
      </c>
      <c r="G232" s="154"/>
      <c r="H232" s="154"/>
      <c r="I232" s="154"/>
      <c r="J232" s="154"/>
      <c r="K232" s="154"/>
      <c r="L232" s="154"/>
      <c r="M232" s="154"/>
      <c r="N232" s="154"/>
      <c r="O232" s="154"/>
      <c r="P232" s="154"/>
      <c r="Q232" s="154"/>
      <c r="R232" s="154"/>
      <c r="S232" s="154"/>
      <c r="T232" s="154"/>
      <c r="U232" s="154"/>
      <c r="V232" s="154"/>
      <c r="W232" s="154"/>
      <c r="X232" s="154"/>
      <c r="Y232" s="154"/>
      <c r="Z232" s="154"/>
    </row>
    <row r="233" spans="1:26" ht="33.75" customHeight="1">
      <c r="A233" s="165">
        <v>232</v>
      </c>
      <c r="B233" s="166" t="s">
        <v>3059</v>
      </c>
      <c r="C233" s="169">
        <v>42893</v>
      </c>
      <c r="D233" s="165" t="s">
        <v>22</v>
      </c>
      <c r="E233" s="165" t="s">
        <v>3060</v>
      </c>
      <c r="F233" s="165" t="s">
        <v>22</v>
      </c>
      <c r="G233" s="154"/>
      <c r="H233" s="154"/>
      <c r="I233" s="154"/>
      <c r="J233" s="154"/>
      <c r="K233" s="154"/>
      <c r="L233" s="154"/>
      <c r="M233" s="154"/>
      <c r="N233" s="154"/>
      <c r="O233" s="154"/>
      <c r="P233" s="154"/>
      <c r="Q233" s="154"/>
      <c r="R233" s="154"/>
      <c r="S233" s="154"/>
      <c r="T233" s="154"/>
      <c r="U233" s="154"/>
      <c r="V233" s="154"/>
      <c r="W233" s="154"/>
      <c r="X233" s="154"/>
      <c r="Y233" s="154"/>
      <c r="Z233" s="154"/>
    </row>
    <row r="234" spans="1:26" ht="33.75" customHeight="1">
      <c r="A234" s="165">
        <v>233</v>
      </c>
      <c r="B234" s="166" t="s">
        <v>3061</v>
      </c>
      <c r="C234" s="169">
        <v>42919</v>
      </c>
      <c r="D234" s="165" t="s">
        <v>22</v>
      </c>
      <c r="E234" s="165" t="s">
        <v>3062</v>
      </c>
      <c r="F234" s="165" t="s">
        <v>3063</v>
      </c>
      <c r="G234" s="154"/>
      <c r="H234" s="154"/>
      <c r="I234" s="154"/>
      <c r="J234" s="154"/>
      <c r="K234" s="154"/>
      <c r="L234" s="154"/>
      <c r="M234" s="154"/>
      <c r="N234" s="154"/>
      <c r="O234" s="154"/>
      <c r="P234" s="154"/>
      <c r="Q234" s="154"/>
      <c r="R234" s="154"/>
      <c r="S234" s="154"/>
      <c r="T234" s="154"/>
      <c r="U234" s="154"/>
      <c r="V234" s="154"/>
      <c r="W234" s="154"/>
      <c r="X234" s="154"/>
      <c r="Y234" s="154"/>
      <c r="Z234" s="154"/>
    </row>
    <row r="235" spans="1:26" ht="33.75" customHeight="1">
      <c r="A235" s="165">
        <v>234</v>
      </c>
      <c r="B235" s="166" t="s">
        <v>3064</v>
      </c>
      <c r="C235" s="169">
        <v>42951</v>
      </c>
      <c r="D235" s="165" t="s">
        <v>22</v>
      </c>
      <c r="E235" s="165" t="s">
        <v>3065</v>
      </c>
      <c r="F235" s="165" t="s">
        <v>3066</v>
      </c>
      <c r="G235" s="154"/>
      <c r="H235" s="154"/>
      <c r="I235" s="154"/>
      <c r="J235" s="154"/>
      <c r="K235" s="154"/>
      <c r="L235" s="154"/>
      <c r="M235" s="154"/>
      <c r="N235" s="154"/>
      <c r="O235" s="154"/>
      <c r="P235" s="154"/>
      <c r="Q235" s="154"/>
      <c r="R235" s="154"/>
      <c r="S235" s="154"/>
      <c r="T235" s="154"/>
      <c r="U235" s="154"/>
      <c r="V235" s="154"/>
      <c r="W235" s="154"/>
      <c r="X235" s="154"/>
      <c r="Y235" s="154"/>
      <c r="Z235" s="154"/>
    </row>
    <row r="236" spans="1:26" ht="33.75" customHeight="1">
      <c r="A236" s="165">
        <v>235</v>
      </c>
      <c r="B236" s="166" t="s">
        <v>3067</v>
      </c>
      <c r="C236" s="169">
        <v>42951</v>
      </c>
      <c r="D236" s="165" t="s">
        <v>22</v>
      </c>
      <c r="E236" s="165" t="s">
        <v>3068</v>
      </c>
      <c r="F236" s="165" t="s">
        <v>3066</v>
      </c>
      <c r="G236" s="154"/>
      <c r="H236" s="154"/>
      <c r="I236" s="154"/>
      <c r="J236" s="154"/>
      <c r="K236" s="154"/>
      <c r="L236" s="154"/>
      <c r="M236" s="154"/>
      <c r="N236" s="154"/>
      <c r="O236" s="154"/>
      <c r="P236" s="154"/>
      <c r="Q236" s="154"/>
      <c r="R236" s="154"/>
      <c r="S236" s="154"/>
      <c r="T236" s="154"/>
      <c r="U236" s="154"/>
      <c r="V236" s="154"/>
      <c r="W236" s="154"/>
      <c r="X236" s="154"/>
      <c r="Y236" s="154"/>
      <c r="Z236" s="154"/>
    </row>
    <row r="237" spans="1:26" ht="33.75" customHeight="1">
      <c r="A237" s="165">
        <v>236</v>
      </c>
      <c r="B237" s="166" t="s">
        <v>3069</v>
      </c>
      <c r="C237" s="169">
        <v>42951</v>
      </c>
      <c r="D237" s="165" t="s">
        <v>22</v>
      </c>
      <c r="E237" s="165" t="s">
        <v>3070</v>
      </c>
      <c r="F237" s="165" t="s">
        <v>3066</v>
      </c>
      <c r="G237" s="154"/>
      <c r="H237" s="154"/>
      <c r="I237" s="154"/>
      <c r="J237" s="154"/>
      <c r="K237" s="154"/>
      <c r="L237" s="154"/>
      <c r="M237" s="154"/>
      <c r="N237" s="154"/>
      <c r="O237" s="154"/>
      <c r="P237" s="154"/>
      <c r="Q237" s="154"/>
      <c r="R237" s="154"/>
      <c r="S237" s="154"/>
      <c r="T237" s="154"/>
      <c r="U237" s="154"/>
      <c r="V237" s="154"/>
      <c r="W237" s="154"/>
      <c r="X237" s="154"/>
      <c r="Y237" s="154"/>
      <c r="Z237" s="154"/>
    </row>
    <row r="238" spans="1:26" ht="33.75" customHeight="1">
      <c r="A238" s="165">
        <v>237</v>
      </c>
      <c r="B238" s="166" t="s">
        <v>3071</v>
      </c>
      <c r="C238" s="169">
        <v>42951</v>
      </c>
      <c r="D238" s="165" t="s">
        <v>22</v>
      </c>
      <c r="E238" s="165" t="s">
        <v>3072</v>
      </c>
      <c r="F238" s="165" t="s">
        <v>3066</v>
      </c>
      <c r="G238" s="154"/>
      <c r="H238" s="154"/>
      <c r="I238" s="154"/>
      <c r="J238" s="154"/>
      <c r="K238" s="154"/>
      <c r="L238" s="154"/>
      <c r="M238" s="154"/>
      <c r="N238" s="154"/>
      <c r="O238" s="154"/>
      <c r="P238" s="154"/>
      <c r="Q238" s="154"/>
      <c r="R238" s="154"/>
      <c r="S238" s="154"/>
      <c r="T238" s="154"/>
      <c r="U238" s="154"/>
      <c r="V238" s="154"/>
      <c r="W238" s="154"/>
      <c r="X238" s="154"/>
      <c r="Y238" s="154"/>
      <c r="Z238" s="154"/>
    </row>
    <row r="239" spans="1:26" ht="33.75" customHeight="1">
      <c r="A239" s="165">
        <v>238</v>
      </c>
      <c r="B239" s="166" t="s">
        <v>3073</v>
      </c>
      <c r="C239" s="169">
        <v>42951</v>
      </c>
      <c r="D239" s="165" t="s">
        <v>22</v>
      </c>
      <c r="E239" s="165" t="s">
        <v>3074</v>
      </c>
      <c r="F239" s="165" t="s">
        <v>3066</v>
      </c>
      <c r="G239" s="154"/>
      <c r="H239" s="154"/>
      <c r="I239" s="154"/>
      <c r="J239" s="154"/>
      <c r="K239" s="154"/>
      <c r="L239" s="154"/>
      <c r="M239" s="154"/>
      <c r="N239" s="154"/>
      <c r="O239" s="154"/>
      <c r="P239" s="154"/>
      <c r="Q239" s="154"/>
      <c r="R239" s="154"/>
      <c r="S239" s="154"/>
      <c r="T239" s="154"/>
      <c r="U239" s="154"/>
      <c r="V239" s="154"/>
      <c r="W239" s="154"/>
      <c r="X239" s="154"/>
      <c r="Y239" s="154"/>
      <c r="Z239" s="154"/>
    </row>
    <row r="240" spans="1:26" ht="33.75" customHeight="1">
      <c r="A240" s="165">
        <v>239</v>
      </c>
      <c r="B240" s="166" t="s">
        <v>3075</v>
      </c>
      <c r="C240" s="169">
        <v>42969</v>
      </c>
      <c r="D240" s="165" t="s">
        <v>22</v>
      </c>
      <c r="E240" s="165" t="s">
        <v>3076</v>
      </c>
      <c r="F240" s="165" t="s">
        <v>22</v>
      </c>
      <c r="G240" s="154"/>
      <c r="H240" s="154"/>
      <c r="I240" s="154"/>
      <c r="J240" s="154"/>
      <c r="K240" s="154"/>
      <c r="L240" s="154"/>
      <c r="M240" s="154"/>
      <c r="N240" s="154"/>
      <c r="O240" s="154"/>
      <c r="P240" s="154"/>
      <c r="Q240" s="154"/>
      <c r="R240" s="154"/>
      <c r="S240" s="154"/>
      <c r="T240" s="154"/>
      <c r="U240" s="154"/>
      <c r="V240" s="154"/>
      <c r="W240" s="154"/>
      <c r="X240" s="154"/>
      <c r="Y240" s="154"/>
      <c r="Z240" s="154"/>
    </row>
    <row r="241" spans="1:26" ht="33.75" customHeight="1">
      <c r="A241" s="165">
        <v>240</v>
      </c>
      <c r="B241" s="166" t="s">
        <v>3077</v>
      </c>
      <c r="C241" s="169">
        <v>42993</v>
      </c>
      <c r="D241" s="165" t="s">
        <v>22</v>
      </c>
      <c r="E241" s="165" t="s">
        <v>3078</v>
      </c>
      <c r="F241" s="165" t="s">
        <v>22</v>
      </c>
      <c r="G241" s="154"/>
      <c r="H241" s="154"/>
      <c r="I241" s="154"/>
      <c r="J241" s="154"/>
      <c r="K241" s="154"/>
      <c r="L241" s="154"/>
      <c r="M241" s="154"/>
      <c r="N241" s="154"/>
      <c r="O241" s="154"/>
      <c r="P241" s="154"/>
      <c r="Q241" s="154"/>
      <c r="R241" s="154"/>
      <c r="S241" s="154"/>
      <c r="T241" s="154"/>
      <c r="U241" s="154"/>
      <c r="V241" s="154"/>
      <c r="W241" s="154"/>
      <c r="X241" s="154"/>
      <c r="Y241" s="154"/>
      <c r="Z241" s="154"/>
    </row>
    <row r="242" spans="1:26" ht="33.75" customHeight="1">
      <c r="A242" s="165">
        <v>241</v>
      </c>
      <c r="B242" s="166" t="s">
        <v>3079</v>
      </c>
      <c r="C242" s="169">
        <v>43007</v>
      </c>
      <c r="D242" s="165" t="s">
        <v>22</v>
      </c>
      <c r="E242" s="165" t="s">
        <v>3080</v>
      </c>
      <c r="F242" s="165" t="s">
        <v>22</v>
      </c>
      <c r="G242" s="154"/>
      <c r="H242" s="154"/>
      <c r="I242" s="154"/>
      <c r="J242" s="154"/>
      <c r="K242" s="154"/>
      <c r="L242" s="154"/>
      <c r="M242" s="154"/>
      <c r="N242" s="154"/>
      <c r="O242" s="154"/>
      <c r="P242" s="154"/>
      <c r="Q242" s="154"/>
      <c r="R242" s="154"/>
      <c r="S242" s="154"/>
      <c r="T242" s="154"/>
      <c r="U242" s="154"/>
      <c r="V242" s="154"/>
      <c r="W242" s="154"/>
      <c r="X242" s="154"/>
      <c r="Y242" s="154"/>
      <c r="Z242" s="154"/>
    </row>
    <row r="243" spans="1:26" ht="33.75" customHeight="1">
      <c r="A243" s="165">
        <v>242</v>
      </c>
      <c r="B243" s="166" t="s">
        <v>3081</v>
      </c>
      <c r="C243" s="169">
        <v>43041</v>
      </c>
      <c r="D243" s="165" t="s">
        <v>22</v>
      </c>
      <c r="E243" s="165" t="s">
        <v>3082</v>
      </c>
      <c r="F243" s="165" t="s">
        <v>2949</v>
      </c>
      <c r="G243" s="154"/>
      <c r="H243" s="154"/>
      <c r="I243" s="154"/>
      <c r="J243" s="154"/>
      <c r="K243" s="154"/>
      <c r="L243" s="154"/>
      <c r="M243" s="154"/>
      <c r="N243" s="154"/>
      <c r="O243" s="154"/>
      <c r="P243" s="154"/>
      <c r="Q243" s="154"/>
      <c r="R243" s="154"/>
      <c r="S243" s="154"/>
      <c r="T243" s="154"/>
      <c r="U243" s="154"/>
      <c r="V243" s="154"/>
      <c r="W243" s="154"/>
      <c r="X243" s="154"/>
      <c r="Y243" s="154"/>
      <c r="Z243" s="154"/>
    </row>
    <row r="244" spans="1:26" ht="33.75" customHeight="1">
      <c r="A244" s="165">
        <v>243</v>
      </c>
      <c r="B244" s="166" t="s">
        <v>3083</v>
      </c>
      <c r="C244" s="169">
        <v>43104</v>
      </c>
      <c r="D244" s="165" t="s">
        <v>22</v>
      </c>
      <c r="E244" s="165" t="s">
        <v>3084</v>
      </c>
      <c r="F244" s="165" t="s">
        <v>22</v>
      </c>
      <c r="G244" s="154"/>
      <c r="H244" s="154"/>
      <c r="I244" s="154"/>
      <c r="J244" s="154"/>
      <c r="K244" s="154"/>
      <c r="L244" s="154"/>
      <c r="M244" s="154"/>
      <c r="N244" s="154"/>
      <c r="O244" s="154"/>
      <c r="P244" s="154"/>
      <c r="Q244" s="154"/>
      <c r="R244" s="154"/>
      <c r="S244" s="154"/>
      <c r="T244" s="154"/>
      <c r="U244" s="154"/>
      <c r="V244" s="154"/>
      <c r="W244" s="154"/>
      <c r="X244" s="154"/>
      <c r="Y244" s="154"/>
      <c r="Z244" s="154"/>
    </row>
    <row r="245" spans="1:26" ht="33.75" customHeight="1">
      <c r="A245" s="165">
        <v>244</v>
      </c>
      <c r="B245" s="166" t="s">
        <v>3085</v>
      </c>
      <c r="C245" s="169">
        <v>43116</v>
      </c>
      <c r="D245" s="165" t="s">
        <v>22</v>
      </c>
      <c r="E245" s="165" t="s">
        <v>3086</v>
      </c>
      <c r="F245" s="165" t="s">
        <v>22</v>
      </c>
      <c r="G245" s="154"/>
      <c r="H245" s="154"/>
      <c r="I245" s="154"/>
      <c r="J245" s="154"/>
      <c r="K245" s="154"/>
      <c r="L245" s="154"/>
      <c r="M245" s="154"/>
      <c r="N245" s="154"/>
      <c r="O245" s="154"/>
      <c r="P245" s="154"/>
      <c r="Q245" s="154"/>
      <c r="R245" s="154"/>
      <c r="S245" s="154"/>
      <c r="T245" s="154"/>
      <c r="U245" s="154"/>
      <c r="V245" s="154"/>
      <c r="W245" s="154"/>
      <c r="X245" s="154"/>
      <c r="Y245" s="154"/>
      <c r="Z245" s="154"/>
    </row>
    <row r="246" spans="1:26" ht="33.75" customHeight="1">
      <c r="A246" s="165">
        <v>245</v>
      </c>
      <c r="B246" s="166" t="s">
        <v>3087</v>
      </c>
      <c r="C246" s="169">
        <v>43117</v>
      </c>
      <c r="D246" s="165" t="s">
        <v>22</v>
      </c>
      <c r="E246" s="165" t="s">
        <v>3088</v>
      </c>
      <c r="F246" s="165" t="s">
        <v>3012</v>
      </c>
      <c r="G246" s="154"/>
      <c r="H246" s="154"/>
      <c r="I246" s="154"/>
      <c r="J246" s="154"/>
      <c r="K246" s="154"/>
      <c r="L246" s="154"/>
      <c r="M246" s="154"/>
      <c r="N246" s="154"/>
      <c r="O246" s="154"/>
      <c r="P246" s="154"/>
      <c r="Q246" s="154"/>
      <c r="R246" s="154"/>
      <c r="S246" s="154"/>
      <c r="T246" s="154"/>
      <c r="U246" s="154"/>
      <c r="V246" s="154"/>
      <c r="W246" s="154"/>
      <c r="X246" s="154"/>
      <c r="Y246" s="154"/>
      <c r="Z246" s="154"/>
    </row>
    <row r="247" spans="1:26" ht="33.75" customHeight="1">
      <c r="A247" s="165">
        <v>246</v>
      </c>
      <c r="B247" s="166" t="s">
        <v>3089</v>
      </c>
      <c r="C247" s="169">
        <v>43180</v>
      </c>
      <c r="D247" s="165" t="s">
        <v>22</v>
      </c>
      <c r="E247" s="165" t="s">
        <v>3089</v>
      </c>
      <c r="F247" s="165" t="s">
        <v>22</v>
      </c>
      <c r="G247" s="154"/>
      <c r="H247" s="154"/>
      <c r="I247" s="154"/>
      <c r="J247" s="154"/>
      <c r="K247" s="154"/>
      <c r="L247" s="154"/>
      <c r="M247" s="154"/>
      <c r="N247" s="154"/>
      <c r="O247" s="154"/>
      <c r="P247" s="154"/>
      <c r="Q247" s="154"/>
      <c r="R247" s="154"/>
      <c r="S247" s="154"/>
      <c r="T247" s="154"/>
      <c r="U247" s="154"/>
      <c r="V247" s="154"/>
      <c r="W247" s="154"/>
      <c r="X247" s="154"/>
      <c r="Y247" s="154"/>
      <c r="Z247" s="154"/>
    </row>
    <row r="248" spans="1:26" ht="33.75" customHeight="1">
      <c r="A248" s="165">
        <v>247</v>
      </c>
      <c r="B248" s="166" t="s">
        <v>3090</v>
      </c>
      <c r="C248" s="169">
        <v>43182</v>
      </c>
      <c r="D248" s="165" t="s">
        <v>22</v>
      </c>
      <c r="E248" s="165" t="s">
        <v>3091</v>
      </c>
      <c r="F248" s="165" t="s">
        <v>22</v>
      </c>
      <c r="G248" s="154"/>
      <c r="H248" s="154"/>
      <c r="I248" s="154"/>
      <c r="J248" s="154"/>
      <c r="K248" s="154"/>
      <c r="L248" s="154"/>
      <c r="M248" s="154"/>
      <c r="N248" s="154"/>
      <c r="O248" s="154"/>
      <c r="P248" s="154"/>
      <c r="Q248" s="154"/>
      <c r="R248" s="154"/>
      <c r="S248" s="154"/>
      <c r="T248" s="154"/>
      <c r="U248" s="154"/>
      <c r="V248" s="154"/>
      <c r="W248" s="154"/>
      <c r="X248" s="154"/>
      <c r="Y248" s="154"/>
      <c r="Z248" s="154"/>
    </row>
    <row r="249" spans="1:26" ht="33.75" customHeight="1">
      <c r="A249" s="165">
        <v>248</v>
      </c>
      <c r="B249" s="166" t="s">
        <v>3092</v>
      </c>
      <c r="C249" s="169">
        <v>43182</v>
      </c>
      <c r="D249" s="165" t="s">
        <v>22</v>
      </c>
      <c r="E249" s="165" t="s">
        <v>3093</v>
      </c>
      <c r="F249" s="165" t="s">
        <v>22</v>
      </c>
      <c r="G249" s="154"/>
      <c r="H249" s="154"/>
      <c r="I249" s="154"/>
      <c r="J249" s="154"/>
      <c r="K249" s="154"/>
      <c r="L249" s="154"/>
      <c r="M249" s="154"/>
      <c r="N249" s="154"/>
      <c r="O249" s="154"/>
      <c r="P249" s="154"/>
      <c r="Q249" s="154"/>
      <c r="R249" s="154"/>
      <c r="S249" s="154"/>
      <c r="T249" s="154"/>
      <c r="U249" s="154"/>
      <c r="V249" s="154"/>
      <c r="W249" s="154"/>
      <c r="X249" s="154"/>
      <c r="Y249" s="154"/>
      <c r="Z249" s="154"/>
    </row>
    <row r="250" spans="1:26" ht="33.75" customHeight="1">
      <c r="A250" s="165">
        <v>249</v>
      </c>
      <c r="B250" s="166" t="s">
        <v>3094</v>
      </c>
      <c r="C250" s="169">
        <v>43182</v>
      </c>
      <c r="D250" s="165" t="s">
        <v>22</v>
      </c>
      <c r="E250" s="165" t="s">
        <v>3095</v>
      </c>
      <c r="F250" s="165" t="s">
        <v>22</v>
      </c>
      <c r="G250" s="154"/>
      <c r="H250" s="154"/>
      <c r="I250" s="154"/>
      <c r="J250" s="154"/>
      <c r="K250" s="154"/>
      <c r="L250" s="154"/>
      <c r="M250" s="154"/>
      <c r="N250" s="154"/>
      <c r="O250" s="154"/>
      <c r="P250" s="154"/>
      <c r="Q250" s="154"/>
      <c r="R250" s="154"/>
      <c r="S250" s="154"/>
      <c r="T250" s="154"/>
      <c r="U250" s="154"/>
      <c r="V250" s="154"/>
      <c r="W250" s="154"/>
      <c r="X250" s="154"/>
      <c r="Y250" s="154"/>
      <c r="Z250" s="154"/>
    </row>
    <row r="251" spans="1:26" ht="33.75" customHeight="1">
      <c r="A251" s="165">
        <v>250</v>
      </c>
      <c r="B251" s="166" t="s">
        <v>3096</v>
      </c>
      <c r="C251" s="169">
        <v>43222</v>
      </c>
      <c r="D251" s="165" t="s">
        <v>22</v>
      </c>
      <c r="E251" s="165" t="s">
        <v>3097</v>
      </c>
      <c r="F251" s="165" t="s">
        <v>22</v>
      </c>
      <c r="G251" s="154"/>
      <c r="H251" s="154"/>
      <c r="I251" s="154"/>
      <c r="J251" s="154"/>
      <c r="K251" s="154"/>
      <c r="L251" s="154"/>
      <c r="M251" s="154"/>
      <c r="N251" s="154"/>
      <c r="O251" s="154"/>
      <c r="P251" s="154"/>
      <c r="Q251" s="154"/>
      <c r="R251" s="154"/>
      <c r="S251" s="154"/>
      <c r="T251" s="154"/>
      <c r="U251" s="154"/>
      <c r="V251" s="154"/>
      <c r="W251" s="154"/>
      <c r="X251" s="154"/>
      <c r="Y251" s="154"/>
      <c r="Z251" s="154"/>
    </row>
    <row r="252" spans="1:26" ht="33.75" customHeight="1">
      <c r="A252" s="165">
        <v>251</v>
      </c>
      <c r="B252" s="166" t="s">
        <v>3098</v>
      </c>
      <c r="C252" s="169">
        <v>43224</v>
      </c>
      <c r="D252" s="165" t="s">
        <v>22</v>
      </c>
      <c r="E252" s="165" t="s">
        <v>3099</v>
      </c>
      <c r="F252" s="165" t="s">
        <v>22</v>
      </c>
      <c r="G252" s="154"/>
      <c r="H252" s="154"/>
      <c r="I252" s="154"/>
      <c r="J252" s="154"/>
      <c r="K252" s="154"/>
      <c r="L252" s="154"/>
      <c r="M252" s="154"/>
      <c r="N252" s="154"/>
      <c r="O252" s="154"/>
      <c r="P252" s="154"/>
      <c r="Q252" s="154"/>
      <c r="R252" s="154"/>
      <c r="S252" s="154"/>
      <c r="T252" s="154"/>
      <c r="U252" s="154"/>
      <c r="V252" s="154"/>
      <c r="W252" s="154"/>
      <c r="X252" s="154"/>
      <c r="Y252" s="154"/>
      <c r="Z252" s="154"/>
    </row>
    <row r="253" spans="1:26" ht="33.75" customHeight="1">
      <c r="A253" s="165">
        <v>252</v>
      </c>
      <c r="B253" s="166" t="s">
        <v>3100</v>
      </c>
      <c r="C253" s="169">
        <v>43236</v>
      </c>
      <c r="D253" s="165" t="s">
        <v>22</v>
      </c>
      <c r="E253" s="165" t="s">
        <v>3101</v>
      </c>
      <c r="F253" s="165" t="s">
        <v>22</v>
      </c>
      <c r="G253" s="154"/>
      <c r="H253" s="154"/>
      <c r="I253" s="154"/>
      <c r="J253" s="154"/>
      <c r="K253" s="154"/>
      <c r="L253" s="154"/>
      <c r="M253" s="154"/>
      <c r="N253" s="154"/>
      <c r="O253" s="154"/>
      <c r="P253" s="154"/>
      <c r="Q253" s="154"/>
      <c r="R253" s="154"/>
      <c r="S253" s="154"/>
      <c r="T253" s="154"/>
      <c r="U253" s="154"/>
      <c r="V253" s="154"/>
      <c r="W253" s="154"/>
      <c r="X253" s="154"/>
      <c r="Y253" s="154"/>
      <c r="Z253" s="154"/>
    </row>
    <row r="254" spans="1:26" ht="33.75" customHeight="1">
      <c r="A254" s="165">
        <v>253</v>
      </c>
      <c r="B254" s="166" t="s">
        <v>3102</v>
      </c>
      <c r="C254" s="169">
        <v>43287</v>
      </c>
      <c r="D254" s="165" t="s">
        <v>22</v>
      </c>
      <c r="E254" s="165" t="s">
        <v>3103</v>
      </c>
      <c r="F254" s="165" t="s">
        <v>22</v>
      </c>
      <c r="G254" s="154"/>
      <c r="H254" s="154"/>
      <c r="I254" s="154"/>
      <c r="J254" s="154"/>
      <c r="K254" s="154"/>
      <c r="L254" s="154"/>
      <c r="M254" s="154"/>
      <c r="N254" s="154"/>
      <c r="O254" s="154"/>
      <c r="P254" s="154"/>
      <c r="Q254" s="154"/>
      <c r="R254" s="154"/>
      <c r="S254" s="154"/>
      <c r="T254" s="154"/>
      <c r="U254" s="154"/>
      <c r="V254" s="154"/>
      <c r="W254" s="154"/>
      <c r="X254" s="154"/>
      <c r="Y254" s="154"/>
      <c r="Z254" s="154"/>
    </row>
    <row r="255" spans="1:26" ht="33.75" customHeight="1">
      <c r="A255" s="165">
        <v>254</v>
      </c>
      <c r="B255" s="166" t="s">
        <v>3104</v>
      </c>
      <c r="C255" s="169">
        <v>43290</v>
      </c>
      <c r="D255" s="165" t="s">
        <v>22</v>
      </c>
      <c r="E255" s="165" t="s">
        <v>3105</v>
      </c>
      <c r="F255" s="165" t="s">
        <v>22</v>
      </c>
      <c r="G255" s="154"/>
      <c r="H255" s="154"/>
      <c r="I255" s="154"/>
      <c r="J255" s="154"/>
      <c r="K255" s="154"/>
      <c r="L255" s="154"/>
      <c r="M255" s="154"/>
      <c r="N255" s="154"/>
      <c r="O255" s="154"/>
      <c r="P255" s="154"/>
      <c r="Q255" s="154"/>
      <c r="R255" s="154"/>
      <c r="S255" s="154"/>
      <c r="T255" s="154"/>
      <c r="U255" s="154"/>
      <c r="V255" s="154"/>
      <c r="W255" s="154"/>
      <c r="X255" s="154"/>
      <c r="Y255" s="154"/>
      <c r="Z255" s="154"/>
    </row>
    <row r="256" spans="1:26" ht="33.75" customHeight="1">
      <c r="A256" s="165">
        <v>255</v>
      </c>
      <c r="B256" s="166" t="s">
        <v>3106</v>
      </c>
      <c r="C256" s="169">
        <v>43290</v>
      </c>
      <c r="D256" s="165" t="s">
        <v>22</v>
      </c>
      <c r="E256" s="165" t="s">
        <v>3105</v>
      </c>
      <c r="F256" s="165" t="s">
        <v>22</v>
      </c>
      <c r="G256" s="154"/>
      <c r="H256" s="154"/>
      <c r="I256" s="154"/>
      <c r="J256" s="154"/>
      <c r="K256" s="154"/>
      <c r="L256" s="154"/>
      <c r="M256" s="154"/>
      <c r="N256" s="154"/>
      <c r="O256" s="154"/>
      <c r="P256" s="154"/>
      <c r="Q256" s="154"/>
      <c r="R256" s="154"/>
      <c r="S256" s="154"/>
      <c r="T256" s="154"/>
      <c r="U256" s="154"/>
      <c r="V256" s="154"/>
      <c r="W256" s="154"/>
      <c r="X256" s="154"/>
      <c r="Y256" s="154"/>
      <c r="Z256" s="154"/>
    </row>
    <row r="257" spans="1:26" ht="33.75" customHeight="1">
      <c r="A257" s="165">
        <v>256</v>
      </c>
      <c r="B257" s="166" t="s">
        <v>3107</v>
      </c>
      <c r="C257" s="169">
        <v>43290</v>
      </c>
      <c r="D257" s="165" t="s">
        <v>22</v>
      </c>
      <c r="E257" s="165" t="s">
        <v>3108</v>
      </c>
      <c r="F257" s="165" t="s">
        <v>22</v>
      </c>
      <c r="G257" s="154"/>
      <c r="H257" s="154"/>
      <c r="I257" s="154"/>
      <c r="J257" s="154"/>
      <c r="K257" s="154"/>
      <c r="L257" s="154"/>
      <c r="M257" s="154"/>
      <c r="N257" s="154"/>
      <c r="O257" s="154"/>
      <c r="P257" s="154"/>
      <c r="Q257" s="154"/>
      <c r="R257" s="154"/>
      <c r="S257" s="154"/>
      <c r="T257" s="154"/>
      <c r="U257" s="154"/>
      <c r="V257" s="154"/>
      <c r="W257" s="154"/>
      <c r="X257" s="154"/>
      <c r="Y257" s="154"/>
      <c r="Z257" s="154"/>
    </row>
    <row r="258" spans="1:26" ht="33.75" customHeight="1">
      <c r="A258" s="165">
        <v>257</v>
      </c>
      <c r="B258" s="166" t="s">
        <v>3109</v>
      </c>
      <c r="C258" s="169">
        <v>43290</v>
      </c>
      <c r="D258" s="165" t="s">
        <v>22</v>
      </c>
      <c r="E258" s="165" t="s">
        <v>3108</v>
      </c>
      <c r="F258" s="165" t="s">
        <v>22</v>
      </c>
      <c r="G258" s="154"/>
      <c r="H258" s="154"/>
      <c r="I258" s="154"/>
      <c r="J258" s="154"/>
      <c r="K258" s="154"/>
      <c r="L258" s="154"/>
      <c r="M258" s="154"/>
      <c r="N258" s="154"/>
      <c r="O258" s="154"/>
      <c r="P258" s="154"/>
      <c r="Q258" s="154"/>
      <c r="R258" s="154"/>
      <c r="S258" s="154"/>
      <c r="T258" s="154"/>
      <c r="U258" s="154"/>
      <c r="V258" s="154"/>
      <c r="W258" s="154"/>
      <c r="X258" s="154"/>
      <c r="Y258" s="154"/>
      <c r="Z258" s="154"/>
    </row>
    <row r="259" spans="1:26" ht="33.75" customHeight="1">
      <c r="A259" s="165">
        <v>258</v>
      </c>
      <c r="B259" s="166" t="s">
        <v>3110</v>
      </c>
      <c r="C259" s="169">
        <v>43308</v>
      </c>
      <c r="D259" s="165" t="s">
        <v>22</v>
      </c>
      <c r="E259" s="165" t="s">
        <v>3111</v>
      </c>
      <c r="F259" s="165" t="s">
        <v>1376</v>
      </c>
      <c r="G259" s="154"/>
      <c r="H259" s="154"/>
      <c r="I259" s="154"/>
      <c r="J259" s="154"/>
      <c r="K259" s="154"/>
      <c r="L259" s="154"/>
      <c r="M259" s="154"/>
      <c r="N259" s="154"/>
      <c r="O259" s="154"/>
      <c r="P259" s="154"/>
      <c r="Q259" s="154"/>
      <c r="R259" s="154"/>
      <c r="S259" s="154"/>
      <c r="T259" s="154"/>
      <c r="U259" s="154"/>
      <c r="V259" s="154"/>
      <c r="W259" s="154"/>
      <c r="X259" s="154"/>
      <c r="Y259" s="154"/>
      <c r="Z259" s="154"/>
    </row>
    <row r="260" spans="1:26" ht="33.75" customHeight="1">
      <c r="A260" s="165">
        <v>259</v>
      </c>
      <c r="B260" s="166" t="s">
        <v>3112</v>
      </c>
      <c r="C260" s="169">
        <v>43309</v>
      </c>
      <c r="D260" s="165" t="s">
        <v>22</v>
      </c>
      <c r="E260" s="165" t="s">
        <v>3113</v>
      </c>
      <c r="F260" s="165" t="s">
        <v>3114</v>
      </c>
      <c r="G260" s="154"/>
      <c r="H260" s="154"/>
      <c r="I260" s="154"/>
      <c r="J260" s="154"/>
      <c r="K260" s="154"/>
      <c r="L260" s="154"/>
      <c r="M260" s="154"/>
      <c r="N260" s="154"/>
      <c r="O260" s="154"/>
      <c r="P260" s="154"/>
      <c r="Q260" s="154"/>
      <c r="R260" s="154"/>
      <c r="S260" s="154"/>
      <c r="T260" s="154"/>
      <c r="U260" s="154"/>
      <c r="V260" s="154"/>
      <c r="W260" s="154"/>
      <c r="X260" s="154"/>
      <c r="Y260" s="154"/>
      <c r="Z260" s="154"/>
    </row>
    <row r="261" spans="1:26" ht="33.75" customHeight="1">
      <c r="A261" s="165">
        <v>260</v>
      </c>
      <c r="B261" s="166" t="s">
        <v>3115</v>
      </c>
      <c r="C261" s="169">
        <v>43319</v>
      </c>
      <c r="D261" s="165" t="s">
        <v>22</v>
      </c>
      <c r="E261" s="165" t="s">
        <v>3116</v>
      </c>
      <c r="F261" s="165" t="s">
        <v>22</v>
      </c>
      <c r="G261" s="154"/>
      <c r="H261" s="154"/>
      <c r="I261" s="154"/>
      <c r="J261" s="154"/>
      <c r="K261" s="154"/>
      <c r="L261" s="154"/>
      <c r="M261" s="154"/>
      <c r="N261" s="154"/>
      <c r="O261" s="154"/>
      <c r="P261" s="154"/>
      <c r="Q261" s="154"/>
      <c r="R261" s="154"/>
      <c r="S261" s="154"/>
      <c r="T261" s="154"/>
      <c r="U261" s="154"/>
      <c r="V261" s="154"/>
      <c r="W261" s="154"/>
      <c r="X261" s="154"/>
      <c r="Y261" s="154"/>
      <c r="Z261" s="154"/>
    </row>
    <row r="262" spans="1:26" ht="33.75" customHeight="1">
      <c r="A262" s="165">
        <v>261</v>
      </c>
      <c r="B262" s="166" t="s">
        <v>3117</v>
      </c>
      <c r="C262" s="169">
        <v>43321</v>
      </c>
      <c r="D262" s="165" t="s">
        <v>22</v>
      </c>
      <c r="E262" s="165" t="s">
        <v>3118</v>
      </c>
      <c r="F262" s="165" t="s">
        <v>22</v>
      </c>
      <c r="G262" s="154"/>
      <c r="H262" s="154"/>
      <c r="I262" s="154"/>
      <c r="J262" s="154"/>
      <c r="K262" s="154"/>
      <c r="L262" s="154"/>
      <c r="M262" s="154"/>
      <c r="N262" s="154"/>
      <c r="O262" s="154"/>
      <c r="P262" s="154"/>
      <c r="Q262" s="154"/>
      <c r="R262" s="154"/>
      <c r="S262" s="154"/>
      <c r="T262" s="154"/>
      <c r="U262" s="154"/>
      <c r="V262" s="154"/>
      <c r="W262" s="154"/>
      <c r="X262" s="154"/>
      <c r="Y262" s="154"/>
      <c r="Z262" s="154"/>
    </row>
    <row r="263" spans="1:26" ht="33.75" customHeight="1">
      <c r="A263" s="165">
        <v>262</v>
      </c>
      <c r="B263" s="166" t="s">
        <v>3119</v>
      </c>
      <c r="C263" s="169">
        <v>43321</v>
      </c>
      <c r="D263" s="165" t="s">
        <v>22</v>
      </c>
      <c r="E263" s="165" t="s">
        <v>3120</v>
      </c>
      <c r="F263" s="165" t="s">
        <v>22</v>
      </c>
      <c r="G263" s="154"/>
      <c r="H263" s="154"/>
      <c r="I263" s="154"/>
      <c r="J263" s="154"/>
      <c r="K263" s="154"/>
      <c r="L263" s="154"/>
      <c r="M263" s="154"/>
      <c r="N263" s="154"/>
      <c r="O263" s="154"/>
      <c r="P263" s="154"/>
      <c r="Q263" s="154"/>
      <c r="R263" s="154"/>
      <c r="S263" s="154"/>
      <c r="T263" s="154"/>
      <c r="U263" s="154"/>
      <c r="V263" s="154"/>
      <c r="W263" s="154"/>
      <c r="X263" s="154"/>
      <c r="Y263" s="154"/>
      <c r="Z263" s="154"/>
    </row>
    <row r="264" spans="1:26" ht="33.75" customHeight="1">
      <c r="A264" s="165">
        <v>263</v>
      </c>
      <c r="B264" s="166" t="s">
        <v>3121</v>
      </c>
      <c r="C264" s="169">
        <v>43322</v>
      </c>
      <c r="D264" s="165" t="s">
        <v>22</v>
      </c>
      <c r="E264" s="165" t="s">
        <v>3122</v>
      </c>
      <c r="F264" s="165" t="s">
        <v>22</v>
      </c>
      <c r="G264" s="154"/>
      <c r="H264" s="154"/>
      <c r="I264" s="154"/>
      <c r="J264" s="154"/>
      <c r="K264" s="154"/>
      <c r="L264" s="154"/>
      <c r="M264" s="154"/>
      <c r="N264" s="154"/>
      <c r="O264" s="154"/>
      <c r="P264" s="154"/>
      <c r="Q264" s="154"/>
      <c r="R264" s="154"/>
      <c r="S264" s="154"/>
      <c r="T264" s="154"/>
      <c r="U264" s="154"/>
      <c r="V264" s="154"/>
      <c r="W264" s="154"/>
      <c r="X264" s="154"/>
      <c r="Y264" s="154"/>
      <c r="Z264" s="154"/>
    </row>
    <row r="265" spans="1:26" ht="33.75" customHeight="1">
      <c r="A265" s="165">
        <v>264</v>
      </c>
      <c r="B265" s="166" t="s">
        <v>3123</v>
      </c>
      <c r="C265" s="169">
        <v>43336</v>
      </c>
      <c r="D265" s="165" t="s">
        <v>22</v>
      </c>
      <c r="E265" s="165" t="s">
        <v>3124</v>
      </c>
      <c r="F265" s="165" t="s">
        <v>22</v>
      </c>
      <c r="G265" s="154"/>
      <c r="H265" s="154"/>
      <c r="I265" s="154"/>
      <c r="J265" s="154"/>
      <c r="K265" s="154"/>
      <c r="L265" s="154"/>
      <c r="M265" s="154"/>
      <c r="N265" s="154"/>
      <c r="O265" s="154"/>
      <c r="P265" s="154"/>
      <c r="Q265" s="154"/>
      <c r="R265" s="154"/>
      <c r="S265" s="154"/>
      <c r="T265" s="154"/>
      <c r="U265" s="154"/>
      <c r="V265" s="154"/>
      <c r="W265" s="154"/>
      <c r="X265" s="154"/>
      <c r="Y265" s="154"/>
      <c r="Z265" s="154"/>
    </row>
    <row r="266" spans="1:26" ht="33.75" customHeight="1">
      <c r="A266" s="165">
        <v>265</v>
      </c>
      <c r="B266" s="166" t="s">
        <v>3125</v>
      </c>
      <c r="C266" s="169">
        <v>43336</v>
      </c>
      <c r="D266" s="165" t="s">
        <v>22</v>
      </c>
      <c r="E266" s="165" t="s">
        <v>3126</v>
      </c>
      <c r="F266" s="165" t="s">
        <v>22</v>
      </c>
      <c r="G266" s="154"/>
      <c r="H266" s="154"/>
      <c r="I266" s="154"/>
      <c r="J266" s="154"/>
      <c r="K266" s="154"/>
      <c r="L266" s="154"/>
      <c r="M266" s="154"/>
      <c r="N266" s="154"/>
      <c r="O266" s="154"/>
      <c r="P266" s="154"/>
      <c r="Q266" s="154"/>
      <c r="R266" s="154"/>
      <c r="S266" s="154"/>
      <c r="T266" s="154"/>
      <c r="U266" s="154"/>
      <c r="V266" s="154"/>
      <c r="W266" s="154"/>
      <c r="X266" s="154"/>
      <c r="Y266" s="154"/>
      <c r="Z266" s="154"/>
    </row>
    <row r="267" spans="1:26" ht="33.75" customHeight="1">
      <c r="A267" s="165">
        <v>266</v>
      </c>
      <c r="B267" s="166" t="s">
        <v>3127</v>
      </c>
      <c r="C267" s="169">
        <v>43346</v>
      </c>
      <c r="D267" s="165" t="s">
        <v>22</v>
      </c>
      <c r="E267" s="165" t="s">
        <v>3128</v>
      </c>
      <c r="F267" s="165" t="s">
        <v>22</v>
      </c>
      <c r="G267" s="154"/>
      <c r="H267" s="154"/>
      <c r="I267" s="154"/>
      <c r="J267" s="154"/>
      <c r="K267" s="154"/>
      <c r="L267" s="154"/>
      <c r="M267" s="154"/>
      <c r="N267" s="154"/>
      <c r="O267" s="154"/>
      <c r="P267" s="154"/>
      <c r="Q267" s="154"/>
      <c r="R267" s="154"/>
      <c r="S267" s="154"/>
      <c r="T267" s="154"/>
      <c r="U267" s="154"/>
      <c r="V267" s="154"/>
      <c r="W267" s="154"/>
      <c r="X267" s="154"/>
      <c r="Y267" s="154"/>
      <c r="Z267" s="154"/>
    </row>
    <row r="268" spans="1:26" ht="33.75" customHeight="1">
      <c r="A268" s="165">
        <v>267</v>
      </c>
      <c r="B268" s="166" t="s">
        <v>3129</v>
      </c>
      <c r="C268" s="169">
        <v>43354</v>
      </c>
      <c r="D268" s="165" t="s">
        <v>22</v>
      </c>
      <c r="E268" s="165" t="s">
        <v>3130</v>
      </c>
      <c r="F268" s="165" t="s">
        <v>22</v>
      </c>
      <c r="G268" s="154"/>
      <c r="H268" s="154"/>
      <c r="I268" s="154"/>
      <c r="J268" s="154"/>
      <c r="K268" s="154"/>
      <c r="L268" s="154"/>
      <c r="M268" s="154"/>
      <c r="N268" s="154"/>
      <c r="O268" s="154"/>
      <c r="P268" s="154"/>
      <c r="Q268" s="154"/>
      <c r="R268" s="154"/>
      <c r="S268" s="154"/>
      <c r="T268" s="154"/>
      <c r="U268" s="154"/>
      <c r="V268" s="154"/>
      <c r="W268" s="154"/>
      <c r="X268" s="154"/>
      <c r="Y268" s="154"/>
      <c r="Z268" s="154"/>
    </row>
    <row r="269" spans="1:26" ht="33.75" customHeight="1">
      <c r="A269" s="165">
        <v>268</v>
      </c>
      <c r="B269" s="166" t="s">
        <v>3131</v>
      </c>
      <c r="C269" s="169">
        <v>43354</v>
      </c>
      <c r="D269" s="165" t="s">
        <v>22</v>
      </c>
      <c r="E269" s="165" t="s">
        <v>3132</v>
      </c>
      <c r="F269" s="165" t="s">
        <v>22</v>
      </c>
      <c r="G269" s="154"/>
      <c r="H269" s="154"/>
      <c r="I269" s="154"/>
      <c r="J269" s="154"/>
      <c r="K269" s="154"/>
      <c r="L269" s="154"/>
      <c r="M269" s="154"/>
      <c r="N269" s="154"/>
      <c r="O269" s="154"/>
      <c r="P269" s="154"/>
      <c r="Q269" s="154"/>
      <c r="R269" s="154"/>
      <c r="S269" s="154"/>
      <c r="T269" s="154"/>
      <c r="U269" s="154"/>
      <c r="V269" s="154"/>
      <c r="W269" s="154"/>
      <c r="X269" s="154"/>
      <c r="Y269" s="154"/>
      <c r="Z269" s="154"/>
    </row>
    <row r="270" spans="1:26" ht="33.75" customHeight="1">
      <c r="A270" s="165">
        <v>269</v>
      </c>
      <c r="B270" s="166" t="s">
        <v>3133</v>
      </c>
      <c r="C270" s="169">
        <v>43355</v>
      </c>
      <c r="D270" s="165" t="s">
        <v>22</v>
      </c>
      <c r="E270" s="165" t="s">
        <v>3134</v>
      </c>
      <c r="F270" s="165" t="s">
        <v>22</v>
      </c>
      <c r="G270" s="154"/>
      <c r="H270" s="154"/>
      <c r="I270" s="154"/>
      <c r="J270" s="154"/>
      <c r="K270" s="154"/>
      <c r="L270" s="154"/>
      <c r="M270" s="154"/>
      <c r="N270" s="154"/>
      <c r="O270" s="154"/>
      <c r="P270" s="154"/>
      <c r="Q270" s="154"/>
      <c r="R270" s="154"/>
      <c r="S270" s="154"/>
      <c r="T270" s="154"/>
      <c r="U270" s="154"/>
      <c r="V270" s="154"/>
      <c r="W270" s="154"/>
      <c r="X270" s="154"/>
      <c r="Y270" s="154"/>
      <c r="Z270" s="154"/>
    </row>
    <row r="271" spans="1:26" ht="33.75" customHeight="1">
      <c r="A271" s="165">
        <v>270</v>
      </c>
      <c r="B271" s="166" t="s">
        <v>3135</v>
      </c>
      <c r="C271" s="169">
        <v>43355</v>
      </c>
      <c r="D271" s="165" t="s">
        <v>22</v>
      </c>
      <c r="E271" s="165" t="s">
        <v>3136</v>
      </c>
      <c r="F271" s="165" t="s">
        <v>22</v>
      </c>
      <c r="G271" s="154"/>
      <c r="H271" s="154"/>
      <c r="I271" s="154"/>
      <c r="J271" s="154"/>
      <c r="K271" s="154"/>
      <c r="L271" s="154"/>
      <c r="M271" s="154"/>
      <c r="N271" s="154"/>
      <c r="O271" s="154"/>
      <c r="P271" s="154"/>
      <c r="Q271" s="154"/>
      <c r="R271" s="154"/>
      <c r="S271" s="154"/>
      <c r="T271" s="154"/>
      <c r="U271" s="154"/>
      <c r="V271" s="154"/>
      <c r="W271" s="154"/>
      <c r="X271" s="154"/>
      <c r="Y271" s="154"/>
      <c r="Z271" s="154"/>
    </row>
    <row r="272" spans="1:26" ht="33.75" customHeight="1">
      <c r="A272" s="165">
        <v>271</v>
      </c>
      <c r="B272" s="166" t="s">
        <v>3137</v>
      </c>
      <c r="C272" s="169">
        <v>43355</v>
      </c>
      <c r="D272" s="165" t="s">
        <v>22</v>
      </c>
      <c r="E272" s="165" t="s">
        <v>3138</v>
      </c>
      <c r="F272" s="165" t="s">
        <v>22</v>
      </c>
      <c r="G272" s="154"/>
      <c r="H272" s="154"/>
      <c r="I272" s="154"/>
      <c r="J272" s="154"/>
      <c r="K272" s="154"/>
      <c r="L272" s="154"/>
      <c r="M272" s="154"/>
      <c r="N272" s="154"/>
      <c r="O272" s="154"/>
      <c r="P272" s="154"/>
      <c r="Q272" s="154"/>
      <c r="R272" s="154"/>
      <c r="S272" s="154"/>
      <c r="T272" s="154"/>
      <c r="U272" s="154"/>
      <c r="V272" s="154"/>
      <c r="W272" s="154"/>
      <c r="X272" s="154"/>
      <c r="Y272" s="154"/>
      <c r="Z272" s="154"/>
    </row>
    <row r="273" spans="1:26" ht="33.75" customHeight="1">
      <c r="A273" s="165">
        <v>272</v>
      </c>
      <c r="B273" s="166" t="s">
        <v>3139</v>
      </c>
      <c r="C273" s="169">
        <v>43355</v>
      </c>
      <c r="D273" s="165" t="s">
        <v>22</v>
      </c>
      <c r="E273" s="165" t="s">
        <v>3140</v>
      </c>
      <c r="F273" s="165" t="s">
        <v>22</v>
      </c>
      <c r="G273" s="154"/>
      <c r="H273" s="154"/>
      <c r="I273" s="154"/>
      <c r="J273" s="154"/>
      <c r="K273" s="154"/>
      <c r="L273" s="154"/>
      <c r="M273" s="154"/>
      <c r="N273" s="154"/>
      <c r="O273" s="154"/>
      <c r="P273" s="154"/>
      <c r="Q273" s="154"/>
      <c r="R273" s="154"/>
      <c r="S273" s="154"/>
      <c r="T273" s="154"/>
      <c r="U273" s="154"/>
      <c r="V273" s="154"/>
      <c r="W273" s="154"/>
      <c r="X273" s="154"/>
      <c r="Y273" s="154"/>
      <c r="Z273" s="154"/>
    </row>
    <row r="274" spans="1:26" ht="33.75" customHeight="1">
      <c r="A274" s="165">
        <v>273</v>
      </c>
      <c r="B274" s="166" t="str">
        <f>HYPERLINK("https://www.microsave.net/2018/12/05/key-note-speech-by-graham-a-n-wright-at-the-european-microfinance-week-2018/","Key note speech by Graham A.N. Wright at the European Microfinance Week 2018")</f>
        <v>Key note speech by Graham A.N. Wright at the European Microfinance Week 2018</v>
      </c>
      <c r="C274" s="169">
        <v>43419</v>
      </c>
      <c r="D274" s="165" t="s">
        <v>22</v>
      </c>
      <c r="E274" s="165" t="s">
        <v>3141</v>
      </c>
      <c r="F274" s="165" t="s">
        <v>1376</v>
      </c>
      <c r="G274" s="154"/>
      <c r="H274" s="154"/>
      <c r="I274" s="154"/>
      <c r="J274" s="154"/>
      <c r="K274" s="154"/>
      <c r="L274" s="154"/>
      <c r="M274" s="154"/>
      <c r="N274" s="154"/>
      <c r="O274" s="154"/>
      <c r="P274" s="154"/>
      <c r="Q274" s="154"/>
      <c r="R274" s="154"/>
      <c r="S274" s="154"/>
      <c r="T274" s="154"/>
      <c r="U274" s="154"/>
      <c r="V274" s="154"/>
      <c r="W274" s="154"/>
      <c r="X274" s="154"/>
      <c r="Y274" s="154"/>
      <c r="Z274" s="154"/>
    </row>
    <row r="275" spans="1:26" ht="42.75" customHeight="1">
      <c r="A275" s="165">
        <v>274</v>
      </c>
      <c r="B275" s="166" t="str">
        <f>HYPERLINK("https://www.microsave.net/2019/06/25/supporting-the-government-of-india-to-digitize-client/","Supporting the Government of India to digitize")</f>
        <v>Supporting the Government of India to digitize</v>
      </c>
      <c r="C275" s="169">
        <v>43641</v>
      </c>
      <c r="D275" s="165" t="s">
        <v>22</v>
      </c>
      <c r="E275" s="165" t="s">
        <v>3142</v>
      </c>
      <c r="F275" s="165" t="s">
        <v>22</v>
      </c>
      <c r="G275" s="154"/>
      <c r="H275" s="154"/>
      <c r="I275" s="154"/>
      <c r="J275" s="154"/>
      <c r="K275" s="154"/>
      <c r="L275" s="154"/>
      <c r="M275" s="154"/>
      <c r="N275" s="154"/>
      <c r="O275" s="154"/>
      <c r="P275" s="154"/>
      <c r="Q275" s="154"/>
      <c r="R275" s="154"/>
      <c r="S275" s="154"/>
      <c r="T275" s="154"/>
      <c r="U275" s="154"/>
      <c r="V275" s="154"/>
      <c r="W275" s="154"/>
      <c r="X275" s="154"/>
      <c r="Y275" s="154"/>
      <c r="Z275" s="154"/>
    </row>
    <row r="276" spans="1:26" ht="40.5" customHeight="1">
      <c r="A276" s="165">
        <v>275</v>
      </c>
      <c r="B276" s="166" t="str">
        <f>HYPERLINK("http://bit.ly/2XjkRQt","Research for evidence-based policymaking")</f>
        <v>Research for evidence-based policymaking</v>
      </c>
      <c r="C276" s="169">
        <v>43640</v>
      </c>
      <c r="D276" s="165" t="s">
        <v>22</v>
      </c>
      <c r="E276" s="165" t="s">
        <v>3143</v>
      </c>
      <c r="F276" s="165" t="s">
        <v>22</v>
      </c>
      <c r="G276" s="154"/>
      <c r="H276" s="154"/>
      <c r="I276" s="154"/>
      <c r="J276" s="154"/>
      <c r="K276" s="154"/>
      <c r="L276" s="154"/>
      <c r="M276" s="154"/>
      <c r="N276" s="154"/>
      <c r="O276" s="154"/>
      <c r="P276" s="154"/>
      <c r="Q276" s="154"/>
      <c r="R276" s="154"/>
      <c r="S276" s="154"/>
      <c r="T276" s="154"/>
      <c r="U276" s="154"/>
      <c r="V276" s="154"/>
      <c r="W276" s="154"/>
      <c r="X276" s="154"/>
      <c r="Y276" s="154"/>
      <c r="Z276" s="154"/>
    </row>
    <row r="277" spans="1:26" ht="33.75" customHeight="1">
      <c r="A277" s="165">
        <v>276</v>
      </c>
      <c r="B277" s="166" t="s">
        <v>3144</v>
      </c>
      <c r="C277" s="169">
        <v>43643</v>
      </c>
      <c r="D277" s="165" t="s">
        <v>22</v>
      </c>
      <c r="E277" s="165" t="s">
        <v>3145</v>
      </c>
      <c r="F277" s="165" t="s">
        <v>22</v>
      </c>
      <c r="G277" s="154"/>
      <c r="H277" s="154"/>
      <c r="I277" s="154"/>
      <c r="J277" s="154"/>
      <c r="K277" s="154"/>
      <c r="L277" s="154"/>
      <c r="M277" s="154"/>
      <c r="N277" s="154"/>
      <c r="O277" s="154"/>
      <c r="P277" s="154"/>
      <c r="Q277" s="154"/>
      <c r="R277" s="154"/>
      <c r="S277" s="154"/>
      <c r="T277" s="154"/>
      <c r="U277" s="154"/>
      <c r="V277" s="154"/>
      <c r="W277" s="154"/>
      <c r="X277" s="154"/>
      <c r="Y277" s="154"/>
      <c r="Z277" s="154"/>
    </row>
    <row r="278" spans="1:26" ht="33.75" customHeight="1">
      <c r="A278" s="165">
        <v>277</v>
      </c>
      <c r="B278" s="166" t="s">
        <v>3146</v>
      </c>
      <c r="C278" s="169">
        <v>43633</v>
      </c>
      <c r="D278" s="165" t="s">
        <v>22</v>
      </c>
      <c r="E278" s="165" t="s">
        <v>3147</v>
      </c>
      <c r="F278" s="165" t="s">
        <v>22</v>
      </c>
      <c r="G278" s="154"/>
      <c r="H278" s="154"/>
      <c r="I278" s="154"/>
      <c r="J278" s="154"/>
      <c r="K278" s="154"/>
      <c r="L278" s="154"/>
      <c r="M278" s="154"/>
      <c r="N278" s="154"/>
      <c r="O278" s="154"/>
      <c r="P278" s="154"/>
      <c r="Q278" s="154"/>
      <c r="R278" s="154"/>
      <c r="S278" s="154"/>
      <c r="T278" s="154"/>
      <c r="U278" s="154"/>
      <c r="V278" s="154"/>
      <c r="W278" s="154"/>
      <c r="X278" s="154"/>
      <c r="Y278" s="154"/>
      <c r="Z278" s="154"/>
    </row>
    <row r="279" spans="1:26" ht="33.75" customHeight="1">
      <c r="A279" s="165">
        <v>278</v>
      </c>
      <c r="B279" s="177" t="s">
        <v>3148</v>
      </c>
      <c r="C279" s="178">
        <v>43650</v>
      </c>
      <c r="D279" s="179" t="s">
        <v>22</v>
      </c>
      <c r="E279" s="165" t="s">
        <v>3149</v>
      </c>
      <c r="F279" s="165" t="s">
        <v>22</v>
      </c>
      <c r="G279" s="154"/>
      <c r="H279" s="154"/>
      <c r="I279" s="154"/>
      <c r="J279" s="154"/>
      <c r="K279" s="154"/>
      <c r="L279" s="154"/>
      <c r="M279" s="154"/>
      <c r="N279" s="154"/>
      <c r="O279" s="154"/>
      <c r="P279" s="154"/>
      <c r="Q279" s="154"/>
      <c r="R279" s="154"/>
      <c r="S279" s="154"/>
      <c r="T279" s="154"/>
      <c r="U279" s="154"/>
      <c r="V279" s="154"/>
      <c r="W279" s="154"/>
      <c r="X279" s="154"/>
      <c r="Y279" s="154"/>
      <c r="Z279" s="154"/>
    </row>
    <row r="280" spans="1:26" ht="33.75" customHeight="1">
      <c r="A280" s="165">
        <v>279</v>
      </c>
      <c r="B280" s="177" t="s">
        <v>3150</v>
      </c>
      <c r="C280" s="178">
        <v>43651</v>
      </c>
      <c r="D280" s="179" t="s">
        <v>22</v>
      </c>
      <c r="E280" s="165" t="s">
        <v>3151</v>
      </c>
      <c r="F280" s="165" t="s">
        <v>22</v>
      </c>
      <c r="G280" s="154"/>
      <c r="H280" s="154"/>
      <c r="I280" s="154"/>
      <c r="J280" s="154"/>
      <c r="K280" s="154"/>
      <c r="L280" s="154"/>
      <c r="M280" s="154"/>
      <c r="N280" s="154"/>
      <c r="O280" s="154"/>
      <c r="P280" s="154"/>
      <c r="Q280" s="154"/>
      <c r="R280" s="154"/>
      <c r="S280" s="154"/>
      <c r="T280" s="154"/>
      <c r="U280" s="154"/>
      <c r="V280" s="154"/>
      <c r="W280" s="154"/>
      <c r="X280" s="154"/>
      <c r="Y280" s="154"/>
      <c r="Z280" s="154"/>
    </row>
    <row r="281" spans="1:26" ht="33.75" customHeight="1">
      <c r="A281" s="165">
        <v>281</v>
      </c>
      <c r="B281" s="166" t="s">
        <v>3152</v>
      </c>
      <c r="C281" s="173">
        <v>43733</v>
      </c>
      <c r="D281" s="165" t="s">
        <v>22</v>
      </c>
      <c r="E281" s="165" t="s">
        <v>3153</v>
      </c>
      <c r="F281" s="165" t="s">
        <v>22</v>
      </c>
      <c r="G281" s="154"/>
      <c r="H281" s="154"/>
      <c r="I281" s="154"/>
      <c r="J281" s="154"/>
      <c r="K281" s="154"/>
      <c r="L281" s="154"/>
      <c r="M281" s="154"/>
      <c r="N281" s="154"/>
      <c r="O281" s="154"/>
      <c r="P281" s="154"/>
      <c r="Q281" s="154"/>
      <c r="R281" s="154"/>
      <c r="S281" s="154"/>
      <c r="T281" s="154"/>
      <c r="U281" s="154"/>
      <c r="V281" s="154"/>
      <c r="W281" s="154"/>
      <c r="X281" s="154"/>
      <c r="Y281" s="154"/>
      <c r="Z281" s="154"/>
    </row>
    <row r="282" spans="1:26" ht="33.75" customHeight="1">
      <c r="A282" s="165">
        <v>282</v>
      </c>
      <c r="B282" s="166" t="s">
        <v>3154</v>
      </c>
      <c r="C282" s="173">
        <v>43773</v>
      </c>
      <c r="D282" s="165" t="s">
        <v>22</v>
      </c>
      <c r="E282" s="165" t="s">
        <v>3155</v>
      </c>
      <c r="F282" s="165" t="s">
        <v>22</v>
      </c>
      <c r="G282" s="154"/>
      <c r="H282" s="154"/>
      <c r="I282" s="154"/>
      <c r="J282" s="154"/>
      <c r="K282" s="154"/>
      <c r="L282" s="154"/>
      <c r="M282" s="154"/>
      <c r="N282" s="154"/>
      <c r="O282" s="154"/>
      <c r="P282" s="154"/>
      <c r="Q282" s="154"/>
      <c r="R282" s="154"/>
      <c r="S282" s="154"/>
      <c r="T282" s="154"/>
      <c r="U282" s="154"/>
      <c r="V282" s="154"/>
      <c r="W282" s="154"/>
      <c r="X282" s="154"/>
      <c r="Y282" s="154"/>
      <c r="Z282" s="154"/>
    </row>
    <row r="283" spans="1:26" ht="33.75" customHeight="1">
      <c r="A283" s="165">
        <v>283</v>
      </c>
      <c r="B283" s="166" t="s">
        <v>3156</v>
      </c>
      <c r="C283" s="169">
        <v>43871</v>
      </c>
      <c r="D283" s="165" t="s">
        <v>22</v>
      </c>
      <c r="E283" s="165" t="s">
        <v>3157</v>
      </c>
      <c r="F283" s="165" t="s">
        <v>3158</v>
      </c>
      <c r="G283" s="154"/>
      <c r="H283" s="154"/>
      <c r="I283" s="154"/>
      <c r="J283" s="154"/>
      <c r="K283" s="154"/>
      <c r="L283" s="154"/>
      <c r="M283" s="154"/>
      <c r="N283" s="154"/>
      <c r="O283" s="154"/>
      <c r="P283" s="154"/>
      <c r="Q283" s="154"/>
      <c r="R283" s="154"/>
      <c r="S283" s="154"/>
      <c r="T283" s="154"/>
      <c r="U283" s="154"/>
      <c r="V283" s="154"/>
      <c r="W283" s="154"/>
      <c r="X283" s="154"/>
      <c r="Y283" s="154"/>
      <c r="Z283" s="154"/>
    </row>
    <row r="284" spans="1:26" ht="33.75" customHeight="1">
      <c r="A284" s="165">
        <v>284</v>
      </c>
      <c r="B284" s="166" t="s">
        <v>3159</v>
      </c>
      <c r="C284" s="169">
        <v>43871</v>
      </c>
      <c r="D284" s="165" t="s">
        <v>22</v>
      </c>
      <c r="E284" s="165" t="s">
        <v>3160</v>
      </c>
      <c r="F284" s="165" t="s">
        <v>3158</v>
      </c>
      <c r="G284" s="154"/>
      <c r="H284" s="154"/>
      <c r="I284" s="154"/>
      <c r="J284" s="154"/>
      <c r="K284" s="154"/>
      <c r="L284" s="154"/>
      <c r="M284" s="154"/>
      <c r="N284" s="154"/>
      <c r="O284" s="154"/>
      <c r="P284" s="154"/>
      <c r="Q284" s="154"/>
      <c r="R284" s="154"/>
      <c r="S284" s="154"/>
      <c r="T284" s="154"/>
      <c r="U284" s="154"/>
      <c r="V284" s="154"/>
      <c r="W284" s="154"/>
      <c r="X284" s="154"/>
      <c r="Y284" s="154"/>
      <c r="Z284" s="154"/>
    </row>
    <row r="285" spans="1:26" ht="33.75" customHeight="1">
      <c r="A285" s="165">
        <v>285</v>
      </c>
      <c r="B285" s="166" t="s">
        <v>3161</v>
      </c>
      <c r="C285" s="169">
        <v>43871</v>
      </c>
      <c r="D285" s="165" t="s">
        <v>22</v>
      </c>
      <c r="E285" s="165" t="s">
        <v>3162</v>
      </c>
      <c r="F285" s="165" t="s">
        <v>3158</v>
      </c>
      <c r="G285" s="154"/>
      <c r="H285" s="154"/>
      <c r="I285" s="154"/>
      <c r="J285" s="154"/>
      <c r="K285" s="154"/>
      <c r="L285" s="154"/>
      <c r="M285" s="154"/>
      <c r="N285" s="154"/>
      <c r="O285" s="154"/>
      <c r="P285" s="154"/>
      <c r="Q285" s="154"/>
      <c r="R285" s="154"/>
      <c r="S285" s="154"/>
      <c r="T285" s="154"/>
      <c r="U285" s="154"/>
      <c r="V285" s="154"/>
      <c r="W285" s="154"/>
      <c r="X285" s="154"/>
      <c r="Y285" s="154"/>
      <c r="Z285" s="154"/>
    </row>
    <row r="286" spans="1:26" ht="33.75" customHeight="1">
      <c r="A286" s="165">
        <v>286</v>
      </c>
      <c r="B286" s="166" t="s">
        <v>3163</v>
      </c>
      <c r="C286" s="169">
        <v>43871</v>
      </c>
      <c r="D286" s="165" t="s">
        <v>22</v>
      </c>
      <c r="E286" s="165" t="s">
        <v>3164</v>
      </c>
      <c r="F286" s="165" t="s">
        <v>3158</v>
      </c>
      <c r="G286" s="154"/>
      <c r="H286" s="154"/>
      <c r="I286" s="154"/>
      <c r="J286" s="154"/>
      <c r="K286" s="154"/>
      <c r="L286" s="154"/>
      <c r="M286" s="154"/>
      <c r="N286" s="154"/>
      <c r="O286" s="154"/>
      <c r="P286" s="154"/>
      <c r="Q286" s="154"/>
      <c r="R286" s="154"/>
      <c r="S286" s="154"/>
      <c r="T286" s="154"/>
      <c r="U286" s="154"/>
      <c r="V286" s="154"/>
      <c r="W286" s="154"/>
      <c r="X286" s="154"/>
      <c r="Y286" s="154"/>
      <c r="Z286" s="154"/>
    </row>
    <row r="287" spans="1:26" ht="33.75" customHeight="1">
      <c r="A287" s="165">
        <v>287</v>
      </c>
      <c r="B287" s="166" t="s">
        <v>3165</v>
      </c>
      <c r="C287" s="169">
        <v>43867</v>
      </c>
      <c r="D287" s="165" t="s">
        <v>22</v>
      </c>
      <c r="E287" s="165" t="s">
        <v>3166</v>
      </c>
      <c r="F287" s="165" t="s">
        <v>1575</v>
      </c>
      <c r="G287" s="154"/>
      <c r="H287" s="154"/>
      <c r="I287" s="154"/>
      <c r="J287" s="154"/>
      <c r="K287" s="154"/>
      <c r="L287" s="154"/>
      <c r="M287" s="154"/>
      <c r="N287" s="154"/>
      <c r="O287" s="154"/>
      <c r="P287" s="154"/>
      <c r="Q287" s="154"/>
      <c r="R287" s="154"/>
      <c r="S287" s="154"/>
      <c r="T287" s="154"/>
      <c r="U287" s="154"/>
      <c r="V287" s="154"/>
      <c r="W287" s="154"/>
      <c r="X287" s="154"/>
      <c r="Y287" s="154"/>
      <c r="Z287" s="154"/>
    </row>
    <row r="288" spans="1:26" ht="33.75" customHeight="1">
      <c r="A288" s="165">
        <v>288</v>
      </c>
      <c r="B288" s="166" t="s">
        <v>3167</v>
      </c>
      <c r="C288" s="169">
        <v>43870</v>
      </c>
      <c r="D288" s="165" t="s">
        <v>22</v>
      </c>
      <c r="E288" s="165" t="s">
        <v>3168</v>
      </c>
      <c r="F288" s="165" t="s">
        <v>1575</v>
      </c>
      <c r="G288" s="154"/>
      <c r="H288" s="154"/>
      <c r="I288" s="154"/>
      <c r="J288" s="154"/>
      <c r="K288" s="154"/>
      <c r="L288" s="154"/>
      <c r="M288" s="154"/>
      <c r="N288" s="154"/>
      <c r="O288" s="154"/>
      <c r="P288" s="154"/>
      <c r="Q288" s="154"/>
      <c r="R288" s="154"/>
      <c r="S288" s="154"/>
      <c r="T288" s="154"/>
      <c r="U288" s="154"/>
      <c r="V288" s="154"/>
      <c r="W288" s="154"/>
      <c r="X288" s="154"/>
      <c r="Y288" s="154"/>
      <c r="Z288" s="154"/>
    </row>
    <row r="289" spans="1:26" ht="33.75" customHeight="1">
      <c r="A289" s="165">
        <v>289</v>
      </c>
      <c r="B289" s="166" t="s">
        <v>3169</v>
      </c>
      <c r="C289" s="169">
        <v>43870</v>
      </c>
      <c r="D289" s="165" t="s">
        <v>22</v>
      </c>
      <c r="E289" s="165" t="s">
        <v>3170</v>
      </c>
      <c r="F289" s="165" t="s">
        <v>1575</v>
      </c>
      <c r="G289" s="154"/>
      <c r="H289" s="154"/>
      <c r="I289" s="154"/>
      <c r="J289" s="154"/>
      <c r="K289" s="154"/>
      <c r="L289" s="154"/>
      <c r="M289" s="154"/>
      <c r="N289" s="154"/>
      <c r="O289" s="154"/>
      <c r="P289" s="154"/>
      <c r="Q289" s="154"/>
      <c r="R289" s="154"/>
      <c r="S289" s="154"/>
      <c r="T289" s="154"/>
      <c r="U289" s="154"/>
      <c r="V289" s="154"/>
      <c r="W289" s="154"/>
      <c r="X289" s="154"/>
      <c r="Y289" s="154"/>
      <c r="Z289" s="154"/>
    </row>
    <row r="290" spans="1:26" ht="33.75" customHeight="1">
      <c r="A290" s="165">
        <v>290</v>
      </c>
      <c r="B290" s="166" t="s">
        <v>3171</v>
      </c>
      <c r="C290" s="169">
        <v>43970</v>
      </c>
      <c r="D290" s="165" t="s">
        <v>22</v>
      </c>
      <c r="E290" s="180" t="s">
        <v>3172</v>
      </c>
      <c r="F290" s="165" t="s">
        <v>22</v>
      </c>
      <c r="G290" s="154"/>
      <c r="H290" s="154"/>
      <c r="I290" s="154"/>
      <c r="J290" s="154"/>
      <c r="K290" s="154"/>
      <c r="L290" s="154"/>
      <c r="M290" s="154"/>
      <c r="N290" s="154"/>
      <c r="O290" s="154"/>
      <c r="P290" s="154"/>
      <c r="Q290" s="154"/>
      <c r="R290" s="154"/>
      <c r="S290" s="154"/>
      <c r="T290" s="154"/>
      <c r="U290" s="154"/>
      <c r="V290" s="154"/>
      <c r="W290" s="154"/>
      <c r="X290" s="154"/>
      <c r="Y290" s="154"/>
      <c r="Z290" s="154"/>
    </row>
    <row r="291" spans="1:26" ht="33.75" customHeight="1">
      <c r="A291" s="165">
        <v>291</v>
      </c>
      <c r="B291" s="166" t="s">
        <v>3173</v>
      </c>
      <c r="C291" s="169">
        <v>43971</v>
      </c>
      <c r="D291" s="165" t="s">
        <v>22</v>
      </c>
      <c r="E291" s="180" t="s">
        <v>3174</v>
      </c>
      <c r="F291" s="180" t="s">
        <v>3175</v>
      </c>
      <c r="G291" s="154"/>
      <c r="H291" s="154"/>
      <c r="I291" s="154"/>
      <c r="J291" s="154"/>
      <c r="K291" s="154"/>
      <c r="L291" s="154"/>
      <c r="M291" s="154"/>
      <c r="N291" s="154"/>
      <c r="O291" s="154"/>
      <c r="P291" s="154"/>
      <c r="Q291" s="154"/>
      <c r="R291" s="154"/>
      <c r="S291" s="154"/>
      <c r="T291" s="154"/>
      <c r="U291" s="154"/>
      <c r="V291" s="154"/>
      <c r="W291" s="154"/>
      <c r="X291" s="154"/>
      <c r="Y291" s="154"/>
      <c r="Z291" s="154"/>
    </row>
    <row r="292" spans="1:26" ht="33.75" customHeight="1">
      <c r="A292" s="165">
        <v>292</v>
      </c>
      <c r="B292" s="181" t="s">
        <v>3176</v>
      </c>
      <c r="C292" s="169">
        <v>43971</v>
      </c>
      <c r="D292" s="165" t="s">
        <v>22</v>
      </c>
      <c r="E292" s="180" t="s">
        <v>3177</v>
      </c>
      <c r="F292" s="165" t="s">
        <v>22</v>
      </c>
      <c r="G292" s="154"/>
      <c r="H292" s="154"/>
      <c r="I292" s="154"/>
      <c r="J292" s="154"/>
      <c r="K292" s="154"/>
      <c r="L292" s="154"/>
      <c r="M292" s="154"/>
      <c r="N292" s="154"/>
      <c r="O292" s="154"/>
      <c r="P292" s="154"/>
      <c r="Q292" s="154"/>
      <c r="R292" s="154"/>
      <c r="S292" s="154"/>
      <c r="T292" s="154"/>
      <c r="U292" s="154"/>
      <c r="V292" s="154"/>
      <c r="W292" s="154"/>
      <c r="X292" s="154"/>
      <c r="Y292" s="154"/>
      <c r="Z292" s="154"/>
    </row>
    <row r="293" spans="1:26" ht="33.75" customHeight="1">
      <c r="A293" s="165">
        <v>293</v>
      </c>
      <c r="B293" s="166" t="s">
        <v>3178</v>
      </c>
      <c r="C293" s="169">
        <v>43979</v>
      </c>
      <c r="D293" s="165" t="s">
        <v>22</v>
      </c>
      <c r="E293" s="180" t="s">
        <v>3179</v>
      </c>
      <c r="F293" s="165" t="s">
        <v>22</v>
      </c>
      <c r="G293" s="154"/>
      <c r="H293" s="154"/>
      <c r="I293" s="154"/>
      <c r="J293" s="154"/>
      <c r="K293" s="154"/>
      <c r="L293" s="154"/>
      <c r="M293" s="154"/>
      <c r="N293" s="154"/>
      <c r="O293" s="154"/>
      <c r="P293" s="154"/>
      <c r="Q293" s="154"/>
      <c r="R293" s="154"/>
      <c r="S293" s="154"/>
      <c r="T293" s="154"/>
      <c r="U293" s="154"/>
      <c r="V293" s="154"/>
      <c r="W293" s="154"/>
      <c r="X293" s="154"/>
      <c r="Y293" s="154"/>
      <c r="Z293" s="154"/>
    </row>
    <row r="294" spans="1:26" ht="33.75" customHeight="1">
      <c r="A294" s="165">
        <v>294</v>
      </c>
      <c r="B294" s="166" t="s">
        <v>3180</v>
      </c>
      <c r="C294" s="169">
        <v>44015</v>
      </c>
      <c r="D294" s="165" t="s">
        <v>22</v>
      </c>
      <c r="E294" s="180" t="s">
        <v>3181</v>
      </c>
      <c r="F294" s="182" t="s">
        <v>1666</v>
      </c>
      <c r="G294" s="154"/>
      <c r="H294" s="154"/>
      <c r="I294" s="154"/>
      <c r="J294" s="154"/>
      <c r="K294" s="154"/>
      <c r="L294" s="154"/>
      <c r="M294" s="154"/>
      <c r="N294" s="154"/>
      <c r="O294" s="154"/>
      <c r="P294" s="154"/>
      <c r="Q294" s="154"/>
      <c r="R294" s="154"/>
      <c r="S294" s="154"/>
      <c r="T294" s="154"/>
      <c r="U294" s="154"/>
      <c r="V294" s="154"/>
      <c r="W294" s="154"/>
      <c r="X294" s="154"/>
      <c r="Y294" s="154"/>
      <c r="Z294" s="154"/>
    </row>
    <row r="295" spans="1:26" ht="33.75" customHeight="1">
      <c r="A295" s="165">
        <v>299</v>
      </c>
      <c r="B295" s="166" t="s">
        <v>3182</v>
      </c>
      <c r="C295" s="169">
        <v>44040</v>
      </c>
      <c r="D295" s="165" t="s">
        <v>22</v>
      </c>
      <c r="E295" s="165" t="s">
        <v>3183</v>
      </c>
      <c r="F295" s="174" t="s">
        <v>3184</v>
      </c>
      <c r="G295" s="158"/>
      <c r="H295" s="158"/>
      <c r="I295" s="158"/>
      <c r="J295" s="158"/>
      <c r="K295" s="158"/>
      <c r="L295" s="158"/>
      <c r="M295" s="158"/>
      <c r="N295" s="158"/>
      <c r="O295" s="158"/>
      <c r="P295" s="158"/>
      <c r="Q295" s="158"/>
      <c r="R295" s="158"/>
      <c r="S295" s="158"/>
      <c r="T295" s="158"/>
      <c r="U295" s="158"/>
      <c r="V295" s="158"/>
      <c r="W295" s="158"/>
      <c r="X295" s="158"/>
      <c r="Y295" s="158"/>
      <c r="Z295" s="158"/>
    </row>
    <row r="296" spans="1:26" ht="33.75" customHeight="1">
      <c r="A296" s="165">
        <v>300</v>
      </c>
      <c r="B296" s="166" t="s">
        <v>3185</v>
      </c>
      <c r="C296" s="169">
        <v>44077</v>
      </c>
      <c r="D296" s="165" t="s">
        <v>22</v>
      </c>
      <c r="E296" s="165" t="s">
        <v>3186</v>
      </c>
      <c r="F296" s="183" t="s">
        <v>3187</v>
      </c>
      <c r="G296" s="158"/>
      <c r="H296" s="158"/>
      <c r="I296" s="158"/>
      <c r="J296" s="158"/>
      <c r="K296" s="158"/>
      <c r="L296" s="158"/>
      <c r="M296" s="158"/>
      <c r="N296" s="158"/>
      <c r="O296" s="158"/>
      <c r="P296" s="158"/>
      <c r="Q296" s="158"/>
      <c r="R296" s="158"/>
      <c r="S296" s="158"/>
      <c r="T296" s="158"/>
      <c r="U296" s="158"/>
      <c r="V296" s="158"/>
      <c r="W296" s="158"/>
      <c r="X296" s="158"/>
      <c r="Y296" s="158"/>
      <c r="Z296" s="158"/>
    </row>
    <row r="297" spans="1:26" ht="33.75" customHeight="1">
      <c r="A297" s="165">
        <v>301</v>
      </c>
      <c r="B297" s="177" t="s">
        <v>3188</v>
      </c>
      <c r="C297" s="169">
        <v>44091</v>
      </c>
      <c r="D297" s="165" t="s">
        <v>22</v>
      </c>
      <c r="E297" s="184" t="s">
        <v>3189</v>
      </c>
      <c r="F297" s="185" t="s">
        <v>3190</v>
      </c>
      <c r="G297" s="154"/>
      <c r="H297" s="154"/>
      <c r="I297" s="154"/>
      <c r="J297" s="154"/>
      <c r="K297" s="154"/>
      <c r="L297" s="154"/>
      <c r="M297" s="154"/>
      <c r="N297" s="154"/>
      <c r="O297" s="154"/>
      <c r="P297" s="154"/>
      <c r="Q297" s="154"/>
      <c r="R297" s="154"/>
      <c r="S297" s="154"/>
      <c r="T297" s="154"/>
      <c r="U297" s="154"/>
      <c r="V297" s="154"/>
      <c r="W297" s="154"/>
      <c r="X297" s="154"/>
      <c r="Y297" s="154"/>
      <c r="Z297" s="154"/>
    </row>
    <row r="298" spans="1:26" ht="33.75" customHeight="1">
      <c r="A298" s="165">
        <v>302</v>
      </c>
      <c r="B298" s="166" t="s">
        <v>3191</v>
      </c>
      <c r="C298" s="169">
        <v>44097</v>
      </c>
      <c r="D298" s="165" t="s">
        <v>22</v>
      </c>
      <c r="E298" s="149" t="s">
        <v>3192</v>
      </c>
      <c r="F298" s="165" t="s">
        <v>22</v>
      </c>
      <c r="G298" s="154"/>
      <c r="H298" s="154"/>
      <c r="I298" s="154"/>
      <c r="J298" s="154"/>
      <c r="K298" s="154"/>
      <c r="L298" s="154"/>
      <c r="M298" s="154"/>
      <c r="N298" s="154"/>
      <c r="O298" s="154"/>
      <c r="P298" s="154"/>
      <c r="Q298" s="154"/>
      <c r="R298" s="154"/>
      <c r="S298" s="154"/>
      <c r="T298" s="154"/>
      <c r="U298" s="154"/>
      <c r="V298" s="154"/>
      <c r="W298" s="154"/>
      <c r="X298" s="154"/>
      <c r="Y298" s="154"/>
      <c r="Z298" s="154"/>
    </row>
    <row r="299" spans="1:26" ht="33.75" customHeight="1">
      <c r="A299" s="165">
        <v>303</v>
      </c>
      <c r="B299" s="166" t="s">
        <v>3193</v>
      </c>
      <c r="C299" s="169">
        <v>44101</v>
      </c>
      <c r="D299" s="165" t="s">
        <v>22</v>
      </c>
      <c r="E299" s="149" t="s">
        <v>3194</v>
      </c>
      <c r="F299" s="165" t="s">
        <v>3195</v>
      </c>
      <c r="G299" s="154"/>
      <c r="H299" s="154"/>
      <c r="I299" s="154"/>
      <c r="J299" s="154"/>
      <c r="K299" s="154"/>
      <c r="L299" s="154"/>
      <c r="M299" s="154"/>
      <c r="N299" s="154"/>
      <c r="O299" s="154"/>
      <c r="P299" s="154"/>
      <c r="Q299" s="154"/>
      <c r="R299" s="154"/>
      <c r="S299" s="154"/>
      <c r="T299" s="154"/>
      <c r="U299" s="154"/>
      <c r="V299" s="154"/>
      <c r="W299" s="154"/>
      <c r="X299" s="154"/>
      <c r="Y299" s="154"/>
      <c r="Z299" s="154"/>
    </row>
    <row r="300" spans="1:26" ht="33.75" customHeight="1">
      <c r="A300" s="165">
        <v>304</v>
      </c>
      <c r="B300" s="166" t="s">
        <v>3196</v>
      </c>
      <c r="C300" s="169">
        <v>44106</v>
      </c>
      <c r="D300" s="165" t="s">
        <v>22</v>
      </c>
      <c r="E300" s="149" t="s">
        <v>3197</v>
      </c>
      <c r="F300" s="183" t="s">
        <v>3198</v>
      </c>
      <c r="G300" s="154"/>
      <c r="H300" s="154"/>
      <c r="I300" s="154"/>
      <c r="J300" s="154"/>
      <c r="K300" s="154"/>
      <c r="L300" s="154"/>
      <c r="M300" s="154"/>
      <c r="N300" s="154"/>
      <c r="O300" s="154"/>
      <c r="P300" s="154"/>
      <c r="Q300" s="154"/>
      <c r="R300" s="154"/>
      <c r="S300" s="154"/>
      <c r="T300" s="154"/>
      <c r="U300" s="154"/>
      <c r="V300" s="154"/>
      <c r="W300" s="154"/>
      <c r="X300" s="154"/>
      <c r="Y300" s="154"/>
      <c r="Z300" s="154"/>
    </row>
    <row r="301" spans="1:26" ht="33.75" customHeight="1">
      <c r="A301" s="165">
        <v>305</v>
      </c>
      <c r="B301" s="186" t="s">
        <v>3199</v>
      </c>
      <c r="C301" s="169">
        <v>44145</v>
      </c>
      <c r="D301" s="165" t="s">
        <v>22</v>
      </c>
      <c r="E301" s="187" t="s">
        <v>3200</v>
      </c>
      <c r="F301" s="188" t="s">
        <v>3201</v>
      </c>
      <c r="G301" s="154"/>
      <c r="H301" s="154"/>
      <c r="I301" s="154"/>
      <c r="J301" s="154"/>
      <c r="K301" s="154"/>
      <c r="L301" s="154"/>
      <c r="M301" s="154"/>
      <c r="N301" s="154"/>
      <c r="O301" s="154"/>
      <c r="P301" s="154"/>
      <c r="Q301" s="154"/>
      <c r="R301" s="154"/>
      <c r="S301" s="154"/>
      <c r="T301" s="154"/>
      <c r="U301" s="154"/>
      <c r="V301" s="154"/>
      <c r="W301" s="154"/>
      <c r="X301" s="154"/>
      <c r="Y301" s="154"/>
      <c r="Z301" s="154"/>
    </row>
    <row r="302" spans="1:26" ht="33.75" customHeight="1">
      <c r="A302" s="165">
        <v>306</v>
      </c>
      <c r="B302" s="177" t="s">
        <v>3202</v>
      </c>
      <c r="C302" s="169">
        <v>44168</v>
      </c>
      <c r="D302" s="165" t="s">
        <v>22</v>
      </c>
      <c r="E302" s="165" t="s">
        <v>3203</v>
      </c>
      <c r="F302" s="165" t="s">
        <v>22</v>
      </c>
      <c r="G302" s="154"/>
      <c r="H302" s="154"/>
      <c r="I302" s="154"/>
      <c r="J302" s="154"/>
      <c r="K302" s="154"/>
      <c r="L302" s="154"/>
      <c r="M302" s="154"/>
      <c r="N302" s="154"/>
      <c r="O302" s="154"/>
      <c r="P302" s="154"/>
      <c r="Q302" s="154"/>
      <c r="R302" s="154"/>
      <c r="S302" s="154"/>
      <c r="T302" s="154"/>
      <c r="U302" s="154"/>
      <c r="V302" s="154"/>
      <c r="W302" s="154"/>
      <c r="X302" s="154"/>
      <c r="Y302" s="154"/>
      <c r="Z302" s="154"/>
    </row>
    <row r="303" spans="1:26" ht="33.75" customHeight="1">
      <c r="A303" s="165">
        <v>307</v>
      </c>
      <c r="B303" s="177" t="s">
        <v>3204</v>
      </c>
      <c r="C303" s="169">
        <v>44172</v>
      </c>
      <c r="D303" s="165" t="s">
        <v>22</v>
      </c>
      <c r="E303" s="187" t="s">
        <v>3205</v>
      </c>
      <c r="F303" s="165" t="s">
        <v>22</v>
      </c>
      <c r="G303" s="154"/>
      <c r="H303" s="154"/>
      <c r="I303" s="154"/>
      <c r="J303" s="154"/>
      <c r="K303" s="154"/>
      <c r="L303" s="154"/>
      <c r="M303" s="154"/>
      <c r="N303" s="154"/>
      <c r="O303" s="154"/>
      <c r="P303" s="154"/>
      <c r="Q303" s="154"/>
      <c r="R303" s="154"/>
      <c r="S303" s="154"/>
      <c r="T303" s="154"/>
      <c r="U303" s="154"/>
      <c r="V303" s="154"/>
      <c r="W303" s="154"/>
      <c r="X303" s="154"/>
      <c r="Y303" s="154"/>
      <c r="Z303" s="154"/>
    </row>
    <row r="304" spans="1:26" ht="33.75" customHeight="1">
      <c r="A304" s="165">
        <v>308</v>
      </c>
      <c r="B304" s="189" t="s">
        <v>3206</v>
      </c>
      <c r="C304" s="190">
        <v>44207</v>
      </c>
      <c r="D304" s="165" t="s">
        <v>22</v>
      </c>
      <c r="E304" s="187" t="s">
        <v>3207</v>
      </c>
      <c r="F304" s="165" t="s">
        <v>22</v>
      </c>
      <c r="G304" s="154"/>
      <c r="H304" s="154"/>
      <c r="I304" s="154"/>
      <c r="J304" s="154"/>
      <c r="K304" s="154"/>
      <c r="L304" s="154"/>
      <c r="M304" s="154"/>
      <c r="N304" s="154"/>
      <c r="O304" s="154"/>
      <c r="P304" s="154"/>
      <c r="Q304" s="154"/>
      <c r="R304" s="154"/>
      <c r="S304" s="154"/>
      <c r="T304" s="154"/>
      <c r="U304" s="154"/>
      <c r="V304" s="154"/>
      <c r="W304" s="154"/>
      <c r="X304" s="154"/>
      <c r="Y304" s="154"/>
      <c r="Z304" s="154"/>
    </row>
    <row r="305" spans="1:26" ht="33.75" customHeight="1">
      <c r="A305" s="165">
        <v>309</v>
      </c>
      <c r="B305" s="177" t="s">
        <v>3208</v>
      </c>
      <c r="C305" s="169">
        <v>44216</v>
      </c>
      <c r="D305" s="165" t="s">
        <v>22</v>
      </c>
      <c r="E305" s="187" t="s">
        <v>3209</v>
      </c>
      <c r="F305" s="165" t="s">
        <v>22</v>
      </c>
      <c r="G305" s="154"/>
      <c r="H305" s="154"/>
      <c r="I305" s="154"/>
      <c r="J305" s="154"/>
      <c r="K305" s="154"/>
      <c r="L305" s="154"/>
      <c r="M305" s="154"/>
      <c r="N305" s="154"/>
      <c r="O305" s="154"/>
      <c r="P305" s="154"/>
      <c r="Q305" s="154"/>
      <c r="R305" s="154"/>
      <c r="S305" s="154"/>
      <c r="T305" s="154"/>
      <c r="U305" s="154"/>
      <c r="V305" s="154"/>
      <c r="W305" s="154"/>
      <c r="X305" s="154"/>
      <c r="Y305" s="154"/>
      <c r="Z305" s="154"/>
    </row>
    <row r="306" spans="1:26" ht="33.75" customHeight="1">
      <c r="A306" s="165">
        <v>310</v>
      </c>
      <c r="B306" s="166" t="s">
        <v>3210</v>
      </c>
      <c r="C306" s="169">
        <v>44216</v>
      </c>
      <c r="D306" s="165" t="s">
        <v>22</v>
      </c>
      <c r="E306" s="187" t="s">
        <v>3211</v>
      </c>
      <c r="F306" s="165" t="s">
        <v>22</v>
      </c>
      <c r="G306" s="154"/>
      <c r="H306" s="154"/>
      <c r="I306" s="154"/>
      <c r="J306" s="154"/>
      <c r="K306" s="154"/>
      <c r="L306" s="154"/>
      <c r="M306" s="154"/>
      <c r="N306" s="154"/>
      <c r="O306" s="154"/>
      <c r="P306" s="154"/>
      <c r="Q306" s="154"/>
      <c r="R306" s="154"/>
      <c r="S306" s="154"/>
      <c r="T306" s="154"/>
      <c r="U306" s="154"/>
      <c r="V306" s="154"/>
      <c r="W306" s="154"/>
      <c r="X306" s="154"/>
      <c r="Y306" s="154"/>
      <c r="Z306" s="154"/>
    </row>
    <row r="307" spans="1:26" ht="33.75" customHeight="1">
      <c r="A307" s="165">
        <v>311</v>
      </c>
      <c r="B307" s="166" t="s">
        <v>3212</v>
      </c>
      <c r="C307" s="169">
        <v>44221</v>
      </c>
      <c r="D307" s="165" t="s">
        <v>22</v>
      </c>
      <c r="E307" s="149" t="s">
        <v>3213</v>
      </c>
      <c r="F307" s="165" t="s">
        <v>22</v>
      </c>
      <c r="G307" s="154"/>
      <c r="H307" s="154"/>
      <c r="I307" s="154"/>
      <c r="J307" s="154"/>
      <c r="K307" s="154"/>
      <c r="L307" s="154"/>
      <c r="M307" s="154"/>
      <c r="N307" s="154"/>
      <c r="O307" s="154"/>
      <c r="P307" s="154"/>
      <c r="Q307" s="154"/>
      <c r="R307" s="154"/>
      <c r="S307" s="154"/>
      <c r="T307" s="154"/>
      <c r="U307" s="154"/>
      <c r="V307" s="154"/>
      <c r="W307" s="154"/>
      <c r="X307" s="154"/>
      <c r="Y307" s="154"/>
      <c r="Z307" s="154"/>
    </row>
    <row r="308" spans="1:26" ht="33.75" customHeight="1">
      <c r="A308" s="165">
        <v>312</v>
      </c>
      <c r="B308" s="166" t="s">
        <v>3214</v>
      </c>
      <c r="C308" s="169">
        <v>44224</v>
      </c>
      <c r="D308" s="165" t="s">
        <v>22</v>
      </c>
      <c r="E308" s="187" t="s">
        <v>3215</v>
      </c>
      <c r="F308" s="165" t="s">
        <v>22</v>
      </c>
      <c r="G308" s="154"/>
      <c r="H308" s="154"/>
      <c r="I308" s="154"/>
      <c r="J308" s="154"/>
      <c r="K308" s="154"/>
      <c r="L308" s="154"/>
      <c r="M308" s="154"/>
      <c r="N308" s="154"/>
      <c r="O308" s="154"/>
      <c r="P308" s="154"/>
      <c r="Q308" s="154"/>
      <c r="R308" s="154"/>
      <c r="S308" s="154"/>
      <c r="T308" s="154"/>
      <c r="U308" s="154"/>
      <c r="V308" s="154"/>
      <c r="W308" s="154"/>
      <c r="X308" s="154"/>
      <c r="Y308" s="154"/>
      <c r="Z308" s="154"/>
    </row>
    <row r="309" spans="1:26" ht="33.75" customHeight="1">
      <c r="A309" s="165">
        <v>313</v>
      </c>
      <c r="B309" s="166" t="s">
        <v>3216</v>
      </c>
      <c r="C309" s="169">
        <v>44228</v>
      </c>
      <c r="D309" s="165" t="s">
        <v>22</v>
      </c>
      <c r="E309" s="187" t="s">
        <v>3217</v>
      </c>
      <c r="F309" s="165" t="s">
        <v>22</v>
      </c>
      <c r="G309" s="154"/>
      <c r="H309" s="154"/>
      <c r="I309" s="154"/>
      <c r="J309" s="154"/>
      <c r="K309" s="154"/>
      <c r="L309" s="154"/>
      <c r="M309" s="154"/>
      <c r="N309" s="154"/>
      <c r="O309" s="154"/>
      <c r="P309" s="154"/>
      <c r="Q309" s="154"/>
      <c r="R309" s="154"/>
      <c r="S309" s="154"/>
      <c r="T309" s="154"/>
      <c r="U309" s="154"/>
      <c r="V309" s="154"/>
      <c r="W309" s="154"/>
      <c r="X309" s="154"/>
      <c r="Y309" s="154"/>
      <c r="Z309" s="154"/>
    </row>
    <row r="310" spans="1:26" ht="33.75" customHeight="1">
      <c r="A310" s="165">
        <v>314</v>
      </c>
      <c r="B310" s="166" t="s">
        <v>3218</v>
      </c>
      <c r="C310" s="169">
        <v>44230</v>
      </c>
      <c r="D310" s="165" t="s">
        <v>22</v>
      </c>
      <c r="E310" s="187" t="s">
        <v>3219</v>
      </c>
      <c r="F310" s="165" t="s">
        <v>22</v>
      </c>
      <c r="G310" s="154"/>
      <c r="H310" s="154"/>
      <c r="I310" s="154"/>
      <c r="J310" s="154"/>
      <c r="K310" s="154"/>
      <c r="L310" s="154"/>
      <c r="M310" s="154"/>
      <c r="N310" s="154"/>
      <c r="O310" s="154"/>
      <c r="P310" s="154"/>
      <c r="Q310" s="154"/>
      <c r="R310" s="154"/>
      <c r="S310" s="154"/>
      <c r="T310" s="154"/>
      <c r="U310" s="154"/>
      <c r="V310" s="154"/>
      <c r="W310" s="154"/>
      <c r="X310" s="154"/>
      <c r="Y310" s="154"/>
      <c r="Z310" s="154"/>
    </row>
    <row r="311" spans="1:26" ht="33.75" customHeight="1">
      <c r="A311" s="165">
        <v>315</v>
      </c>
      <c r="B311" s="166" t="s">
        <v>3220</v>
      </c>
      <c r="C311" s="169">
        <v>44230</v>
      </c>
      <c r="D311" s="165" t="s">
        <v>22</v>
      </c>
      <c r="E311" s="187" t="s">
        <v>3221</v>
      </c>
      <c r="F311" s="165" t="s">
        <v>22</v>
      </c>
      <c r="G311" s="154"/>
      <c r="H311" s="154"/>
      <c r="I311" s="154"/>
      <c r="J311" s="154"/>
      <c r="K311" s="154"/>
      <c r="L311" s="154"/>
      <c r="M311" s="154"/>
      <c r="N311" s="154"/>
      <c r="O311" s="154"/>
      <c r="P311" s="154"/>
      <c r="Q311" s="154"/>
      <c r="R311" s="154"/>
      <c r="S311" s="154"/>
      <c r="T311" s="154"/>
      <c r="U311" s="154"/>
      <c r="V311" s="154"/>
      <c r="W311" s="154"/>
      <c r="X311" s="154"/>
      <c r="Y311" s="154"/>
      <c r="Z311" s="154"/>
    </row>
    <row r="312" spans="1:26" ht="33.75" customHeight="1">
      <c r="A312" s="165">
        <v>316</v>
      </c>
      <c r="B312" s="177" t="s">
        <v>3222</v>
      </c>
      <c r="C312" s="169">
        <v>44245</v>
      </c>
      <c r="D312" s="165" t="s">
        <v>22</v>
      </c>
      <c r="E312" s="187" t="s">
        <v>3223</v>
      </c>
      <c r="F312" s="165" t="s">
        <v>22</v>
      </c>
      <c r="G312" s="154"/>
      <c r="H312" s="154"/>
      <c r="I312" s="154"/>
      <c r="J312" s="154"/>
      <c r="K312" s="154"/>
      <c r="L312" s="154"/>
      <c r="M312" s="154"/>
      <c r="N312" s="154"/>
      <c r="O312" s="154"/>
      <c r="P312" s="154"/>
      <c r="Q312" s="154"/>
      <c r="R312" s="154"/>
      <c r="S312" s="154"/>
      <c r="T312" s="154"/>
      <c r="U312" s="154"/>
      <c r="V312" s="154"/>
      <c r="W312" s="154"/>
      <c r="X312" s="154"/>
      <c r="Y312" s="154"/>
      <c r="Z312" s="154"/>
    </row>
    <row r="313" spans="1:26" ht="33.75" customHeight="1">
      <c r="A313" s="165">
        <v>317</v>
      </c>
      <c r="B313" s="177" t="s">
        <v>3224</v>
      </c>
      <c r="C313" s="169">
        <v>44252</v>
      </c>
      <c r="D313" s="165" t="s">
        <v>22</v>
      </c>
      <c r="E313" s="187" t="s">
        <v>3225</v>
      </c>
      <c r="F313" s="165" t="s">
        <v>22</v>
      </c>
      <c r="G313" s="154"/>
      <c r="H313" s="154"/>
      <c r="I313" s="154"/>
      <c r="J313" s="154"/>
      <c r="K313" s="154"/>
      <c r="L313" s="154"/>
      <c r="M313" s="154"/>
      <c r="N313" s="154"/>
      <c r="O313" s="154"/>
      <c r="P313" s="154"/>
      <c r="Q313" s="154"/>
      <c r="R313" s="154"/>
      <c r="S313" s="154"/>
      <c r="T313" s="154"/>
      <c r="U313" s="154"/>
      <c r="V313" s="154"/>
      <c r="W313" s="154"/>
      <c r="X313" s="154"/>
      <c r="Y313" s="154"/>
      <c r="Z313" s="154"/>
    </row>
    <row r="314" spans="1:26" ht="33.75" customHeight="1">
      <c r="A314" s="165">
        <v>318</v>
      </c>
      <c r="B314" s="177" t="s">
        <v>3226</v>
      </c>
      <c r="C314" s="169">
        <v>44256</v>
      </c>
      <c r="D314" s="165" t="s">
        <v>22</v>
      </c>
      <c r="E314" s="187" t="s">
        <v>3227</v>
      </c>
      <c r="F314" s="165" t="s">
        <v>22</v>
      </c>
      <c r="G314" s="154"/>
      <c r="H314" s="154"/>
      <c r="I314" s="154"/>
      <c r="J314" s="154"/>
      <c r="K314" s="154"/>
      <c r="L314" s="154"/>
      <c r="M314" s="154"/>
      <c r="N314" s="154"/>
      <c r="O314" s="154"/>
      <c r="P314" s="154"/>
      <c r="Q314" s="154"/>
      <c r="R314" s="154"/>
      <c r="S314" s="154"/>
      <c r="T314" s="154"/>
      <c r="U314" s="154"/>
      <c r="V314" s="154"/>
      <c r="W314" s="154"/>
      <c r="X314" s="154"/>
      <c r="Y314" s="154"/>
      <c r="Z314" s="154"/>
    </row>
    <row r="315" spans="1:26" ht="33.75" customHeight="1">
      <c r="A315" s="165">
        <v>319</v>
      </c>
      <c r="B315" s="177" t="s">
        <v>3228</v>
      </c>
      <c r="C315" s="169">
        <v>44258</v>
      </c>
      <c r="D315" s="165" t="s">
        <v>22</v>
      </c>
      <c r="E315" s="187" t="s">
        <v>3229</v>
      </c>
      <c r="F315" s="165" t="s">
        <v>22</v>
      </c>
      <c r="G315" s="154"/>
      <c r="H315" s="154"/>
      <c r="I315" s="154"/>
      <c r="J315" s="154"/>
      <c r="K315" s="154"/>
      <c r="L315" s="154"/>
      <c r="M315" s="154"/>
      <c r="N315" s="154"/>
      <c r="O315" s="154"/>
      <c r="P315" s="154"/>
      <c r="Q315" s="154"/>
      <c r="R315" s="154"/>
      <c r="S315" s="154"/>
      <c r="T315" s="154"/>
      <c r="U315" s="154"/>
      <c r="V315" s="154"/>
      <c r="W315" s="154"/>
      <c r="X315" s="154"/>
      <c r="Y315" s="154"/>
      <c r="Z315" s="154"/>
    </row>
    <row r="316" spans="1:26" ht="33.75" customHeight="1">
      <c r="A316" s="165">
        <v>320</v>
      </c>
      <c r="B316" s="177" t="s">
        <v>3230</v>
      </c>
      <c r="C316" s="169">
        <v>44260</v>
      </c>
      <c r="D316" s="165" t="s">
        <v>22</v>
      </c>
      <c r="E316" s="187" t="s">
        <v>3231</v>
      </c>
      <c r="F316" s="165" t="s">
        <v>22</v>
      </c>
      <c r="G316" s="154"/>
      <c r="H316" s="154"/>
      <c r="I316" s="154"/>
      <c r="J316" s="154"/>
      <c r="K316" s="154"/>
      <c r="L316" s="154"/>
      <c r="M316" s="154"/>
      <c r="N316" s="154"/>
      <c r="O316" s="154"/>
      <c r="P316" s="154"/>
      <c r="Q316" s="154"/>
      <c r="R316" s="154"/>
      <c r="S316" s="154"/>
      <c r="T316" s="154"/>
      <c r="U316" s="154"/>
      <c r="V316" s="154"/>
      <c r="W316" s="154"/>
      <c r="X316" s="154"/>
      <c r="Y316" s="154"/>
      <c r="Z316" s="154"/>
    </row>
    <row r="317" spans="1:26" ht="33.75" customHeight="1">
      <c r="A317" s="165">
        <v>321</v>
      </c>
      <c r="B317" s="177" t="s">
        <v>3232</v>
      </c>
      <c r="C317" s="169">
        <v>44273</v>
      </c>
      <c r="D317" s="165" t="s">
        <v>22</v>
      </c>
      <c r="E317" s="187" t="s">
        <v>3233</v>
      </c>
      <c r="F317" s="165" t="s">
        <v>22</v>
      </c>
      <c r="G317" s="154"/>
      <c r="H317" s="154"/>
      <c r="I317" s="154"/>
      <c r="J317" s="154"/>
      <c r="K317" s="154"/>
      <c r="L317" s="154"/>
      <c r="M317" s="154"/>
      <c r="N317" s="154"/>
      <c r="O317" s="154"/>
      <c r="P317" s="154"/>
      <c r="Q317" s="154"/>
      <c r="R317" s="154"/>
      <c r="S317" s="154"/>
      <c r="T317" s="154"/>
      <c r="U317" s="154"/>
      <c r="V317" s="154"/>
      <c r="W317" s="154"/>
      <c r="X317" s="154"/>
      <c r="Y317" s="154"/>
      <c r="Z317" s="154"/>
    </row>
    <row r="318" spans="1:26" ht="33.75" customHeight="1">
      <c r="A318" s="165">
        <v>322</v>
      </c>
      <c r="B318" s="177" t="s">
        <v>3234</v>
      </c>
      <c r="C318" s="169">
        <v>44286</v>
      </c>
      <c r="D318" s="165" t="s">
        <v>22</v>
      </c>
      <c r="E318" s="187" t="s">
        <v>3235</v>
      </c>
      <c r="F318" s="165" t="s">
        <v>22</v>
      </c>
      <c r="G318" s="154"/>
      <c r="H318" s="154"/>
      <c r="I318" s="154"/>
      <c r="J318" s="154"/>
      <c r="K318" s="154"/>
      <c r="L318" s="154"/>
      <c r="M318" s="154"/>
      <c r="N318" s="154"/>
      <c r="O318" s="154"/>
      <c r="P318" s="154"/>
      <c r="Q318" s="154"/>
      <c r="R318" s="154"/>
      <c r="S318" s="154"/>
      <c r="T318" s="154"/>
      <c r="U318" s="154"/>
      <c r="V318" s="154"/>
      <c r="W318" s="154"/>
      <c r="X318" s="154"/>
      <c r="Y318" s="154"/>
      <c r="Z318" s="154"/>
    </row>
    <row r="319" spans="1:26" ht="33.75" customHeight="1">
      <c r="A319" s="165">
        <v>323</v>
      </c>
      <c r="B319" s="177" t="s">
        <v>3236</v>
      </c>
      <c r="C319" s="169">
        <v>44286</v>
      </c>
      <c r="D319" s="165" t="s">
        <v>22</v>
      </c>
      <c r="E319" s="187" t="s">
        <v>3237</v>
      </c>
      <c r="F319" s="165" t="s">
        <v>22</v>
      </c>
      <c r="G319" s="154"/>
      <c r="H319" s="154"/>
      <c r="I319" s="154"/>
      <c r="J319" s="154"/>
      <c r="K319" s="154"/>
      <c r="L319" s="154"/>
      <c r="M319" s="154"/>
      <c r="N319" s="154"/>
      <c r="O319" s="154"/>
      <c r="P319" s="154"/>
      <c r="Q319" s="154"/>
      <c r="R319" s="154"/>
      <c r="S319" s="154"/>
      <c r="T319" s="154"/>
      <c r="U319" s="154"/>
      <c r="V319" s="154"/>
      <c r="W319" s="154"/>
      <c r="X319" s="154"/>
      <c r="Y319" s="154"/>
      <c r="Z319" s="154"/>
    </row>
    <row r="320" spans="1:26" ht="33.75" customHeight="1">
      <c r="A320" s="165">
        <v>324</v>
      </c>
      <c r="B320" s="177" t="s">
        <v>3238</v>
      </c>
      <c r="C320" s="169">
        <v>44291</v>
      </c>
      <c r="D320" s="165" t="s">
        <v>22</v>
      </c>
      <c r="E320" s="187" t="s">
        <v>3239</v>
      </c>
      <c r="F320" s="165" t="s">
        <v>22</v>
      </c>
      <c r="G320" s="154"/>
      <c r="H320" s="154"/>
      <c r="I320" s="154"/>
      <c r="J320" s="154"/>
      <c r="K320" s="154"/>
      <c r="L320" s="154"/>
      <c r="M320" s="154"/>
      <c r="N320" s="154"/>
      <c r="O320" s="154"/>
      <c r="P320" s="154"/>
      <c r="Q320" s="154"/>
      <c r="R320" s="154"/>
      <c r="S320" s="154"/>
      <c r="T320" s="154"/>
      <c r="U320" s="154"/>
      <c r="V320" s="154"/>
      <c r="W320" s="154"/>
      <c r="X320" s="154"/>
      <c r="Y320" s="154"/>
      <c r="Z320" s="154"/>
    </row>
    <row r="321" spans="1:26" ht="33.75" customHeight="1">
      <c r="A321" s="165">
        <v>325</v>
      </c>
      <c r="B321" s="177" t="s">
        <v>3240</v>
      </c>
      <c r="C321" s="169">
        <v>44299</v>
      </c>
      <c r="D321" s="185" t="s">
        <v>3241</v>
      </c>
      <c r="E321" s="187" t="s">
        <v>3242</v>
      </c>
      <c r="F321" s="165" t="s">
        <v>2728</v>
      </c>
      <c r="G321" s="154"/>
      <c r="H321" s="154"/>
      <c r="I321" s="154"/>
      <c r="J321" s="154"/>
      <c r="K321" s="154"/>
      <c r="L321" s="154"/>
      <c r="M321" s="154"/>
      <c r="N321" s="154"/>
      <c r="O321" s="154"/>
      <c r="P321" s="154"/>
      <c r="Q321" s="154"/>
      <c r="R321" s="154"/>
      <c r="S321" s="154"/>
      <c r="T321" s="154"/>
      <c r="U321" s="154"/>
      <c r="V321" s="154"/>
      <c r="W321" s="154"/>
      <c r="X321" s="154"/>
      <c r="Y321" s="154"/>
      <c r="Z321" s="154"/>
    </row>
    <row r="322" spans="1:26" ht="33.75" customHeight="1">
      <c r="A322" s="165">
        <v>326</v>
      </c>
      <c r="B322" s="177" t="s">
        <v>3243</v>
      </c>
      <c r="C322" s="169">
        <v>44307</v>
      </c>
      <c r="D322" s="185" t="s">
        <v>3241</v>
      </c>
      <c r="E322" s="184" t="s">
        <v>3244</v>
      </c>
      <c r="F322" s="165" t="s">
        <v>3245</v>
      </c>
      <c r="G322" s="154"/>
      <c r="H322" s="154"/>
      <c r="I322" s="154"/>
      <c r="J322" s="154"/>
      <c r="K322" s="154"/>
      <c r="L322" s="154"/>
      <c r="M322" s="154"/>
      <c r="N322" s="154"/>
      <c r="O322" s="154"/>
      <c r="P322" s="154"/>
      <c r="Q322" s="154"/>
      <c r="R322" s="154"/>
      <c r="S322" s="154"/>
      <c r="T322" s="154"/>
      <c r="U322" s="154"/>
      <c r="V322" s="154"/>
      <c r="W322" s="154"/>
      <c r="X322" s="154"/>
      <c r="Y322" s="154"/>
      <c r="Z322" s="154"/>
    </row>
    <row r="323" spans="1:26" ht="33.75" customHeight="1">
      <c r="A323" s="158">
        <v>327</v>
      </c>
      <c r="B323" s="177" t="s">
        <v>3246</v>
      </c>
      <c r="C323" s="191">
        <v>44334</v>
      </c>
      <c r="D323" s="185" t="s">
        <v>3241</v>
      </c>
      <c r="E323" s="184" t="s">
        <v>3247</v>
      </c>
      <c r="F323" s="154" t="s">
        <v>3248</v>
      </c>
      <c r="G323" s="158"/>
      <c r="H323" s="158"/>
      <c r="I323" s="158"/>
      <c r="J323" s="158"/>
      <c r="K323" s="158"/>
      <c r="L323" s="158"/>
      <c r="M323" s="158"/>
      <c r="N323" s="158"/>
      <c r="O323" s="158"/>
      <c r="P323" s="158"/>
      <c r="Q323" s="158"/>
      <c r="R323" s="158"/>
      <c r="S323" s="158"/>
      <c r="T323" s="158"/>
      <c r="U323" s="158"/>
      <c r="V323" s="158"/>
      <c r="W323" s="158"/>
      <c r="X323" s="158"/>
      <c r="Y323" s="158"/>
      <c r="Z323" s="158"/>
    </row>
    <row r="324" spans="1:26" ht="33.75" customHeight="1">
      <c r="A324" s="165">
        <v>328</v>
      </c>
      <c r="B324" s="192" t="s">
        <v>3249</v>
      </c>
      <c r="C324" s="169">
        <v>44357</v>
      </c>
      <c r="D324" s="165" t="s">
        <v>22</v>
      </c>
      <c r="E324" s="193" t="s">
        <v>3250</v>
      </c>
      <c r="F324" s="165" t="s">
        <v>22</v>
      </c>
      <c r="G324" s="154"/>
      <c r="H324" s="154"/>
      <c r="I324" s="154"/>
      <c r="J324" s="154"/>
      <c r="K324" s="154"/>
      <c r="L324" s="154"/>
      <c r="M324" s="154"/>
      <c r="N324" s="154"/>
      <c r="O324" s="154"/>
      <c r="P324" s="154"/>
      <c r="Q324" s="154"/>
      <c r="R324" s="154"/>
      <c r="S324" s="154"/>
      <c r="T324" s="154"/>
      <c r="U324" s="154"/>
      <c r="V324" s="154"/>
      <c r="W324" s="154"/>
      <c r="X324" s="154"/>
      <c r="Y324" s="154"/>
      <c r="Z324" s="154"/>
    </row>
    <row r="325" spans="1:26" ht="33.75" customHeight="1">
      <c r="A325" s="165">
        <v>329</v>
      </c>
      <c r="B325" s="192" t="s">
        <v>3251</v>
      </c>
      <c r="C325" s="194">
        <v>44365</v>
      </c>
      <c r="D325" s="195" t="s">
        <v>3241</v>
      </c>
      <c r="E325" s="196" t="s">
        <v>3252</v>
      </c>
      <c r="F325" s="197" t="s">
        <v>3253</v>
      </c>
      <c r="G325" s="154"/>
      <c r="H325" s="154"/>
      <c r="I325" s="154"/>
      <c r="J325" s="154"/>
      <c r="K325" s="154"/>
      <c r="L325" s="154"/>
      <c r="M325" s="154"/>
      <c r="N325" s="154"/>
      <c r="O325" s="154"/>
      <c r="P325" s="154"/>
      <c r="Q325" s="154"/>
      <c r="R325" s="154"/>
      <c r="S325" s="154"/>
      <c r="T325" s="154"/>
      <c r="U325" s="154"/>
      <c r="V325" s="154"/>
      <c r="W325" s="154"/>
      <c r="X325" s="154"/>
      <c r="Y325" s="154"/>
      <c r="Z325" s="154"/>
    </row>
    <row r="326" spans="1:26" ht="43.5" customHeight="1">
      <c r="A326" s="165">
        <v>330</v>
      </c>
      <c r="B326" s="166" t="s">
        <v>3254</v>
      </c>
      <c r="C326" s="194">
        <v>44370</v>
      </c>
      <c r="D326" s="149" t="s">
        <v>22</v>
      </c>
      <c r="E326" s="187" t="s">
        <v>3255</v>
      </c>
      <c r="F326" s="149" t="s">
        <v>22</v>
      </c>
      <c r="G326" s="154"/>
      <c r="H326" s="154"/>
      <c r="I326" s="154"/>
      <c r="J326" s="154"/>
      <c r="K326" s="154"/>
      <c r="L326" s="154"/>
      <c r="M326" s="154"/>
      <c r="N326" s="154"/>
      <c r="O326" s="154"/>
      <c r="P326" s="154"/>
      <c r="Q326" s="154"/>
      <c r="R326" s="154"/>
      <c r="S326" s="154"/>
      <c r="T326" s="154"/>
      <c r="U326" s="154"/>
      <c r="V326" s="154"/>
      <c r="W326" s="154"/>
      <c r="X326" s="154"/>
      <c r="Y326" s="154"/>
      <c r="Z326" s="154"/>
    </row>
    <row r="327" spans="1:26" ht="33.75" customHeight="1">
      <c r="A327" s="165">
        <v>331</v>
      </c>
      <c r="B327" s="166" t="s">
        <v>3256</v>
      </c>
      <c r="C327" s="194">
        <v>44377</v>
      </c>
      <c r="D327" s="149" t="s">
        <v>22</v>
      </c>
      <c r="E327" s="187" t="s">
        <v>3257</v>
      </c>
      <c r="F327" s="195" t="s">
        <v>1810</v>
      </c>
      <c r="G327" s="154"/>
      <c r="H327" s="154"/>
      <c r="I327" s="154"/>
      <c r="J327" s="154"/>
      <c r="K327" s="154"/>
      <c r="L327" s="154"/>
      <c r="M327" s="154"/>
      <c r="N327" s="154"/>
      <c r="O327" s="154"/>
      <c r="P327" s="154"/>
      <c r="Q327" s="154"/>
      <c r="R327" s="154"/>
      <c r="S327" s="154"/>
      <c r="T327" s="154"/>
      <c r="U327" s="154"/>
      <c r="V327" s="154"/>
      <c r="W327" s="154"/>
      <c r="X327" s="154"/>
      <c r="Y327" s="154"/>
      <c r="Z327" s="154"/>
    </row>
    <row r="328" spans="1:26" ht="33.75" customHeight="1">
      <c r="A328" s="165">
        <v>332</v>
      </c>
      <c r="B328" s="166" t="s">
        <v>3258</v>
      </c>
      <c r="C328" s="194">
        <v>44417</v>
      </c>
      <c r="D328" s="149" t="s">
        <v>22</v>
      </c>
      <c r="E328" s="187" t="s">
        <v>3259</v>
      </c>
      <c r="F328" s="149" t="s">
        <v>22</v>
      </c>
      <c r="G328" s="154"/>
      <c r="H328" s="154"/>
      <c r="I328" s="154"/>
      <c r="J328" s="154"/>
      <c r="K328" s="154"/>
      <c r="L328" s="154"/>
      <c r="M328" s="154"/>
      <c r="N328" s="154"/>
      <c r="O328" s="154"/>
      <c r="P328" s="154"/>
      <c r="Q328" s="154"/>
      <c r="R328" s="154"/>
      <c r="S328" s="154"/>
      <c r="T328" s="154"/>
      <c r="U328" s="154"/>
      <c r="V328" s="154"/>
      <c r="W328" s="154"/>
      <c r="X328" s="154"/>
      <c r="Y328" s="154"/>
      <c r="Z328" s="154"/>
    </row>
    <row r="329" spans="1:26" ht="33.75" customHeight="1">
      <c r="A329" s="165">
        <v>333</v>
      </c>
      <c r="B329" s="166" t="s">
        <v>3260</v>
      </c>
      <c r="C329" s="194">
        <v>44419</v>
      </c>
      <c r="D329" s="149" t="s">
        <v>22</v>
      </c>
      <c r="E329" s="149" t="s">
        <v>3261</v>
      </c>
      <c r="F329" s="149" t="s">
        <v>22</v>
      </c>
      <c r="G329" s="154"/>
      <c r="H329" s="154"/>
      <c r="I329" s="154"/>
      <c r="J329" s="154"/>
      <c r="K329" s="154"/>
      <c r="L329" s="154"/>
      <c r="M329" s="154"/>
      <c r="N329" s="154"/>
      <c r="O329" s="154"/>
      <c r="P329" s="154"/>
      <c r="Q329" s="154"/>
      <c r="R329" s="154"/>
      <c r="S329" s="154"/>
      <c r="T329" s="154"/>
      <c r="U329" s="154"/>
      <c r="V329" s="154"/>
      <c r="W329" s="154"/>
      <c r="X329" s="154"/>
      <c r="Y329" s="154"/>
      <c r="Z329" s="154"/>
    </row>
    <row r="330" spans="1:26" ht="33.75" customHeight="1">
      <c r="A330" s="165">
        <v>334</v>
      </c>
      <c r="B330" s="166" t="s">
        <v>3262</v>
      </c>
      <c r="C330" s="194">
        <v>44424</v>
      </c>
      <c r="D330" s="149" t="s">
        <v>22</v>
      </c>
      <c r="E330" s="187" t="s">
        <v>3263</v>
      </c>
      <c r="F330" s="149" t="s">
        <v>22</v>
      </c>
      <c r="G330" s="154"/>
      <c r="H330" s="154"/>
      <c r="I330" s="154"/>
      <c r="J330" s="154"/>
      <c r="K330" s="154"/>
      <c r="L330" s="154"/>
      <c r="M330" s="154"/>
      <c r="N330" s="154"/>
      <c r="O330" s="154"/>
      <c r="P330" s="154"/>
      <c r="Q330" s="154"/>
      <c r="R330" s="154"/>
      <c r="S330" s="154"/>
      <c r="T330" s="154"/>
      <c r="U330" s="154"/>
      <c r="V330" s="154"/>
      <c r="W330" s="154"/>
      <c r="X330" s="154"/>
      <c r="Y330" s="154"/>
      <c r="Z330" s="154"/>
    </row>
    <row r="331" spans="1:26" ht="33.75" customHeight="1">
      <c r="A331" s="165">
        <v>335</v>
      </c>
      <c r="B331" s="166" t="s">
        <v>3264</v>
      </c>
      <c r="C331" s="194">
        <v>44426</v>
      </c>
      <c r="D331" s="149" t="s">
        <v>22</v>
      </c>
      <c r="E331" s="187" t="s">
        <v>3265</v>
      </c>
      <c r="F331" s="149" t="s">
        <v>22</v>
      </c>
      <c r="G331" s="154"/>
      <c r="H331" s="154"/>
      <c r="I331" s="154"/>
      <c r="J331" s="154"/>
      <c r="K331" s="154"/>
      <c r="L331" s="154"/>
      <c r="M331" s="154"/>
      <c r="N331" s="154"/>
      <c r="O331" s="154"/>
      <c r="P331" s="154"/>
      <c r="Q331" s="154"/>
      <c r="R331" s="154"/>
      <c r="S331" s="154"/>
      <c r="T331" s="154"/>
      <c r="U331" s="154"/>
      <c r="V331" s="154"/>
      <c r="W331" s="154"/>
      <c r="X331" s="154"/>
      <c r="Y331" s="154"/>
      <c r="Z331" s="154"/>
    </row>
    <row r="332" spans="1:26" ht="33.75" customHeight="1">
      <c r="A332" s="165">
        <v>336</v>
      </c>
      <c r="B332" s="166" t="s">
        <v>3266</v>
      </c>
      <c r="C332" s="194">
        <v>44431</v>
      </c>
      <c r="D332" s="149" t="s">
        <v>22</v>
      </c>
      <c r="E332" s="187" t="s">
        <v>3267</v>
      </c>
      <c r="F332" s="149" t="s">
        <v>22</v>
      </c>
      <c r="G332" s="154"/>
      <c r="H332" s="154"/>
      <c r="I332" s="154"/>
      <c r="J332" s="154"/>
      <c r="K332" s="154"/>
      <c r="L332" s="154"/>
      <c r="M332" s="154"/>
      <c r="N332" s="154"/>
      <c r="O332" s="154"/>
      <c r="P332" s="154"/>
      <c r="Q332" s="154"/>
      <c r="R332" s="154"/>
      <c r="S332" s="154"/>
      <c r="T332" s="154"/>
      <c r="U332" s="154"/>
      <c r="V332" s="154"/>
      <c r="W332" s="154"/>
      <c r="X332" s="154"/>
      <c r="Y332" s="154"/>
      <c r="Z332" s="154"/>
    </row>
    <row r="333" spans="1:26" ht="33.75" customHeight="1">
      <c r="A333" s="198">
        <v>337</v>
      </c>
      <c r="B333" s="177" t="s">
        <v>3268</v>
      </c>
      <c r="C333" s="194">
        <v>44470</v>
      </c>
      <c r="D333" s="149" t="s">
        <v>22</v>
      </c>
      <c r="E333" s="187" t="s">
        <v>3269</v>
      </c>
      <c r="F333" s="149" t="s">
        <v>22</v>
      </c>
      <c r="G333" s="154"/>
      <c r="H333" s="154"/>
      <c r="I333" s="154"/>
      <c r="J333" s="154"/>
      <c r="K333" s="154"/>
      <c r="L333" s="154"/>
      <c r="M333" s="154"/>
      <c r="N333" s="154"/>
      <c r="O333" s="154"/>
      <c r="P333" s="154"/>
      <c r="Q333" s="154"/>
      <c r="R333" s="154"/>
      <c r="S333" s="154"/>
      <c r="T333" s="154"/>
      <c r="U333" s="154"/>
      <c r="V333" s="154"/>
      <c r="W333" s="154"/>
      <c r="X333" s="154"/>
      <c r="Y333" s="154"/>
      <c r="Z333" s="154"/>
    </row>
    <row r="334" spans="1:26" ht="33.75" customHeight="1">
      <c r="A334" s="165">
        <v>338</v>
      </c>
      <c r="B334" s="177" t="s">
        <v>929</v>
      </c>
      <c r="C334" s="169">
        <v>44473</v>
      </c>
      <c r="D334" s="149" t="s">
        <v>22</v>
      </c>
      <c r="E334" s="187" t="s">
        <v>3270</v>
      </c>
      <c r="F334" s="149" t="s">
        <v>22</v>
      </c>
      <c r="G334" s="154"/>
      <c r="H334" s="154"/>
      <c r="I334" s="154"/>
      <c r="J334" s="154"/>
      <c r="K334" s="154"/>
      <c r="L334" s="154"/>
      <c r="M334" s="154"/>
      <c r="N334" s="154"/>
      <c r="O334" s="154"/>
      <c r="P334" s="154"/>
      <c r="Q334" s="154"/>
      <c r="R334" s="154"/>
      <c r="S334" s="154"/>
      <c r="T334" s="154"/>
      <c r="U334" s="154"/>
      <c r="V334" s="154"/>
      <c r="W334" s="154"/>
      <c r="X334" s="154"/>
      <c r="Y334" s="154"/>
      <c r="Z334" s="154"/>
    </row>
    <row r="335" spans="1:26" ht="33.75" customHeight="1">
      <c r="A335" s="165">
        <v>339</v>
      </c>
      <c r="B335" s="177" t="s">
        <v>3271</v>
      </c>
      <c r="C335" s="169">
        <v>44475</v>
      </c>
      <c r="D335" s="149" t="s">
        <v>22</v>
      </c>
      <c r="E335" s="187" t="s">
        <v>3272</v>
      </c>
      <c r="F335" s="149" t="s">
        <v>22</v>
      </c>
      <c r="G335" s="154"/>
      <c r="H335" s="154"/>
      <c r="I335" s="154"/>
      <c r="J335" s="154"/>
      <c r="K335" s="154"/>
      <c r="L335" s="154"/>
      <c r="M335" s="154"/>
      <c r="N335" s="154"/>
      <c r="O335" s="154"/>
      <c r="P335" s="154"/>
      <c r="Q335" s="154"/>
      <c r="R335" s="154"/>
      <c r="S335" s="154"/>
      <c r="T335" s="154"/>
      <c r="U335" s="154"/>
      <c r="V335" s="154"/>
      <c r="W335" s="154"/>
      <c r="X335" s="154"/>
      <c r="Y335" s="154"/>
      <c r="Z335" s="154"/>
    </row>
    <row r="336" spans="1:26" ht="33.75" customHeight="1">
      <c r="A336" s="165">
        <v>340</v>
      </c>
      <c r="B336" s="177" t="s">
        <v>3273</v>
      </c>
      <c r="C336" s="169">
        <v>44477</v>
      </c>
      <c r="D336" s="149" t="s">
        <v>22</v>
      </c>
      <c r="E336" s="187" t="s">
        <v>3274</v>
      </c>
      <c r="F336" s="149" t="s">
        <v>22</v>
      </c>
      <c r="G336" s="154"/>
      <c r="H336" s="154"/>
      <c r="I336" s="154"/>
      <c r="J336" s="154"/>
      <c r="K336" s="154"/>
      <c r="L336" s="154"/>
      <c r="M336" s="154"/>
      <c r="N336" s="154"/>
      <c r="O336" s="154"/>
      <c r="P336" s="154"/>
      <c r="Q336" s="154"/>
      <c r="R336" s="154"/>
      <c r="S336" s="154"/>
      <c r="T336" s="154"/>
      <c r="U336" s="154"/>
      <c r="V336" s="154"/>
      <c r="W336" s="154"/>
      <c r="X336" s="154"/>
      <c r="Y336" s="154"/>
      <c r="Z336" s="154"/>
    </row>
    <row r="337" spans="1:26" ht="33.75" customHeight="1">
      <c r="A337" s="165">
        <v>341</v>
      </c>
      <c r="B337" s="177" t="s">
        <v>3275</v>
      </c>
      <c r="C337" s="169">
        <v>44481</v>
      </c>
      <c r="D337" s="149" t="s">
        <v>22</v>
      </c>
      <c r="E337" s="187" t="s">
        <v>3276</v>
      </c>
      <c r="F337" s="149" t="s">
        <v>22</v>
      </c>
      <c r="G337" s="154"/>
      <c r="H337" s="154"/>
      <c r="I337" s="154"/>
      <c r="J337" s="154"/>
      <c r="K337" s="154"/>
      <c r="L337" s="154"/>
      <c r="M337" s="154"/>
      <c r="N337" s="154"/>
      <c r="O337" s="154"/>
      <c r="P337" s="154"/>
      <c r="Q337" s="154"/>
      <c r="R337" s="154"/>
      <c r="S337" s="154"/>
      <c r="T337" s="154"/>
      <c r="U337" s="154"/>
      <c r="V337" s="154"/>
      <c r="W337" s="154"/>
      <c r="X337" s="154"/>
      <c r="Y337" s="154"/>
      <c r="Z337" s="154"/>
    </row>
    <row r="338" spans="1:26" ht="33.75" customHeight="1">
      <c r="A338" s="165">
        <v>342</v>
      </c>
      <c r="B338" s="177" t="s">
        <v>939</v>
      </c>
      <c r="C338" s="169">
        <v>44483</v>
      </c>
      <c r="D338" s="149" t="s">
        <v>22</v>
      </c>
      <c r="E338" s="187" t="s">
        <v>3272</v>
      </c>
      <c r="F338" s="149" t="s">
        <v>22</v>
      </c>
      <c r="G338" s="154"/>
      <c r="H338" s="154"/>
      <c r="I338" s="154"/>
      <c r="J338" s="154"/>
      <c r="K338" s="154"/>
      <c r="L338" s="154"/>
      <c r="M338" s="154"/>
      <c r="N338" s="154"/>
      <c r="O338" s="154"/>
      <c r="P338" s="154"/>
      <c r="Q338" s="154"/>
      <c r="R338" s="154"/>
      <c r="S338" s="154"/>
      <c r="T338" s="154"/>
      <c r="U338" s="154"/>
      <c r="V338" s="154"/>
      <c r="W338" s="154"/>
      <c r="X338" s="154"/>
      <c r="Y338" s="154"/>
      <c r="Z338" s="154"/>
    </row>
    <row r="339" spans="1:26" ht="33.75" customHeight="1">
      <c r="A339" s="165">
        <v>343</v>
      </c>
      <c r="B339" s="153" t="s">
        <v>3277</v>
      </c>
      <c r="C339" s="169">
        <v>44586</v>
      </c>
      <c r="D339" s="149" t="s">
        <v>22</v>
      </c>
      <c r="E339" s="165" t="s">
        <v>3278</v>
      </c>
      <c r="F339" s="149" t="s">
        <v>22</v>
      </c>
      <c r="G339" s="154"/>
      <c r="H339" s="154"/>
      <c r="I339" s="154"/>
      <c r="J339" s="154"/>
      <c r="K339" s="154"/>
      <c r="L339" s="154"/>
      <c r="M339" s="154"/>
      <c r="N339" s="154"/>
      <c r="O339" s="154"/>
      <c r="P339" s="154"/>
      <c r="Q339" s="154"/>
      <c r="R339" s="154"/>
      <c r="S339" s="154"/>
      <c r="T339" s="154"/>
      <c r="U339" s="154"/>
      <c r="V339" s="154"/>
      <c r="W339" s="154"/>
      <c r="X339" s="154"/>
      <c r="Y339" s="154"/>
      <c r="Z339" s="154"/>
    </row>
    <row r="340" spans="1:26" ht="33.75" customHeight="1">
      <c r="A340" s="165">
        <v>344</v>
      </c>
      <c r="B340" s="153" t="s">
        <v>3279</v>
      </c>
      <c r="C340" s="169">
        <v>44589</v>
      </c>
      <c r="D340" s="149" t="s">
        <v>22</v>
      </c>
      <c r="E340" s="165" t="s">
        <v>3280</v>
      </c>
      <c r="F340" s="149" t="s">
        <v>22</v>
      </c>
      <c r="G340" s="154"/>
      <c r="H340" s="154"/>
      <c r="I340" s="154"/>
      <c r="J340" s="154"/>
      <c r="K340" s="154"/>
      <c r="L340" s="154"/>
      <c r="M340" s="154"/>
      <c r="N340" s="154"/>
      <c r="O340" s="154"/>
      <c r="P340" s="154"/>
      <c r="Q340" s="154"/>
      <c r="R340" s="154"/>
      <c r="S340" s="154"/>
      <c r="T340" s="154"/>
      <c r="U340" s="154"/>
      <c r="V340" s="154"/>
      <c r="W340" s="154"/>
      <c r="X340" s="154"/>
      <c r="Y340" s="154"/>
      <c r="Z340" s="154"/>
    </row>
    <row r="341" spans="1:26" ht="33.75" customHeight="1">
      <c r="A341" s="165">
        <v>345</v>
      </c>
      <c r="B341" s="153" t="s">
        <v>3281</v>
      </c>
      <c r="C341" s="169">
        <v>44592</v>
      </c>
      <c r="D341" s="149" t="s">
        <v>22</v>
      </c>
      <c r="E341" s="165" t="s">
        <v>3282</v>
      </c>
      <c r="F341" s="149" t="s">
        <v>22</v>
      </c>
      <c r="G341" s="154"/>
      <c r="H341" s="154"/>
      <c r="I341" s="154"/>
      <c r="J341" s="154"/>
      <c r="K341" s="154"/>
      <c r="L341" s="154"/>
      <c r="M341" s="154"/>
      <c r="N341" s="154"/>
      <c r="O341" s="154"/>
      <c r="P341" s="154"/>
      <c r="Q341" s="154"/>
      <c r="R341" s="154"/>
      <c r="S341" s="154"/>
      <c r="T341" s="154"/>
      <c r="U341" s="154"/>
      <c r="V341" s="154"/>
      <c r="W341" s="154"/>
      <c r="X341" s="154"/>
      <c r="Y341" s="154"/>
      <c r="Z341" s="154"/>
    </row>
    <row r="342" spans="1:26" ht="33.75" customHeight="1">
      <c r="A342" s="165">
        <v>346</v>
      </c>
      <c r="B342" s="153" t="s">
        <v>3283</v>
      </c>
      <c r="C342" s="169">
        <v>44593</v>
      </c>
      <c r="D342" s="149" t="s">
        <v>22</v>
      </c>
      <c r="E342" s="165" t="s">
        <v>3284</v>
      </c>
      <c r="F342" s="149" t="s">
        <v>22</v>
      </c>
      <c r="G342" s="154"/>
      <c r="H342" s="154"/>
      <c r="I342" s="154"/>
      <c r="J342" s="154"/>
      <c r="K342" s="154"/>
      <c r="L342" s="154"/>
      <c r="M342" s="154"/>
      <c r="N342" s="154"/>
      <c r="O342" s="154"/>
      <c r="P342" s="154"/>
      <c r="Q342" s="154"/>
      <c r="R342" s="154"/>
      <c r="S342" s="154"/>
      <c r="T342" s="154"/>
      <c r="U342" s="154"/>
      <c r="V342" s="154"/>
      <c r="W342" s="154"/>
      <c r="X342" s="154"/>
      <c r="Y342" s="154"/>
      <c r="Z342" s="154"/>
    </row>
    <row r="343" spans="1:26" s="160" customFormat="1" ht="33.75" customHeight="1">
      <c r="A343" s="165">
        <v>347</v>
      </c>
      <c r="B343" s="153" t="s">
        <v>3285</v>
      </c>
      <c r="C343" s="169">
        <v>44672</v>
      </c>
      <c r="D343" s="165" t="s">
        <v>22</v>
      </c>
      <c r="E343" s="165" t="s">
        <v>3286</v>
      </c>
      <c r="F343" s="165" t="s">
        <v>22</v>
      </c>
      <c r="G343" s="154"/>
      <c r="H343" s="154"/>
      <c r="I343" s="154"/>
      <c r="J343" s="154"/>
      <c r="K343" s="154"/>
      <c r="L343" s="154"/>
      <c r="M343" s="154"/>
      <c r="N343" s="154"/>
      <c r="O343" s="154"/>
      <c r="P343" s="154"/>
      <c r="Q343" s="154"/>
      <c r="R343" s="154"/>
      <c r="S343" s="154"/>
      <c r="T343" s="154"/>
      <c r="U343" s="154"/>
      <c r="V343" s="154"/>
      <c r="W343" s="154"/>
      <c r="X343" s="154"/>
      <c r="Y343" s="154"/>
      <c r="Z343" s="154"/>
    </row>
    <row r="344" spans="1:26" s="160" customFormat="1" ht="33.75" customHeight="1">
      <c r="A344" s="165">
        <v>348</v>
      </c>
      <c r="B344" s="153" t="s">
        <v>3287</v>
      </c>
      <c r="C344" s="169">
        <v>44686</v>
      </c>
      <c r="D344" s="165" t="s">
        <v>22</v>
      </c>
      <c r="E344" s="165" t="s">
        <v>3288</v>
      </c>
      <c r="F344" s="165" t="s">
        <v>22</v>
      </c>
      <c r="G344" s="154"/>
      <c r="H344" s="154"/>
      <c r="I344" s="154"/>
      <c r="J344" s="154"/>
      <c r="K344" s="154"/>
      <c r="L344" s="154"/>
      <c r="M344" s="154"/>
      <c r="N344" s="154"/>
      <c r="O344" s="154"/>
      <c r="P344" s="154"/>
      <c r="Q344" s="154"/>
      <c r="R344" s="154"/>
      <c r="S344" s="154"/>
      <c r="T344" s="154"/>
      <c r="U344" s="154"/>
      <c r="V344" s="154"/>
      <c r="W344" s="154"/>
      <c r="X344" s="154"/>
      <c r="Y344" s="154"/>
      <c r="Z344" s="154"/>
    </row>
    <row r="345" spans="1:26" s="160" customFormat="1" ht="33.75" customHeight="1">
      <c r="A345" s="165">
        <v>349</v>
      </c>
      <c r="B345" s="153" t="s">
        <v>3289</v>
      </c>
      <c r="C345" s="169">
        <v>44697</v>
      </c>
      <c r="D345" s="165" t="s">
        <v>22</v>
      </c>
      <c r="E345" s="165" t="s">
        <v>3290</v>
      </c>
      <c r="F345" s="165" t="s">
        <v>22</v>
      </c>
      <c r="G345" s="154"/>
      <c r="H345" s="154"/>
      <c r="I345" s="154"/>
      <c r="J345" s="154"/>
      <c r="K345" s="154"/>
      <c r="L345" s="154"/>
      <c r="M345" s="154"/>
      <c r="N345" s="154"/>
      <c r="O345" s="154"/>
      <c r="P345" s="154"/>
      <c r="Q345" s="154"/>
      <c r="R345" s="154"/>
      <c r="S345" s="154"/>
      <c r="T345" s="154"/>
      <c r="U345" s="154"/>
      <c r="V345" s="154"/>
      <c r="W345" s="154"/>
      <c r="X345" s="154"/>
      <c r="Y345" s="154"/>
      <c r="Z345" s="154"/>
    </row>
    <row r="346" spans="1:26" s="160" customFormat="1" ht="33.75" customHeight="1">
      <c r="A346" s="165">
        <v>350</v>
      </c>
      <c r="B346" s="153" t="s">
        <v>3291</v>
      </c>
      <c r="C346" s="169">
        <v>44697</v>
      </c>
      <c r="D346" s="165" t="s">
        <v>22</v>
      </c>
      <c r="E346" s="165" t="s">
        <v>3292</v>
      </c>
      <c r="F346" s="165" t="s">
        <v>22</v>
      </c>
      <c r="G346" s="154"/>
      <c r="H346" s="154"/>
      <c r="I346" s="154"/>
      <c r="J346" s="154"/>
      <c r="K346" s="154"/>
      <c r="L346" s="154"/>
      <c r="M346" s="154"/>
      <c r="N346" s="154"/>
      <c r="O346" s="154"/>
      <c r="P346" s="154"/>
      <c r="Q346" s="154"/>
      <c r="R346" s="154"/>
      <c r="S346" s="154"/>
      <c r="T346" s="154"/>
      <c r="U346" s="154"/>
      <c r="V346" s="154"/>
      <c r="W346" s="154"/>
      <c r="X346" s="154"/>
      <c r="Y346" s="154"/>
      <c r="Z346" s="154"/>
    </row>
    <row r="347" spans="1:26" s="160" customFormat="1" ht="33.75" customHeight="1">
      <c r="A347" s="165">
        <v>351</v>
      </c>
      <c r="B347" s="153" t="s">
        <v>3293</v>
      </c>
      <c r="C347" s="169">
        <v>44714</v>
      </c>
      <c r="D347" s="165" t="s">
        <v>22</v>
      </c>
      <c r="E347" s="165" t="s">
        <v>3294</v>
      </c>
      <c r="F347" s="165" t="s">
        <v>22</v>
      </c>
      <c r="G347" s="154"/>
      <c r="H347" s="154"/>
      <c r="I347" s="154"/>
      <c r="J347" s="154"/>
      <c r="K347" s="154"/>
      <c r="L347" s="154"/>
      <c r="M347" s="154"/>
      <c r="N347" s="154"/>
      <c r="O347" s="154"/>
      <c r="P347" s="154"/>
      <c r="Q347" s="154"/>
      <c r="R347" s="154"/>
      <c r="S347" s="154"/>
      <c r="T347" s="154"/>
      <c r="U347" s="154"/>
      <c r="V347" s="154"/>
      <c r="W347" s="154"/>
      <c r="X347" s="154"/>
      <c r="Y347" s="154"/>
      <c r="Z347" s="154"/>
    </row>
    <row r="348" spans="1:26" s="160" customFormat="1" ht="33.75" customHeight="1">
      <c r="A348" s="165">
        <v>352</v>
      </c>
      <c r="B348" s="153" t="s">
        <v>3295</v>
      </c>
      <c r="C348" s="169">
        <v>44755</v>
      </c>
      <c r="D348" s="165" t="s">
        <v>22</v>
      </c>
      <c r="E348" s="165" t="s">
        <v>3296</v>
      </c>
      <c r="F348" s="165" t="s">
        <v>22</v>
      </c>
      <c r="G348" s="154"/>
      <c r="H348" s="154"/>
      <c r="I348" s="154"/>
      <c r="J348" s="154"/>
      <c r="K348" s="154"/>
      <c r="L348" s="154"/>
      <c r="M348" s="154"/>
      <c r="N348" s="154"/>
      <c r="O348" s="154"/>
      <c r="P348" s="154"/>
      <c r="Q348" s="154"/>
      <c r="R348" s="154"/>
      <c r="S348" s="154"/>
      <c r="T348" s="154"/>
      <c r="U348" s="154"/>
      <c r="V348" s="154"/>
      <c r="W348" s="154"/>
      <c r="X348" s="154"/>
      <c r="Y348" s="154"/>
      <c r="Z348" s="154"/>
    </row>
    <row r="349" spans="1:26" s="160" customFormat="1" ht="33.75" customHeight="1">
      <c r="A349" s="165">
        <v>353</v>
      </c>
      <c r="B349" s="153" t="s">
        <v>3297</v>
      </c>
      <c r="C349" s="169">
        <v>44789</v>
      </c>
      <c r="D349" s="165" t="s">
        <v>22</v>
      </c>
      <c r="E349" s="165" t="s">
        <v>3298</v>
      </c>
      <c r="F349" s="146" t="s">
        <v>3299</v>
      </c>
      <c r="G349" s="154"/>
      <c r="H349" s="154"/>
      <c r="I349" s="154"/>
      <c r="J349" s="154"/>
      <c r="K349" s="154"/>
      <c r="L349" s="154"/>
      <c r="M349" s="154"/>
      <c r="N349" s="154"/>
      <c r="O349" s="154"/>
      <c r="P349" s="154"/>
      <c r="Q349" s="154"/>
      <c r="R349" s="154"/>
      <c r="S349" s="154"/>
      <c r="T349" s="154"/>
      <c r="U349" s="154"/>
      <c r="V349" s="154"/>
      <c r="W349" s="154"/>
      <c r="X349" s="154"/>
      <c r="Y349" s="154"/>
      <c r="Z349" s="154"/>
    </row>
    <row r="350" spans="1:26" s="160" customFormat="1" ht="33.75" customHeight="1">
      <c r="A350" s="165">
        <v>354</v>
      </c>
      <c r="B350" s="153" t="s">
        <v>3300</v>
      </c>
      <c r="C350" s="169">
        <v>44855</v>
      </c>
      <c r="D350" s="165" t="s">
        <v>22</v>
      </c>
      <c r="E350" s="165" t="s">
        <v>3301</v>
      </c>
      <c r="F350" s="165" t="s">
        <v>22</v>
      </c>
      <c r="G350" s="154"/>
      <c r="H350" s="154"/>
      <c r="I350" s="154"/>
      <c r="J350" s="154"/>
      <c r="K350" s="154"/>
      <c r="L350" s="154"/>
      <c r="M350" s="154"/>
      <c r="N350" s="154"/>
      <c r="O350" s="154"/>
      <c r="P350" s="154"/>
      <c r="Q350" s="154"/>
      <c r="R350" s="154"/>
      <c r="S350" s="154"/>
      <c r="T350" s="154"/>
      <c r="U350" s="154"/>
      <c r="V350" s="154"/>
      <c r="W350" s="154"/>
      <c r="X350" s="154"/>
      <c r="Y350" s="154"/>
      <c r="Z350" s="154"/>
    </row>
    <row r="351" spans="1:26" s="160" customFormat="1" ht="33.75" customHeight="1">
      <c r="A351" s="165">
        <v>355</v>
      </c>
      <c r="B351" s="153" t="s">
        <v>3302</v>
      </c>
      <c r="C351" s="169">
        <v>44865</v>
      </c>
      <c r="D351" s="165" t="s">
        <v>22</v>
      </c>
      <c r="E351" s="165" t="s">
        <v>3303</v>
      </c>
      <c r="F351" s="165" t="s">
        <v>3304</v>
      </c>
      <c r="G351" s="154"/>
      <c r="H351" s="154"/>
      <c r="I351" s="154"/>
      <c r="J351" s="154"/>
      <c r="K351" s="154"/>
      <c r="L351" s="154"/>
      <c r="M351" s="154"/>
      <c r="N351" s="154"/>
      <c r="O351" s="154"/>
      <c r="P351" s="154"/>
      <c r="Q351" s="154"/>
      <c r="R351" s="154"/>
      <c r="S351" s="154"/>
      <c r="T351" s="154"/>
      <c r="U351" s="154"/>
      <c r="V351" s="154"/>
      <c r="W351" s="154"/>
      <c r="X351" s="154"/>
      <c r="Y351" s="154"/>
      <c r="Z351" s="154"/>
    </row>
    <row r="352" spans="1:26" s="160" customFormat="1" ht="33.75" customHeight="1">
      <c r="A352" s="165">
        <v>356</v>
      </c>
      <c r="B352" s="153" t="s">
        <v>3305</v>
      </c>
      <c r="C352" s="169">
        <v>44865</v>
      </c>
      <c r="D352" s="165" t="s">
        <v>22</v>
      </c>
      <c r="E352" s="165" t="s">
        <v>3306</v>
      </c>
      <c r="F352" s="165" t="s">
        <v>3307</v>
      </c>
      <c r="G352" s="154"/>
      <c r="H352" s="154"/>
      <c r="I352" s="154"/>
      <c r="J352" s="154"/>
      <c r="K352" s="154"/>
      <c r="L352" s="154"/>
      <c r="M352" s="154"/>
      <c r="N352" s="154"/>
      <c r="O352" s="154"/>
      <c r="P352" s="154"/>
      <c r="Q352" s="154"/>
      <c r="R352" s="154"/>
      <c r="S352" s="154"/>
      <c r="T352" s="154"/>
      <c r="U352" s="154"/>
      <c r="V352" s="154"/>
      <c r="W352" s="154"/>
      <c r="X352" s="154"/>
      <c r="Y352" s="154"/>
      <c r="Z352" s="154"/>
    </row>
    <row r="353" spans="1:26" s="160" customFormat="1" ht="33.75" customHeight="1">
      <c r="A353" s="165">
        <v>357</v>
      </c>
      <c r="B353" s="153" t="s">
        <v>3308</v>
      </c>
      <c r="C353" s="169">
        <v>44865</v>
      </c>
      <c r="D353" s="165" t="s">
        <v>22</v>
      </c>
      <c r="E353" s="165" t="s">
        <v>3309</v>
      </c>
      <c r="F353" s="165" t="s">
        <v>3310</v>
      </c>
      <c r="G353" s="154"/>
      <c r="H353" s="154"/>
      <c r="I353" s="154"/>
      <c r="J353" s="154"/>
      <c r="K353" s="154"/>
      <c r="L353" s="154"/>
      <c r="M353" s="154"/>
      <c r="N353" s="154"/>
      <c r="O353" s="154"/>
      <c r="P353" s="154"/>
      <c r="Q353" s="154"/>
      <c r="R353" s="154"/>
      <c r="S353" s="154"/>
      <c r="T353" s="154"/>
      <c r="U353" s="154"/>
      <c r="V353" s="154"/>
      <c r="W353" s="154"/>
      <c r="X353" s="154"/>
      <c r="Y353" s="154"/>
      <c r="Z353" s="154"/>
    </row>
    <row r="354" spans="1:26" s="160" customFormat="1" ht="33.75" customHeight="1">
      <c r="A354" s="165">
        <v>358</v>
      </c>
      <c r="B354" s="153" t="s">
        <v>3311</v>
      </c>
      <c r="C354" s="169">
        <v>44866</v>
      </c>
      <c r="D354" s="165" t="s">
        <v>22</v>
      </c>
      <c r="E354" s="165" t="s">
        <v>3312</v>
      </c>
      <c r="F354" s="165" t="s">
        <v>3313</v>
      </c>
      <c r="G354" s="154"/>
      <c r="H354" s="154"/>
      <c r="I354" s="154"/>
      <c r="J354" s="154"/>
      <c r="K354" s="154"/>
      <c r="L354" s="154"/>
      <c r="M354" s="154"/>
      <c r="N354" s="154"/>
      <c r="O354" s="154"/>
      <c r="P354" s="154"/>
      <c r="Q354" s="154"/>
      <c r="R354" s="154"/>
      <c r="S354" s="154"/>
      <c r="T354" s="154"/>
      <c r="U354" s="154"/>
      <c r="V354" s="154"/>
      <c r="W354" s="154"/>
      <c r="X354" s="154"/>
      <c r="Y354" s="154"/>
      <c r="Z354" s="154"/>
    </row>
    <row r="355" spans="1:26" s="160" customFormat="1" ht="33.75" customHeight="1">
      <c r="A355" s="165">
        <v>359</v>
      </c>
      <c r="B355" s="153" t="s">
        <v>3314</v>
      </c>
      <c r="C355" s="169">
        <v>44872</v>
      </c>
      <c r="D355" s="165" t="s">
        <v>22</v>
      </c>
      <c r="E355" s="165" t="s">
        <v>3315</v>
      </c>
      <c r="F355" s="165" t="s">
        <v>22</v>
      </c>
      <c r="G355" s="154"/>
      <c r="H355" s="154"/>
      <c r="I355" s="154"/>
      <c r="J355" s="154"/>
      <c r="K355" s="154"/>
      <c r="L355" s="154"/>
      <c r="M355" s="154"/>
      <c r="N355" s="154"/>
      <c r="O355" s="154"/>
      <c r="P355" s="154"/>
      <c r="Q355" s="154"/>
      <c r="R355" s="154"/>
      <c r="S355" s="154"/>
      <c r="T355" s="154"/>
      <c r="U355" s="154"/>
      <c r="V355" s="154"/>
      <c r="W355" s="154"/>
      <c r="X355" s="154"/>
      <c r="Y355" s="154"/>
      <c r="Z355" s="154"/>
    </row>
    <row r="356" spans="1:26" s="160" customFormat="1" ht="33.75" customHeight="1">
      <c r="A356" s="165">
        <v>360</v>
      </c>
      <c r="B356" s="153" t="s">
        <v>3316</v>
      </c>
      <c r="C356" s="169">
        <v>44872</v>
      </c>
      <c r="D356" s="165" t="s">
        <v>22</v>
      </c>
      <c r="E356" s="165" t="s">
        <v>3317</v>
      </c>
      <c r="F356" s="165" t="s">
        <v>22</v>
      </c>
      <c r="G356" s="154"/>
      <c r="H356" s="154"/>
      <c r="I356" s="154"/>
      <c r="J356" s="154"/>
      <c r="K356" s="154"/>
      <c r="L356" s="154"/>
      <c r="M356" s="154"/>
      <c r="N356" s="154"/>
      <c r="O356" s="154"/>
      <c r="P356" s="154"/>
      <c r="Q356" s="154"/>
      <c r="R356" s="154"/>
      <c r="S356" s="154"/>
      <c r="T356" s="154"/>
      <c r="U356" s="154"/>
      <c r="V356" s="154"/>
      <c r="W356" s="154"/>
      <c r="X356" s="154"/>
      <c r="Y356" s="154"/>
      <c r="Z356" s="154"/>
    </row>
    <row r="357" spans="1:26" s="160" customFormat="1" ht="33.75" customHeight="1">
      <c r="A357" s="165">
        <v>361</v>
      </c>
      <c r="B357" s="153" t="s">
        <v>3318</v>
      </c>
      <c r="C357" s="169">
        <v>44873</v>
      </c>
      <c r="D357" s="165" t="s">
        <v>22</v>
      </c>
      <c r="E357" s="165" t="s">
        <v>3319</v>
      </c>
      <c r="F357" s="165" t="s">
        <v>22</v>
      </c>
      <c r="G357" s="154"/>
      <c r="H357" s="154"/>
      <c r="I357" s="154"/>
      <c r="J357" s="154"/>
      <c r="K357" s="154"/>
      <c r="L357" s="154"/>
      <c r="M357" s="154"/>
      <c r="N357" s="154"/>
      <c r="O357" s="154"/>
      <c r="P357" s="154"/>
      <c r="Q357" s="154"/>
      <c r="R357" s="154"/>
      <c r="S357" s="154"/>
      <c r="T357" s="154"/>
      <c r="U357" s="154"/>
      <c r="V357" s="154"/>
      <c r="W357" s="154"/>
      <c r="X357" s="154"/>
      <c r="Y357" s="154"/>
      <c r="Z357" s="154"/>
    </row>
    <row r="358" spans="1:26" s="160" customFormat="1" ht="33.75" customHeight="1">
      <c r="A358" s="165">
        <v>362</v>
      </c>
      <c r="B358" s="153" t="s">
        <v>3320</v>
      </c>
      <c r="C358" s="169">
        <v>44874</v>
      </c>
      <c r="D358" s="165" t="s">
        <v>22</v>
      </c>
      <c r="E358" s="165" t="s">
        <v>3321</v>
      </c>
      <c r="F358" s="165" t="s">
        <v>22</v>
      </c>
      <c r="G358" s="154"/>
      <c r="H358" s="154"/>
      <c r="I358" s="154"/>
      <c r="J358" s="154"/>
      <c r="K358" s="154"/>
      <c r="L358" s="154"/>
      <c r="M358" s="154"/>
      <c r="N358" s="154"/>
      <c r="O358" s="154"/>
      <c r="P358" s="154"/>
      <c r="Q358" s="154"/>
      <c r="R358" s="154"/>
      <c r="S358" s="154"/>
      <c r="T358" s="154"/>
      <c r="U358" s="154"/>
      <c r="V358" s="154"/>
      <c r="W358" s="154"/>
      <c r="X358" s="154"/>
      <c r="Y358" s="154"/>
      <c r="Z358" s="154"/>
    </row>
    <row r="359" spans="1:26" s="160" customFormat="1" ht="33.75" customHeight="1">
      <c r="A359" s="165">
        <v>363</v>
      </c>
      <c r="B359" s="153" t="s">
        <v>3322</v>
      </c>
      <c r="C359" s="169">
        <v>44874</v>
      </c>
      <c r="D359" s="165" t="s">
        <v>22</v>
      </c>
      <c r="E359" s="165" t="s">
        <v>3323</v>
      </c>
      <c r="F359" s="165" t="s">
        <v>22</v>
      </c>
      <c r="G359" s="154"/>
      <c r="H359" s="154"/>
      <c r="I359" s="154"/>
      <c r="J359" s="154"/>
      <c r="K359" s="154"/>
      <c r="L359" s="154"/>
      <c r="M359" s="154"/>
      <c r="N359" s="154"/>
      <c r="O359" s="154"/>
      <c r="P359" s="154"/>
      <c r="Q359" s="154"/>
      <c r="R359" s="154"/>
      <c r="S359" s="154"/>
      <c r="T359" s="154"/>
      <c r="U359" s="154"/>
      <c r="V359" s="154"/>
      <c r="W359" s="154"/>
      <c r="X359" s="154"/>
      <c r="Y359" s="154"/>
      <c r="Z359" s="154"/>
    </row>
    <row r="360" spans="1:26" s="160" customFormat="1" ht="33.75" customHeight="1">
      <c r="A360" s="165">
        <v>364</v>
      </c>
      <c r="B360" s="153" t="s">
        <v>3324</v>
      </c>
      <c r="C360" s="169">
        <v>44875</v>
      </c>
      <c r="D360" s="165" t="s">
        <v>22</v>
      </c>
      <c r="E360" s="165" t="s">
        <v>3325</v>
      </c>
      <c r="F360" s="165" t="s">
        <v>22</v>
      </c>
      <c r="G360" s="154"/>
      <c r="H360" s="154"/>
      <c r="I360" s="154"/>
      <c r="J360" s="154"/>
      <c r="K360" s="154"/>
      <c r="L360" s="154"/>
      <c r="M360" s="154"/>
      <c r="N360" s="154"/>
      <c r="O360" s="154"/>
      <c r="P360" s="154"/>
      <c r="Q360" s="154"/>
      <c r="R360" s="154"/>
      <c r="S360" s="154"/>
      <c r="T360" s="154"/>
      <c r="U360" s="154"/>
      <c r="V360" s="154"/>
      <c r="W360" s="154"/>
      <c r="X360" s="154"/>
      <c r="Y360" s="154"/>
      <c r="Z360" s="154"/>
    </row>
    <row r="361" spans="1:26" s="160" customFormat="1" ht="33.75" customHeight="1">
      <c r="A361" s="165">
        <v>365</v>
      </c>
      <c r="B361" s="153" t="s">
        <v>3326</v>
      </c>
      <c r="C361" s="169">
        <v>44879</v>
      </c>
      <c r="D361" s="165" t="s">
        <v>22</v>
      </c>
      <c r="E361" s="165" t="s">
        <v>3327</v>
      </c>
      <c r="F361" s="165" t="s">
        <v>22</v>
      </c>
      <c r="G361" s="154"/>
      <c r="H361" s="154"/>
      <c r="I361" s="154"/>
      <c r="J361" s="154"/>
      <c r="K361" s="154"/>
      <c r="L361" s="154"/>
      <c r="M361" s="154"/>
      <c r="N361" s="154"/>
      <c r="O361" s="154"/>
      <c r="P361" s="154"/>
      <c r="Q361" s="154"/>
      <c r="R361" s="154"/>
      <c r="S361" s="154"/>
      <c r="T361" s="154"/>
      <c r="U361" s="154"/>
      <c r="V361" s="154"/>
      <c r="W361" s="154"/>
      <c r="X361" s="154"/>
      <c r="Y361" s="154"/>
      <c r="Z361" s="154"/>
    </row>
    <row r="362" spans="1:26" s="160" customFormat="1" ht="33.75" customHeight="1">
      <c r="A362" s="165">
        <v>366</v>
      </c>
      <c r="B362" s="153" t="s">
        <v>3328</v>
      </c>
      <c r="C362" s="169">
        <v>44888</v>
      </c>
      <c r="D362" s="165" t="s">
        <v>22</v>
      </c>
      <c r="E362" s="165" t="s">
        <v>3329</v>
      </c>
      <c r="F362" s="165" t="s">
        <v>3330</v>
      </c>
      <c r="G362" s="154"/>
      <c r="H362" s="154"/>
      <c r="I362" s="154"/>
      <c r="J362" s="154"/>
      <c r="K362" s="154"/>
      <c r="L362" s="154"/>
      <c r="M362" s="154"/>
      <c r="N362" s="154"/>
      <c r="O362" s="154"/>
      <c r="P362" s="154"/>
      <c r="Q362" s="154"/>
      <c r="R362" s="154"/>
      <c r="S362" s="154"/>
      <c r="T362" s="154"/>
      <c r="U362" s="154"/>
      <c r="V362" s="154"/>
      <c r="W362" s="154"/>
      <c r="X362" s="154"/>
      <c r="Y362" s="154"/>
      <c r="Z362" s="154"/>
    </row>
    <row r="363" spans="1:26" s="160" customFormat="1" ht="33.75" customHeight="1">
      <c r="A363" s="165">
        <v>367</v>
      </c>
      <c r="B363" s="153" t="s">
        <v>3331</v>
      </c>
      <c r="C363" s="169">
        <v>44907</v>
      </c>
      <c r="D363" s="165" t="s">
        <v>22</v>
      </c>
      <c r="E363" s="165" t="s">
        <v>3332</v>
      </c>
      <c r="F363" s="165" t="s">
        <v>3333</v>
      </c>
      <c r="G363" s="154"/>
      <c r="H363" s="154"/>
      <c r="I363" s="154"/>
      <c r="J363" s="154"/>
      <c r="K363" s="154"/>
      <c r="L363" s="154"/>
      <c r="M363" s="154"/>
      <c r="N363" s="154"/>
      <c r="O363" s="154"/>
      <c r="P363" s="154"/>
      <c r="Q363" s="154"/>
      <c r="R363" s="154"/>
      <c r="S363" s="154"/>
      <c r="T363" s="154"/>
      <c r="U363" s="154"/>
      <c r="V363" s="154"/>
      <c r="W363" s="154"/>
      <c r="X363" s="154"/>
      <c r="Y363" s="154"/>
      <c r="Z363" s="154"/>
    </row>
    <row r="364" spans="1:26" s="160" customFormat="1" ht="33.75" customHeight="1">
      <c r="A364" s="165">
        <v>368</v>
      </c>
      <c r="B364" s="153" t="s">
        <v>3334</v>
      </c>
      <c r="C364" s="169">
        <v>44915</v>
      </c>
      <c r="D364" s="165" t="s">
        <v>22</v>
      </c>
      <c r="E364" s="165" t="s">
        <v>3335</v>
      </c>
      <c r="F364" s="165" t="s">
        <v>3336</v>
      </c>
      <c r="G364" s="154"/>
      <c r="H364" s="154"/>
      <c r="I364" s="154"/>
      <c r="J364" s="154"/>
      <c r="K364" s="154"/>
      <c r="L364" s="154"/>
      <c r="M364" s="154"/>
      <c r="N364" s="154"/>
      <c r="O364" s="154"/>
      <c r="P364" s="154"/>
      <c r="Q364" s="154"/>
      <c r="R364" s="154"/>
      <c r="S364" s="154"/>
      <c r="T364" s="154"/>
      <c r="U364" s="154"/>
      <c r="V364" s="154"/>
      <c r="W364" s="154"/>
      <c r="X364" s="154"/>
      <c r="Y364" s="154"/>
      <c r="Z364" s="154"/>
    </row>
    <row r="365" spans="1:26" s="160" customFormat="1" ht="33.75" customHeight="1">
      <c r="A365" s="165">
        <v>369</v>
      </c>
      <c r="B365" s="199" t="s">
        <v>3337</v>
      </c>
      <c r="C365" s="169">
        <v>44964</v>
      </c>
      <c r="D365" s="165" t="s">
        <v>22</v>
      </c>
      <c r="E365" s="165" t="s">
        <v>3338</v>
      </c>
      <c r="F365" s="165" t="s">
        <v>3339</v>
      </c>
      <c r="G365" s="154"/>
      <c r="H365" s="154"/>
      <c r="I365" s="154"/>
      <c r="J365" s="154"/>
      <c r="K365" s="154"/>
      <c r="L365" s="154"/>
      <c r="M365" s="154"/>
      <c r="N365" s="154"/>
      <c r="O365" s="154"/>
      <c r="P365" s="154"/>
      <c r="Q365" s="154"/>
      <c r="R365" s="154"/>
      <c r="S365" s="154"/>
      <c r="T365" s="154"/>
      <c r="U365" s="154"/>
      <c r="V365" s="154"/>
      <c r="W365" s="154"/>
      <c r="X365" s="154"/>
      <c r="Y365" s="154"/>
      <c r="Z365" s="154"/>
    </row>
    <row r="366" spans="1:26" s="160" customFormat="1" ht="33.75" customHeight="1">
      <c r="A366" s="165">
        <v>370</v>
      </c>
      <c r="B366" s="199" t="s">
        <v>3340</v>
      </c>
      <c r="C366" s="169">
        <v>45029</v>
      </c>
      <c r="D366" s="165" t="s">
        <v>22</v>
      </c>
      <c r="E366" s="165" t="s">
        <v>3341</v>
      </c>
      <c r="F366" s="200" t="s">
        <v>3342</v>
      </c>
      <c r="G366" s="154"/>
      <c r="H366" s="154"/>
      <c r="I366" s="154"/>
      <c r="J366" s="154"/>
      <c r="K366" s="154"/>
      <c r="L366" s="154"/>
      <c r="M366" s="154"/>
      <c r="N366" s="154"/>
      <c r="O366" s="154"/>
      <c r="P366" s="154"/>
      <c r="Q366" s="154"/>
      <c r="R366" s="154"/>
      <c r="S366" s="154"/>
      <c r="T366" s="154"/>
      <c r="U366" s="154"/>
      <c r="V366" s="154"/>
      <c r="W366" s="154"/>
      <c r="X366" s="154"/>
      <c r="Y366" s="154"/>
      <c r="Z366" s="154"/>
    </row>
    <row r="367" spans="1:26" s="160" customFormat="1" ht="33.75" customHeight="1">
      <c r="A367" s="165">
        <v>371</v>
      </c>
      <c r="B367" s="153" t="s">
        <v>3343</v>
      </c>
      <c r="C367" s="169">
        <v>45090</v>
      </c>
      <c r="D367" s="165" t="s">
        <v>22</v>
      </c>
      <c r="E367" s="165" t="s">
        <v>3344</v>
      </c>
      <c r="F367" s="165" t="s">
        <v>22</v>
      </c>
      <c r="G367" s="154"/>
      <c r="H367" s="154"/>
      <c r="I367" s="154"/>
      <c r="J367" s="154"/>
      <c r="K367" s="154"/>
      <c r="L367" s="154"/>
      <c r="M367" s="154"/>
      <c r="N367" s="154"/>
      <c r="O367" s="154"/>
      <c r="P367" s="154"/>
      <c r="Q367" s="154"/>
      <c r="R367" s="154"/>
      <c r="S367" s="154"/>
      <c r="T367" s="154"/>
      <c r="U367" s="154"/>
      <c r="V367" s="154"/>
      <c r="W367" s="154"/>
      <c r="X367" s="154"/>
      <c r="Y367" s="154"/>
      <c r="Z367" s="154"/>
    </row>
    <row r="368" spans="1:26" s="160" customFormat="1" ht="33.75" customHeight="1">
      <c r="A368" s="165">
        <v>372</v>
      </c>
      <c r="B368" s="153" t="s">
        <v>3345</v>
      </c>
      <c r="C368" s="169">
        <v>45098</v>
      </c>
      <c r="D368" s="165" t="s">
        <v>3346</v>
      </c>
      <c r="E368" s="165" t="s">
        <v>3347</v>
      </c>
      <c r="F368" s="165" t="s">
        <v>3348</v>
      </c>
      <c r="G368" s="154"/>
      <c r="H368" s="154"/>
      <c r="I368" s="154"/>
      <c r="J368" s="154"/>
      <c r="K368" s="154"/>
      <c r="L368" s="154"/>
      <c r="M368" s="154"/>
      <c r="N368" s="154"/>
      <c r="O368" s="154"/>
      <c r="P368" s="154"/>
      <c r="Q368" s="154"/>
      <c r="R368" s="154"/>
      <c r="S368" s="154"/>
      <c r="T368" s="154"/>
      <c r="U368" s="154"/>
      <c r="V368" s="154"/>
      <c r="W368" s="154"/>
      <c r="X368" s="154"/>
      <c r="Y368" s="154"/>
      <c r="Z368" s="154"/>
    </row>
    <row r="369" spans="1:26" s="160" customFormat="1" ht="33.75" customHeight="1">
      <c r="A369" s="165">
        <v>373</v>
      </c>
      <c r="B369" s="153" t="s">
        <v>3349</v>
      </c>
      <c r="C369" s="169">
        <v>45098</v>
      </c>
      <c r="D369" s="165" t="s">
        <v>22</v>
      </c>
      <c r="E369" s="165" t="s">
        <v>3350</v>
      </c>
      <c r="F369" s="165" t="s">
        <v>3351</v>
      </c>
      <c r="G369" s="154"/>
      <c r="H369" s="154"/>
      <c r="I369" s="154"/>
      <c r="J369" s="154"/>
      <c r="K369" s="154"/>
      <c r="L369" s="154"/>
      <c r="M369" s="154"/>
      <c r="N369" s="154"/>
      <c r="O369" s="154"/>
      <c r="P369" s="154"/>
      <c r="Q369" s="154"/>
      <c r="R369" s="154"/>
      <c r="S369" s="154"/>
      <c r="T369" s="154"/>
      <c r="U369" s="154"/>
      <c r="V369" s="154"/>
      <c r="W369" s="154"/>
      <c r="X369" s="154"/>
      <c r="Y369" s="154"/>
      <c r="Z369" s="154"/>
    </row>
    <row r="370" spans="1:26" s="160" customFormat="1" ht="33.75" customHeight="1">
      <c r="A370" s="165">
        <v>374</v>
      </c>
      <c r="B370" s="153" t="s">
        <v>3352</v>
      </c>
      <c r="C370" s="169">
        <v>45099</v>
      </c>
      <c r="D370" s="165" t="s">
        <v>22</v>
      </c>
      <c r="E370" s="165" t="s">
        <v>3353</v>
      </c>
      <c r="F370" s="165" t="s">
        <v>3354</v>
      </c>
      <c r="G370" s="154"/>
      <c r="H370" s="154"/>
      <c r="I370" s="154"/>
      <c r="J370" s="154"/>
      <c r="K370" s="154"/>
      <c r="L370" s="154"/>
      <c r="M370" s="154"/>
      <c r="N370" s="154"/>
      <c r="O370" s="154"/>
      <c r="P370" s="154"/>
      <c r="Q370" s="154"/>
      <c r="R370" s="154"/>
      <c r="S370" s="154"/>
      <c r="T370" s="154"/>
      <c r="U370" s="154"/>
      <c r="V370" s="154"/>
      <c r="W370" s="154"/>
      <c r="X370" s="154"/>
      <c r="Y370" s="154"/>
      <c r="Z370" s="154"/>
    </row>
    <row r="371" spans="1:26" s="160" customFormat="1" ht="33.75" customHeight="1">
      <c r="A371" s="165">
        <v>375</v>
      </c>
      <c r="B371" s="153" t="s">
        <v>3355</v>
      </c>
      <c r="C371" s="169">
        <v>45114</v>
      </c>
      <c r="D371" s="165" t="s">
        <v>22</v>
      </c>
      <c r="E371" s="165" t="s">
        <v>3356</v>
      </c>
      <c r="F371" s="165" t="s">
        <v>3357</v>
      </c>
      <c r="G371" s="154"/>
      <c r="H371" s="154"/>
      <c r="I371" s="154"/>
      <c r="J371" s="154"/>
      <c r="K371" s="154"/>
      <c r="L371" s="154"/>
      <c r="M371" s="154"/>
      <c r="N371" s="154"/>
      <c r="O371" s="154"/>
      <c r="P371" s="154"/>
      <c r="Q371" s="154"/>
      <c r="R371" s="154"/>
      <c r="S371" s="154"/>
      <c r="T371" s="154"/>
      <c r="U371" s="154"/>
      <c r="V371" s="154"/>
      <c r="W371" s="154"/>
      <c r="X371" s="154"/>
      <c r="Y371" s="154"/>
      <c r="Z371" s="154"/>
    </row>
    <row r="372" spans="1:26" ht="33.75" customHeight="1">
      <c r="A372" s="165">
        <v>376</v>
      </c>
      <c r="B372" s="166" t="s">
        <v>3358</v>
      </c>
      <c r="C372" s="169">
        <v>45216</v>
      </c>
      <c r="D372" s="165" t="s">
        <v>22</v>
      </c>
      <c r="E372" s="165" t="s">
        <v>3359</v>
      </c>
      <c r="F372" s="165" t="s">
        <v>22</v>
      </c>
      <c r="G372" s="154"/>
      <c r="H372" s="154"/>
      <c r="I372" s="154"/>
      <c r="J372" s="154"/>
      <c r="K372" s="154"/>
      <c r="L372" s="154"/>
      <c r="M372" s="154"/>
      <c r="N372" s="154"/>
      <c r="O372" s="154"/>
      <c r="P372" s="154"/>
      <c r="Q372" s="154"/>
      <c r="R372" s="154"/>
      <c r="S372" s="154"/>
      <c r="T372" s="154"/>
      <c r="U372" s="154"/>
      <c r="V372" s="154"/>
      <c r="W372" s="154"/>
      <c r="X372" s="154"/>
      <c r="Y372" s="154"/>
      <c r="Z372" s="154"/>
    </row>
    <row r="373" spans="1:26" s="160" customFormat="1" ht="33.75" customHeight="1">
      <c r="A373" s="165">
        <v>377</v>
      </c>
      <c r="B373" s="153" t="s">
        <v>3360</v>
      </c>
      <c r="C373" s="169">
        <v>45246</v>
      </c>
      <c r="D373" s="165" t="s">
        <v>22</v>
      </c>
      <c r="E373" s="165" t="s">
        <v>3361</v>
      </c>
      <c r="F373" s="165" t="s">
        <v>22</v>
      </c>
      <c r="G373" s="154"/>
      <c r="H373" s="154"/>
      <c r="I373" s="154"/>
      <c r="J373" s="154"/>
      <c r="K373" s="154"/>
      <c r="L373" s="154"/>
      <c r="M373" s="154"/>
      <c r="N373" s="154"/>
      <c r="O373" s="154"/>
      <c r="P373" s="154"/>
      <c r="Q373" s="154"/>
      <c r="R373" s="154"/>
      <c r="S373" s="154"/>
      <c r="T373" s="154"/>
      <c r="U373" s="154"/>
      <c r="V373" s="154"/>
      <c r="W373" s="154"/>
      <c r="X373" s="154"/>
      <c r="Y373" s="154"/>
      <c r="Z373" s="154"/>
    </row>
    <row r="374" spans="1:26" s="160" customFormat="1" ht="33.75" customHeight="1">
      <c r="A374" s="165">
        <v>378</v>
      </c>
      <c r="B374" s="153" t="s">
        <v>3362</v>
      </c>
      <c r="C374" s="169">
        <v>45246</v>
      </c>
      <c r="D374" s="165" t="s">
        <v>22</v>
      </c>
      <c r="E374" s="165" t="s">
        <v>3363</v>
      </c>
      <c r="F374" s="165" t="s">
        <v>22</v>
      </c>
      <c r="G374" s="154"/>
      <c r="H374" s="154"/>
      <c r="I374" s="154"/>
      <c r="J374" s="154"/>
      <c r="K374" s="154"/>
      <c r="L374" s="154"/>
      <c r="M374" s="154"/>
      <c r="N374" s="154"/>
      <c r="O374" s="154"/>
      <c r="P374" s="154"/>
      <c r="Q374" s="154"/>
      <c r="R374" s="154"/>
      <c r="S374" s="154"/>
      <c r="T374" s="154"/>
      <c r="U374" s="154"/>
      <c r="V374" s="154"/>
      <c r="W374" s="154"/>
      <c r="X374" s="154"/>
      <c r="Y374" s="154"/>
      <c r="Z374" s="154"/>
    </row>
    <row r="375" spans="1:26" s="160" customFormat="1" ht="33.75" customHeight="1">
      <c r="A375" s="165">
        <v>379</v>
      </c>
      <c r="B375" s="153" t="s">
        <v>3364</v>
      </c>
      <c r="C375" s="169">
        <v>45316</v>
      </c>
      <c r="D375" s="165" t="s">
        <v>22</v>
      </c>
      <c r="E375" s="165" t="s">
        <v>3365</v>
      </c>
      <c r="F375" s="165" t="s">
        <v>22</v>
      </c>
      <c r="G375" s="154"/>
      <c r="H375" s="154"/>
      <c r="I375" s="154"/>
      <c r="J375" s="154"/>
      <c r="K375" s="154"/>
      <c r="L375" s="154"/>
      <c r="M375" s="154"/>
      <c r="N375" s="154"/>
      <c r="O375" s="154"/>
      <c r="P375" s="154"/>
      <c r="Q375" s="154"/>
      <c r="R375" s="154"/>
      <c r="S375" s="154"/>
      <c r="T375" s="154"/>
      <c r="U375" s="154"/>
      <c r="V375" s="154"/>
      <c r="W375" s="154"/>
      <c r="X375" s="154"/>
      <c r="Y375" s="154"/>
      <c r="Z375" s="154"/>
    </row>
    <row r="376" spans="1:26" s="160" customFormat="1" ht="33.75" customHeight="1">
      <c r="A376" s="165">
        <v>380</v>
      </c>
      <c r="B376" s="153" t="s">
        <v>3366</v>
      </c>
      <c r="C376" s="169">
        <v>45320</v>
      </c>
      <c r="D376" s="165" t="s">
        <v>22</v>
      </c>
      <c r="E376" s="165" t="s">
        <v>3367</v>
      </c>
      <c r="F376" s="165" t="s">
        <v>3368</v>
      </c>
      <c r="G376" s="154"/>
      <c r="H376" s="154"/>
      <c r="I376" s="154"/>
      <c r="J376" s="154"/>
      <c r="K376" s="154"/>
      <c r="L376" s="154"/>
      <c r="M376" s="154"/>
      <c r="N376" s="154"/>
      <c r="O376" s="154"/>
      <c r="P376" s="154"/>
      <c r="Q376" s="154"/>
      <c r="R376" s="154"/>
      <c r="S376" s="154"/>
      <c r="T376" s="154"/>
      <c r="U376" s="154"/>
      <c r="V376" s="154"/>
      <c r="W376" s="154"/>
      <c r="X376" s="154"/>
      <c r="Y376" s="154"/>
      <c r="Z376" s="154"/>
    </row>
    <row r="377" spans="1:26" ht="33.75" customHeight="1">
      <c r="A377" s="165">
        <v>381</v>
      </c>
      <c r="B377" s="153" t="s">
        <v>3369</v>
      </c>
      <c r="C377" s="169">
        <v>45405</v>
      </c>
      <c r="D377" s="165" t="s">
        <v>22</v>
      </c>
      <c r="E377" s="165" t="s">
        <v>3370</v>
      </c>
      <c r="F377" s="165" t="s">
        <v>22</v>
      </c>
      <c r="G377" s="154"/>
      <c r="H377" s="154"/>
      <c r="I377" s="154"/>
      <c r="J377" s="154"/>
      <c r="K377" s="154"/>
      <c r="L377" s="154"/>
      <c r="M377" s="154"/>
      <c r="N377" s="154"/>
      <c r="O377" s="154"/>
      <c r="P377" s="154"/>
      <c r="Q377" s="154"/>
      <c r="R377" s="154"/>
      <c r="S377" s="154"/>
      <c r="T377" s="154"/>
      <c r="U377" s="154"/>
      <c r="V377" s="154"/>
      <c r="W377" s="154"/>
      <c r="X377" s="154"/>
      <c r="Y377" s="154"/>
      <c r="Z377" s="154"/>
    </row>
    <row r="378" spans="1:26" ht="33.75" customHeight="1">
      <c r="A378" s="165">
        <v>382</v>
      </c>
      <c r="B378" s="153" t="s">
        <v>3371</v>
      </c>
      <c r="C378" s="169">
        <v>45408</v>
      </c>
      <c r="D378" s="165" t="s">
        <v>22</v>
      </c>
      <c r="E378" s="165" t="s">
        <v>3372</v>
      </c>
      <c r="F378" s="165" t="s">
        <v>3373</v>
      </c>
      <c r="G378" s="154"/>
      <c r="H378" s="154"/>
      <c r="I378" s="154"/>
      <c r="J378" s="154"/>
      <c r="K378" s="154"/>
      <c r="L378" s="154"/>
      <c r="M378" s="154"/>
      <c r="N378" s="154"/>
      <c r="O378" s="154"/>
      <c r="P378" s="154"/>
      <c r="Q378" s="154"/>
      <c r="R378" s="154"/>
      <c r="S378" s="154"/>
      <c r="T378" s="154"/>
      <c r="U378" s="154"/>
      <c r="V378" s="154"/>
      <c r="W378" s="154"/>
      <c r="X378" s="154"/>
      <c r="Y378" s="154"/>
      <c r="Z378" s="154"/>
    </row>
    <row r="379" spans="1:26" ht="33.75" customHeight="1">
      <c r="A379" s="165">
        <v>383</v>
      </c>
      <c r="B379" s="153" t="s">
        <v>3374</v>
      </c>
      <c r="C379" s="169">
        <v>45408</v>
      </c>
      <c r="D379" s="165" t="s">
        <v>22</v>
      </c>
      <c r="E379" s="165" t="s">
        <v>3375</v>
      </c>
      <c r="F379" s="165" t="s">
        <v>3376</v>
      </c>
      <c r="G379" s="154"/>
      <c r="H379" s="154"/>
      <c r="I379" s="154"/>
      <c r="J379" s="154"/>
      <c r="K379" s="154"/>
      <c r="L379" s="154"/>
      <c r="M379" s="154"/>
      <c r="N379" s="154"/>
      <c r="O379" s="154"/>
      <c r="P379" s="154"/>
      <c r="Q379" s="154"/>
      <c r="R379" s="154"/>
      <c r="S379" s="154"/>
      <c r="T379" s="154"/>
      <c r="U379" s="154"/>
      <c r="V379" s="154"/>
      <c r="W379" s="154"/>
      <c r="X379" s="154"/>
      <c r="Y379" s="154"/>
      <c r="Z379" s="154"/>
    </row>
    <row r="380" spans="1:26" ht="33.75" customHeight="1">
      <c r="A380" s="165">
        <v>384</v>
      </c>
      <c r="B380" s="153" t="s">
        <v>3377</v>
      </c>
      <c r="C380" s="169">
        <v>45408</v>
      </c>
      <c r="D380" s="165" t="s">
        <v>22</v>
      </c>
      <c r="E380" s="165" t="s">
        <v>3378</v>
      </c>
      <c r="F380" s="165" t="s">
        <v>3379</v>
      </c>
      <c r="G380" s="154"/>
      <c r="H380" s="154"/>
      <c r="I380" s="154"/>
      <c r="J380" s="154"/>
      <c r="K380" s="154"/>
      <c r="L380" s="154"/>
      <c r="M380" s="154"/>
      <c r="N380" s="154"/>
      <c r="O380" s="154"/>
      <c r="P380" s="154"/>
      <c r="Q380" s="154"/>
      <c r="R380" s="154"/>
      <c r="S380" s="154"/>
      <c r="T380" s="154"/>
      <c r="U380" s="154"/>
      <c r="V380" s="154"/>
      <c r="W380" s="154"/>
      <c r="X380" s="154"/>
      <c r="Y380" s="154"/>
      <c r="Z380" s="154"/>
    </row>
    <row r="381" spans="1:26" ht="33.75" customHeight="1">
      <c r="A381" s="165">
        <v>385</v>
      </c>
      <c r="B381" s="153" t="s">
        <v>3380</v>
      </c>
      <c r="C381" s="169">
        <v>45408</v>
      </c>
      <c r="D381" s="165" t="s">
        <v>22</v>
      </c>
      <c r="E381" s="165" t="s">
        <v>3381</v>
      </c>
      <c r="F381" s="165" t="s">
        <v>3382</v>
      </c>
      <c r="G381" s="154"/>
      <c r="H381" s="154"/>
      <c r="I381" s="154"/>
      <c r="J381" s="154"/>
      <c r="K381" s="154"/>
      <c r="L381" s="154"/>
      <c r="M381" s="154"/>
      <c r="N381" s="154"/>
      <c r="O381" s="154"/>
      <c r="P381" s="154"/>
      <c r="Q381" s="154"/>
      <c r="R381" s="154"/>
      <c r="S381" s="154"/>
      <c r="T381" s="154"/>
      <c r="U381" s="154"/>
      <c r="V381" s="154"/>
      <c r="W381" s="154"/>
      <c r="X381" s="154"/>
      <c r="Y381" s="154"/>
      <c r="Z381" s="154"/>
    </row>
    <row r="382" spans="1:26" ht="33.75" customHeight="1">
      <c r="A382" s="165">
        <v>386</v>
      </c>
      <c r="B382" s="153" t="s">
        <v>3383</v>
      </c>
      <c r="C382" s="169">
        <v>45440</v>
      </c>
      <c r="D382" s="165" t="s">
        <v>22</v>
      </c>
      <c r="E382" s="165" t="s">
        <v>3384</v>
      </c>
      <c r="F382" s="165" t="s">
        <v>3385</v>
      </c>
      <c r="G382" s="154"/>
      <c r="H382" s="154"/>
      <c r="I382" s="154"/>
      <c r="J382" s="154"/>
      <c r="K382" s="154"/>
      <c r="L382" s="154"/>
      <c r="M382" s="154"/>
      <c r="N382" s="154"/>
      <c r="O382" s="154"/>
      <c r="P382" s="154"/>
      <c r="Q382" s="154"/>
      <c r="R382" s="154"/>
      <c r="S382" s="154"/>
      <c r="T382" s="154"/>
      <c r="U382" s="154"/>
      <c r="V382" s="154"/>
      <c r="W382" s="154"/>
      <c r="X382" s="154"/>
      <c r="Y382" s="154"/>
      <c r="Z382" s="154"/>
    </row>
    <row r="383" spans="1:26" s="160" customFormat="1" ht="33.75" customHeight="1">
      <c r="A383" s="165">
        <v>387</v>
      </c>
      <c r="B383" s="153" t="s">
        <v>3386</v>
      </c>
      <c r="C383" s="169">
        <v>45607</v>
      </c>
      <c r="D383" s="165" t="s">
        <v>22</v>
      </c>
      <c r="E383" s="165" t="s">
        <v>3387</v>
      </c>
      <c r="F383" s="165" t="s">
        <v>22</v>
      </c>
      <c r="G383" s="154"/>
      <c r="H383" s="154"/>
      <c r="I383" s="154"/>
      <c r="J383" s="154"/>
      <c r="K383" s="154"/>
      <c r="L383" s="154"/>
      <c r="M383" s="154"/>
      <c r="N383" s="154"/>
      <c r="O383" s="154"/>
      <c r="P383" s="154"/>
      <c r="Q383" s="154"/>
      <c r="R383" s="154"/>
      <c r="S383" s="154"/>
      <c r="T383" s="154"/>
      <c r="U383" s="154"/>
      <c r="V383" s="154"/>
      <c r="W383" s="154"/>
      <c r="X383" s="154"/>
      <c r="Y383" s="154"/>
      <c r="Z383" s="154"/>
    </row>
    <row r="384" spans="1:26" s="160" customFormat="1" ht="33.75" customHeight="1">
      <c r="A384" s="165">
        <v>388</v>
      </c>
      <c r="B384" s="201" t="s">
        <v>3388</v>
      </c>
      <c r="C384" s="169">
        <v>45888</v>
      </c>
      <c r="D384" s="165" t="s">
        <v>22</v>
      </c>
      <c r="E384" s="165" t="s">
        <v>3389</v>
      </c>
      <c r="F384" s="165" t="s">
        <v>22</v>
      </c>
      <c r="G384" s="154"/>
      <c r="H384" s="154"/>
      <c r="I384" s="154"/>
      <c r="J384" s="154"/>
      <c r="K384" s="154"/>
      <c r="L384" s="154"/>
      <c r="M384" s="154"/>
      <c r="N384" s="154"/>
      <c r="O384" s="154"/>
      <c r="P384" s="154"/>
      <c r="Q384" s="154"/>
      <c r="R384" s="154"/>
      <c r="S384" s="154"/>
      <c r="T384" s="154"/>
      <c r="U384" s="154"/>
      <c r="V384" s="154"/>
      <c r="W384" s="154"/>
      <c r="X384" s="154"/>
      <c r="Y384" s="154"/>
      <c r="Z384" s="154"/>
    </row>
    <row r="385" spans="1:26" ht="33.75" customHeight="1">
      <c r="A385" s="165">
        <v>389</v>
      </c>
      <c r="B385" s="350" t="s">
        <v>1185</v>
      </c>
      <c r="C385" s="351" t="s">
        <v>5211</v>
      </c>
      <c r="D385" s="352" t="s">
        <v>22</v>
      </c>
      <c r="E385" s="352" t="s">
        <v>1186</v>
      </c>
      <c r="F385" s="165" t="s">
        <v>22</v>
      </c>
      <c r="G385" s="154"/>
      <c r="H385" s="154"/>
      <c r="I385" s="154"/>
      <c r="J385" s="154"/>
      <c r="K385" s="154"/>
      <c r="L385" s="154"/>
      <c r="M385" s="154"/>
      <c r="N385" s="154"/>
      <c r="O385" s="154"/>
      <c r="P385" s="154"/>
      <c r="Q385" s="154"/>
      <c r="R385" s="154"/>
      <c r="S385" s="154"/>
      <c r="T385" s="154"/>
      <c r="U385" s="154"/>
      <c r="V385" s="154"/>
      <c r="W385" s="154"/>
      <c r="X385" s="154"/>
      <c r="Y385" s="154"/>
      <c r="Z385" s="154"/>
    </row>
    <row r="386" spans="1:26" ht="33.75" customHeight="1">
      <c r="A386" s="165">
        <v>390</v>
      </c>
      <c r="B386" s="353" t="s">
        <v>5212</v>
      </c>
      <c r="C386" s="351" t="s">
        <v>5213</v>
      </c>
      <c r="D386" s="352" t="s">
        <v>22</v>
      </c>
      <c r="E386" s="352" t="s">
        <v>5215</v>
      </c>
      <c r="F386" s="352" t="s">
        <v>5214</v>
      </c>
      <c r="G386" s="154"/>
      <c r="H386" s="154"/>
      <c r="I386" s="154"/>
      <c r="J386" s="154"/>
      <c r="K386" s="154"/>
      <c r="L386" s="154"/>
      <c r="M386" s="154"/>
      <c r="N386" s="154"/>
      <c r="O386" s="154"/>
      <c r="P386" s="154"/>
      <c r="Q386" s="154"/>
      <c r="R386" s="154"/>
      <c r="S386" s="154"/>
      <c r="T386" s="154"/>
      <c r="U386" s="154"/>
      <c r="V386" s="154"/>
      <c r="W386" s="154"/>
      <c r="X386" s="154"/>
      <c r="Y386" s="154"/>
      <c r="Z386" s="154"/>
    </row>
    <row r="387" spans="1:26" ht="33.75" customHeight="1">
      <c r="A387" s="165"/>
      <c r="B387" s="166"/>
      <c r="C387" s="169"/>
      <c r="D387" s="165"/>
      <c r="E387" s="165"/>
      <c r="F387" s="165"/>
      <c r="G387" s="154"/>
      <c r="H387" s="154"/>
      <c r="I387" s="154"/>
      <c r="J387" s="154"/>
      <c r="K387" s="154"/>
      <c r="L387" s="154"/>
      <c r="M387" s="154"/>
      <c r="N387" s="154"/>
      <c r="O387" s="154"/>
      <c r="P387" s="154"/>
      <c r="Q387" s="154"/>
      <c r="R387" s="154"/>
      <c r="S387" s="154"/>
      <c r="T387" s="154"/>
      <c r="U387" s="154"/>
      <c r="V387" s="154"/>
      <c r="W387" s="154"/>
      <c r="X387" s="154"/>
      <c r="Y387" s="154"/>
      <c r="Z387" s="154"/>
    </row>
    <row r="388" spans="1:26" ht="33.75" customHeight="1">
      <c r="A388" s="165"/>
      <c r="B388" s="166"/>
      <c r="C388" s="169"/>
      <c r="D388" s="165"/>
      <c r="E388" s="165"/>
      <c r="F388" s="165"/>
      <c r="G388" s="154"/>
      <c r="H388" s="154"/>
      <c r="I388" s="154"/>
      <c r="J388" s="154"/>
      <c r="K388" s="154"/>
      <c r="L388" s="154"/>
      <c r="M388" s="154"/>
      <c r="N388" s="154"/>
      <c r="O388" s="154"/>
      <c r="P388" s="154"/>
      <c r="Q388" s="154"/>
      <c r="R388" s="154"/>
      <c r="S388" s="154"/>
      <c r="T388" s="154"/>
      <c r="U388" s="154"/>
      <c r="V388" s="154"/>
      <c r="W388" s="154"/>
      <c r="X388" s="154"/>
      <c r="Y388" s="154"/>
      <c r="Z388" s="154"/>
    </row>
    <row r="389" spans="1:26" ht="33.75" customHeight="1">
      <c r="A389" s="165"/>
      <c r="B389" s="166"/>
      <c r="C389" s="169"/>
      <c r="D389" s="165"/>
      <c r="E389" s="165"/>
      <c r="F389" s="165"/>
      <c r="G389" s="154"/>
      <c r="H389" s="154"/>
      <c r="I389" s="154"/>
      <c r="J389" s="154"/>
      <c r="K389" s="154"/>
      <c r="L389" s="154"/>
      <c r="M389" s="154"/>
      <c r="N389" s="154"/>
      <c r="O389" s="154"/>
      <c r="P389" s="154"/>
      <c r="Q389" s="154"/>
      <c r="R389" s="154"/>
      <c r="S389" s="154"/>
      <c r="T389" s="154"/>
      <c r="U389" s="154"/>
      <c r="V389" s="154"/>
      <c r="W389" s="154"/>
      <c r="X389" s="154"/>
      <c r="Y389" s="154"/>
      <c r="Z389" s="154"/>
    </row>
    <row r="390" spans="1:26" ht="33.75" customHeight="1">
      <c r="A390" s="165"/>
      <c r="B390" s="166"/>
      <c r="C390" s="169"/>
      <c r="D390" s="165"/>
      <c r="E390" s="165"/>
      <c r="F390" s="165"/>
      <c r="G390" s="154"/>
      <c r="H390" s="154"/>
      <c r="I390" s="154"/>
      <c r="J390" s="154"/>
      <c r="K390" s="154"/>
      <c r="L390" s="154"/>
      <c r="M390" s="154"/>
      <c r="N390" s="154"/>
      <c r="O390" s="154"/>
      <c r="P390" s="154"/>
      <c r="Q390" s="154"/>
      <c r="R390" s="154"/>
      <c r="S390" s="154"/>
      <c r="T390" s="154"/>
      <c r="U390" s="154"/>
      <c r="V390" s="154"/>
      <c r="W390" s="154"/>
      <c r="X390" s="154"/>
      <c r="Y390" s="154"/>
      <c r="Z390" s="154"/>
    </row>
    <row r="391" spans="1:26" ht="33.75" customHeight="1">
      <c r="A391" s="165"/>
      <c r="B391" s="166"/>
      <c r="C391" s="169"/>
      <c r="D391" s="165"/>
      <c r="E391" s="165"/>
      <c r="F391" s="165"/>
      <c r="G391" s="154"/>
      <c r="H391" s="154"/>
      <c r="I391" s="154"/>
      <c r="J391" s="154"/>
      <c r="K391" s="154"/>
      <c r="L391" s="154"/>
      <c r="M391" s="154"/>
      <c r="N391" s="154"/>
      <c r="O391" s="154"/>
      <c r="P391" s="154"/>
      <c r="Q391" s="154"/>
      <c r="R391" s="154"/>
      <c r="S391" s="154"/>
      <c r="T391" s="154"/>
      <c r="U391" s="154"/>
      <c r="V391" s="154"/>
      <c r="W391" s="154"/>
      <c r="X391" s="154"/>
      <c r="Y391" s="154"/>
      <c r="Z391" s="154"/>
    </row>
    <row r="392" spans="1:26" ht="33.75" customHeight="1">
      <c r="A392" s="165"/>
      <c r="B392" s="166"/>
      <c r="C392" s="169"/>
      <c r="D392" s="165"/>
      <c r="E392" s="165"/>
      <c r="F392" s="165"/>
      <c r="G392" s="154"/>
      <c r="H392" s="154"/>
      <c r="I392" s="154"/>
      <c r="J392" s="154"/>
      <c r="K392" s="154"/>
      <c r="L392" s="154"/>
      <c r="M392" s="154"/>
      <c r="N392" s="154"/>
      <c r="O392" s="154"/>
      <c r="P392" s="154"/>
      <c r="Q392" s="154"/>
      <c r="R392" s="154"/>
      <c r="S392" s="154"/>
      <c r="T392" s="154"/>
      <c r="U392" s="154"/>
      <c r="V392" s="154"/>
      <c r="W392" s="154"/>
      <c r="X392" s="154"/>
      <c r="Y392" s="154"/>
      <c r="Z392" s="154"/>
    </row>
    <row r="393" spans="1:26" ht="33.75" customHeight="1">
      <c r="A393" s="165"/>
      <c r="B393" s="166"/>
      <c r="C393" s="169"/>
      <c r="D393" s="165"/>
      <c r="E393" s="165"/>
      <c r="F393" s="165"/>
      <c r="G393" s="154"/>
      <c r="H393" s="154"/>
      <c r="I393" s="154"/>
      <c r="J393" s="154"/>
      <c r="K393" s="154"/>
      <c r="L393" s="154"/>
      <c r="M393" s="154"/>
      <c r="N393" s="154"/>
      <c r="O393" s="154"/>
      <c r="P393" s="154"/>
      <c r="Q393" s="154"/>
      <c r="R393" s="154"/>
      <c r="S393" s="154"/>
      <c r="T393" s="154"/>
      <c r="U393" s="154"/>
      <c r="V393" s="154"/>
      <c r="W393" s="154"/>
      <c r="X393" s="154"/>
      <c r="Y393" s="154"/>
      <c r="Z393" s="154"/>
    </row>
    <row r="394" spans="1:26" ht="33.75" customHeight="1">
      <c r="A394" s="165"/>
      <c r="B394" s="166"/>
      <c r="C394" s="169"/>
      <c r="D394" s="165"/>
      <c r="E394" s="165"/>
      <c r="F394" s="165"/>
      <c r="G394" s="154"/>
      <c r="H394" s="154"/>
      <c r="I394" s="154"/>
      <c r="J394" s="154"/>
      <c r="K394" s="154"/>
      <c r="L394" s="154"/>
      <c r="M394" s="154"/>
      <c r="N394" s="154"/>
      <c r="O394" s="154"/>
      <c r="P394" s="154"/>
      <c r="Q394" s="154"/>
      <c r="R394" s="154"/>
      <c r="S394" s="154"/>
      <c r="T394" s="154"/>
      <c r="U394" s="154"/>
      <c r="V394" s="154"/>
      <c r="W394" s="154"/>
      <c r="X394" s="154"/>
      <c r="Y394" s="154"/>
      <c r="Z394" s="154"/>
    </row>
    <row r="395" spans="1:26" ht="33.75" customHeight="1">
      <c r="A395" s="165"/>
      <c r="B395" s="166"/>
      <c r="C395" s="169"/>
      <c r="D395" s="165"/>
      <c r="E395" s="165"/>
      <c r="F395" s="165"/>
      <c r="G395" s="154"/>
      <c r="H395" s="154"/>
      <c r="I395" s="154"/>
      <c r="J395" s="154"/>
      <c r="K395" s="154"/>
      <c r="L395" s="154"/>
      <c r="M395" s="154"/>
      <c r="N395" s="154"/>
      <c r="O395" s="154"/>
      <c r="P395" s="154"/>
      <c r="Q395" s="154"/>
      <c r="R395" s="154"/>
      <c r="S395" s="154"/>
      <c r="T395" s="154"/>
      <c r="U395" s="154"/>
      <c r="V395" s="154"/>
      <c r="W395" s="154"/>
      <c r="X395" s="154"/>
      <c r="Y395" s="154"/>
      <c r="Z395" s="154"/>
    </row>
    <row r="396" spans="1:26" ht="33.75" customHeight="1">
      <c r="A396" s="165"/>
      <c r="B396" s="166"/>
      <c r="C396" s="169"/>
      <c r="D396" s="165"/>
      <c r="E396" s="165"/>
      <c r="F396" s="165"/>
      <c r="G396" s="154"/>
      <c r="H396" s="154"/>
      <c r="I396" s="154"/>
      <c r="J396" s="154"/>
      <c r="K396" s="154"/>
      <c r="L396" s="154"/>
      <c r="M396" s="154"/>
      <c r="N396" s="154"/>
      <c r="O396" s="154"/>
      <c r="P396" s="154"/>
      <c r="Q396" s="154"/>
      <c r="R396" s="154"/>
      <c r="S396" s="154"/>
      <c r="T396" s="154"/>
      <c r="U396" s="154"/>
      <c r="V396" s="154"/>
      <c r="W396" s="154"/>
      <c r="X396" s="154"/>
      <c r="Y396" s="154"/>
      <c r="Z396" s="154"/>
    </row>
    <row r="397" spans="1:26" ht="33.75" customHeight="1">
      <c r="A397" s="165"/>
      <c r="B397" s="166"/>
      <c r="C397" s="169"/>
      <c r="D397" s="165"/>
      <c r="E397" s="165"/>
      <c r="F397" s="165"/>
      <c r="G397" s="154"/>
      <c r="H397" s="154"/>
      <c r="I397" s="154"/>
      <c r="J397" s="154"/>
      <c r="K397" s="154"/>
      <c r="L397" s="154"/>
      <c r="M397" s="154"/>
      <c r="N397" s="154"/>
      <c r="O397" s="154"/>
      <c r="P397" s="154"/>
      <c r="Q397" s="154"/>
      <c r="R397" s="154"/>
      <c r="S397" s="154"/>
      <c r="T397" s="154"/>
      <c r="U397" s="154"/>
      <c r="V397" s="154"/>
      <c r="W397" s="154"/>
      <c r="X397" s="154"/>
      <c r="Y397" s="154"/>
      <c r="Z397" s="154"/>
    </row>
    <row r="398" spans="1:26" ht="33.75" customHeight="1">
      <c r="A398" s="165"/>
      <c r="B398" s="166"/>
      <c r="C398" s="169"/>
      <c r="D398" s="165"/>
      <c r="E398" s="165"/>
      <c r="F398" s="165"/>
      <c r="G398" s="154"/>
      <c r="H398" s="154"/>
      <c r="I398" s="154"/>
      <c r="J398" s="154"/>
      <c r="K398" s="154"/>
      <c r="L398" s="154"/>
      <c r="M398" s="154"/>
      <c r="N398" s="154"/>
      <c r="O398" s="154"/>
      <c r="P398" s="154"/>
      <c r="Q398" s="154"/>
      <c r="R398" s="154"/>
      <c r="S398" s="154"/>
      <c r="T398" s="154"/>
      <c r="U398" s="154"/>
      <c r="V398" s="154"/>
      <c r="W398" s="154"/>
      <c r="X398" s="154"/>
      <c r="Y398" s="154"/>
      <c r="Z398" s="154"/>
    </row>
    <row r="399" spans="1:26" ht="33.75" customHeight="1">
      <c r="A399" s="165"/>
      <c r="B399" s="166"/>
      <c r="C399" s="169"/>
      <c r="D399" s="165"/>
      <c r="E399" s="165"/>
      <c r="F399" s="165"/>
      <c r="G399" s="154"/>
      <c r="H399" s="154"/>
      <c r="I399" s="154"/>
      <c r="J399" s="154"/>
      <c r="K399" s="154"/>
      <c r="L399" s="154"/>
      <c r="M399" s="154"/>
      <c r="N399" s="154"/>
      <c r="O399" s="154"/>
      <c r="P399" s="154"/>
      <c r="Q399" s="154"/>
      <c r="R399" s="154"/>
      <c r="S399" s="154"/>
      <c r="T399" s="154"/>
      <c r="U399" s="154"/>
      <c r="V399" s="154"/>
      <c r="W399" s="154"/>
      <c r="X399" s="154"/>
      <c r="Y399" s="154"/>
      <c r="Z399" s="154"/>
    </row>
    <row r="400" spans="1:26" ht="33.75" customHeight="1">
      <c r="A400" s="165"/>
      <c r="B400" s="166"/>
      <c r="C400" s="169"/>
      <c r="D400" s="165"/>
      <c r="E400" s="165"/>
      <c r="F400" s="165"/>
      <c r="G400" s="154"/>
      <c r="H400" s="154"/>
      <c r="I400" s="154"/>
      <c r="J400" s="154"/>
      <c r="K400" s="154"/>
      <c r="L400" s="154"/>
      <c r="M400" s="154"/>
      <c r="N400" s="154"/>
      <c r="O400" s="154"/>
      <c r="P400" s="154"/>
      <c r="Q400" s="154"/>
      <c r="R400" s="154"/>
      <c r="S400" s="154"/>
      <c r="T400" s="154"/>
      <c r="U400" s="154"/>
      <c r="V400" s="154"/>
      <c r="W400" s="154"/>
      <c r="X400" s="154"/>
      <c r="Y400" s="154"/>
      <c r="Z400" s="154"/>
    </row>
    <row r="401" spans="1:26" ht="33.75" customHeight="1">
      <c r="A401" s="165"/>
      <c r="B401" s="166"/>
      <c r="C401" s="169"/>
      <c r="D401" s="165"/>
      <c r="E401" s="165"/>
      <c r="F401" s="165"/>
      <c r="G401" s="154"/>
      <c r="H401" s="154"/>
      <c r="I401" s="154"/>
      <c r="J401" s="154"/>
      <c r="K401" s="154"/>
      <c r="L401" s="154"/>
      <c r="M401" s="154"/>
      <c r="N401" s="154"/>
      <c r="O401" s="154"/>
      <c r="P401" s="154"/>
      <c r="Q401" s="154"/>
      <c r="R401" s="154"/>
      <c r="S401" s="154"/>
      <c r="T401" s="154"/>
      <c r="U401" s="154"/>
      <c r="V401" s="154"/>
      <c r="W401" s="154"/>
      <c r="X401" s="154"/>
      <c r="Y401" s="154"/>
      <c r="Z401" s="154"/>
    </row>
    <row r="402" spans="1:26" ht="33.75" customHeight="1">
      <c r="A402" s="165"/>
      <c r="B402" s="166"/>
      <c r="C402" s="169"/>
      <c r="D402" s="165"/>
      <c r="E402" s="165"/>
      <c r="F402" s="165"/>
      <c r="G402" s="154"/>
      <c r="H402" s="154"/>
      <c r="I402" s="154"/>
      <c r="J402" s="154"/>
      <c r="K402" s="154"/>
      <c r="L402" s="154"/>
      <c r="M402" s="154"/>
      <c r="N402" s="154"/>
      <c r="O402" s="154"/>
      <c r="P402" s="154"/>
      <c r="Q402" s="154"/>
      <c r="R402" s="154"/>
      <c r="S402" s="154"/>
      <c r="T402" s="154"/>
      <c r="U402" s="154"/>
      <c r="V402" s="154"/>
      <c r="W402" s="154"/>
      <c r="X402" s="154"/>
      <c r="Y402" s="154"/>
      <c r="Z402" s="154"/>
    </row>
    <row r="403" spans="1:26" ht="33.75" customHeight="1">
      <c r="A403" s="165"/>
      <c r="B403" s="166"/>
      <c r="C403" s="169"/>
      <c r="D403" s="165"/>
      <c r="E403" s="165"/>
      <c r="F403" s="165"/>
      <c r="G403" s="154"/>
      <c r="H403" s="154"/>
      <c r="I403" s="154"/>
      <c r="J403" s="154"/>
      <c r="K403" s="154"/>
      <c r="L403" s="154"/>
      <c r="M403" s="154"/>
      <c r="N403" s="154"/>
      <c r="O403" s="154"/>
      <c r="P403" s="154"/>
      <c r="Q403" s="154"/>
      <c r="R403" s="154"/>
      <c r="S403" s="154"/>
      <c r="T403" s="154"/>
      <c r="U403" s="154"/>
      <c r="V403" s="154"/>
      <c r="W403" s="154"/>
      <c r="X403" s="154"/>
      <c r="Y403" s="154"/>
      <c r="Z403" s="154"/>
    </row>
    <row r="404" spans="1:26" ht="33.75" customHeight="1">
      <c r="A404" s="165"/>
      <c r="B404" s="166"/>
      <c r="C404" s="169"/>
      <c r="D404" s="165"/>
      <c r="E404" s="165"/>
      <c r="F404" s="165"/>
      <c r="G404" s="154"/>
      <c r="H404" s="154"/>
      <c r="I404" s="154"/>
      <c r="J404" s="154"/>
      <c r="K404" s="154"/>
      <c r="L404" s="154"/>
      <c r="M404" s="154"/>
      <c r="N404" s="154"/>
      <c r="O404" s="154"/>
      <c r="P404" s="154"/>
      <c r="Q404" s="154"/>
      <c r="R404" s="154"/>
      <c r="S404" s="154"/>
      <c r="T404" s="154"/>
      <c r="U404" s="154"/>
      <c r="V404" s="154"/>
      <c r="W404" s="154"/>
      <c r="X404" s="154"/>
      <c r="Y404" s="154"/>
      <c r="Z404" s="154"/>
    </row>
    <row r="405" spans="1:26" ht="33.75" customHeight="1">
      <c r="A405" s="165"/>
      <c r="B405" s="166"/>
      <c r="C405" s="169"/>
      <c r="D405" s="165"/>
      <c r="E405" s="165"/>
      <c r="F405" s="165"/>
      <c r="G405" s="154"/>
      <c r="H405" s="154"/>
      <c r="I405" s="154"/>
      <c r="J405" s="154"/>
      <c r="K405" s="154"/>
      <c r="L405" s="154"/>
      <c r="M405" s="154"/>
      <c r="N405" s="154"/>
      <c r="O405" s="154"/>
      <c r="P405" s="154"/>
      <c r="Q405" s="154"/>
      <c r="R405" s="154"/>
      <c r="S405" s="154"/>
      <c r="T405" s="154"/>
      <c r="U405" s="154"/>
      <c r="V405" s="154"/>
      <c r="W405" s="154"/>
      <c r="X405" s="154"/>
      <c r="Y405" s="154"/>
      <c r="Z405" s="154"/>
    </row>
    <row r="406" spans="1:26" ht="33.75" customHeight="1">
      <c r="A406" s="165"/>
      <c r="B406" s="166"/>
      <c r="C406" s="169"/>
      <c r="D406" s="165"/>
      <c r="E406" s="165"/>
      <c r="F406" s="165"/>
      <c r="G406" s="154"/>
      <c r="H406" s="154"/>
      <c r="I406" s="154"/>
      <c r="J406" s="154"/>
      <c r="K406" s="154"/>
      <c r="L406" s="154"/>
      <c r="M406" s="154"/>
      <c r="N406" s="154"/>
      <c r="O406" s="154"/>
      <c r="P406" s="154"/>
      <c r="Q406" s="154"/>
      <c r="R406" s="154"/>
      <c r="S406" s="154"/>
      <c r="T406" s="154"/>
      <c r="U406" s="154"/>
      <c r="V406" s="154"/>
      <c r="W406" s="154"/>
      <c r="X406" s="154"/>
      <c r="Y406" s="154"/>
      <c r="Z406" s="154"/>
    </row>
    <row r="407" spans="1:26" ht="33.75" customHeight="1">
      <c r="A407" s="165"/>
      <c r="B407" s="166"/>
      <c r="C407" s="169"/>
      <c r="D407" s="165"/>
      <c r="E407" s="165"/>
      <c r="F407" s="165"/>
      <c r="G407" s="154"/>
      <c r="H407" s="154"/>
      <c r="I407" s="154"/>
      <c r="J407" s="154"/>
      <c r="K407" s="154"/>
      <c r="L407" s="154"/>
      <c r="M407" s="154"/>
      <c r="N407" s="154"/>
      <c r="O407" s="154"/>
      <c r="P407" s="154"/>
      <c r="Q407" s="154"/>
      <c r="R407" s="154"/>
      <c r="S407" s="154"/>
      <c r="T407" s="154"/>
      <c r="U407" s="154"/>
      <c r="V407" s="154"/>
      <c r="W407" s="154"/>
      <c r="X407" s="154"/>
      <c r="Y407" s="154"/>
      <c r="Z407" s="154"/>
    </row>
    <row r="408" spans="1:26" ht="33.75" customHeight="1">
      <c r="A408" s="165"/>
      <c r="B408" s="166"/>
      <c r="C408" s="169"/>
      <c r="D408" s="165"/>
      <c r="E408" s="165"/>
      <c r="F408" s="165"/>
      <c r="G408" s="154"/>
      <c r="H408" s="154"/>
      <c r="I408" s="154"/>
      <c r="J408" s="154"/>
      <c r="K408" s="154"/>
      <c r="L408" s="154"/>
      <c r="M408" s="154"/>
      <c r="N408" s="154"/>
      <c r="O408" s="154"/>
      <c r="P408" s="154"/>
      <c r="Q408" s="154"/>
      <c r="R408" s="154"/>
      <c r="S408" s="154"/>
      <c r="T408" s="154"/>
      <c r="U408" s="154"/>
      <c r="V408" s="154"/>
      <c r="W408" s="154"/>
      <c r="X408" s="154"/>
      <c r="Y408" s="154"/>
      <c r="Z408" s="154"/>
    </row>
    <row r="409" spans="1:26" ht="33.75" customHeight="1">
      <c r="A409" s="165"/>
      <c r="B409" s="166"/>
      <c r="C409" s="169"/>
      <c r="D409" s="165"/>
      <c r="E409" s="165"/>
      <c r="F409" s="165"/>
      <c r="G409" s="154"/>
      <c r="H409" s="154"/>
      <c r="I409" s="154"/>
      <c r="J409" s="154"/>
      <c r="K409" s="154"/>
      <c r="L409" s="154"/>
      <c r="M409" s="154"/>
      <c r="N409" s="154"/>
      <c r="O409" s="154"/>
      <c r="P409" s="154"/>
      <c r="Q409" s="154"/>
      <c r="R409" s="154"/>
      <c r="S409" s="154"/>
      <c r="T409" s="154"/>
      <c r="U409" s="154"/>
      <c r="V409" s="154"/>
      <c r="W409" s="154"/>
      <c r="X409" s="154"/>
      <c r="Y409" s="154"/>
      <c r="Z409" s="154"/>
    </row>
    <row r="410" spans="1:26" ht="33.75" customHeight="1">
      <c r="A410" s="165"/>
      <c r="B410" s="166"/>
      <c r="C410" s="169"/>
      <c r="D410" s="165"/>
      <c r="E410" s="165"/>
      <c r="F410" s="165"/>
      <c r="G410" s="154"/>
      <c r="H410" s="154"/>
      <c r="I410" s="154"/>
      <c r="J410" s="154"/>
      <c r="K410" s="154"/>
      <c r="L410" s="154"/>
      <c r="M410" s="154"/>
      <c r="N410" s="154"/>
      <c r="O410" s="154"/>
      <c r="P410" s="154"/>
      <c r="Q410" s="154"/>
      <c r="R410" s="154"/>
      <c r="S410" s="154"/>
      <c r="T410" s="154"/>
      <c r="U410" s="154"/>
      <c r="V410" s="154"/>
      <c r="W410" s="154"/>
      <c r="X410" s="154"/>
      <c r="Y410" s="154"/>
      <c r="Z410" s="154"/>
    </row>
    <row r="411" spans="1:26" ht="33.75" customHeight="1">
      <c r="A411" s="165"/>
      <c r="B411" s="166"/>
      <c r="C411" s="169"/>
      <c r="D411" s="165"/>
      <c r="E411" s="165"/>
      <c r="F411" s="165"/>
      <c r="G411" s="154"/>
      <c r="H411" s="154"/>
      <c r="I411" s="154"/>
      <c r="J411" s="154"/>
      <c r="K411" s="154"/>
      <c r="L411" s="154"/>
      <c r="M411" s="154"/>
      <c r="N411" s="154"/>
      <c r="O411" s="154"/>
      <c r="P411" s="154"/>
      <c r="Q411" s="154"/>
      <c r="R411" s="154"/>
      <c r="S411" s="154"/>
      <c r="T411" s="154"/>
      <c r="U411" s="154"/>
      <c r="V411" s="154"/>
      <c r="W411" s="154"/>
      <c r="X411" s="154"/>
      <c r="Y411" s="154"/>
      <c r="Z411" s="154"/>
    </row>
    <row r="412" spans="1:26" ht="33.75" customHeight="1">
      <c r="A412" s="165"/>
      <c r="B412" s="166"/>
      <c r="C412" s="169"/>
      <c r="D412" s="165"/>
      <c r="E412" s="165"/>
      <c r="F412" s="165"/>
      <c r="G412" s="154"/>
      <c r="H412" s="154"/>
      <c r="I412" s="154"/>
      <c r="J412" s="154"/>
      <c r="K412" s="154"/>
      <c r="L412" s="154"/>
      <c r="M412" s="154"/>
      <c r="N412" s="154"/>
      <c r="O412" s="154"/>
      <c r="P412" s="154"/>
      <c r="Q412" s="154"/>
      <c r="R412" s="154"/>
      <c r="S412" s="154"/>
      <c r="T412" s="154"/>
      <c r="U412" s="154"/>
      <c r="V412" s="154"/>
      <c r="W412" s="154"/>
      <c r="X412" s="154"/>
      <c r="Y412" s="154"/>
      <c r="Z412" s="154"/>
    </row>
    <row r="413" spans="1:26" ht="33.75" customHeight="1">
      <c r="A413" s="165"/>
      <c r="B413" s="166"/>
      <c r="C413" s="169"/>
      <c r="D413" s="165"/>
      <c r="E413" s="165"/>
      <c r="F413" s="165"/>
      <c r="G413" s="154"/>
      <c r="H413" s="154"/>
      <c r="I413" s="154"/>
      <c r="J413" s="154"/>
      <c r="K413" s="154"/>
      <c r="L413" s="154"/>
      <c r="M413" s="154"/>
      <c r="N413" s="154"/>
      <c r="O413" s="154"/>
      <c r="P413" s="154"/>
      <c r="Q413" s="154"/>
      <c r="R413" s="154"/>
      <c r="S413" s="154"/>
      <c r="T413" s="154"/>
      <c r="U413" s="154"/>
      <c r="V413" s="154"/>
      <c r="W413" s="154"/>
      <c r="X413" s="154"/>
      <c r="Y413" s="154"/>
      <c r="Z413" s="154"/>
    </row>
    <row r="414" spans="1:26" ht="33.75" customHeight="1">
      <c r="A414" s="165"/>
      <c r="B414" s="166"/>
      <c r="C414" s="169"/>
      <c r="D414" s="165"/>
      <c r="E414" s="165"/>
      <c r="F414" s="165"/>
      <c r="G414" s="154"/>
      <c r="H414" s="154"/>
      <c r="I414" s="154"/>
      <c r="J414" s="154"/>
      <c r="K414" s="154"/>
      <c r="L414" s="154"/>
      <c r="M414" s="154"/>
      <c r="N414" s="154"/>
      <c r="O414" s="154"/>
      <c r="P414" s="154"/>
      <c r="Q414" s="154"/>
      <c r="R414" s="154"/>
      <c r="S414" s="154"/>
      <c r="T414" s="154"/>
      <c r="U414" s="154"/>
      <c r="V414" s="154"/>
      <c r="W414" s="154"/>
      <c r="X414" s="154"/>
      <c r="Y414" s="154"/>
      <c r="Z414" s="154"/>
    </row>
    <row r="415" spans="1:26" ht="33.75" customHeight="1">
      <c r="A415" s="165"/>
      <c r="B415" s="166"/>
      <c r="C415" s="169"/>
      <c r="D415" s="165"/>
      <c r="E415" s="165"/>
      <c r="F415" s="165"/>
      <c r="G415" s="154"/>
      <c r="H415" s="154"/>
      <c r="I415" s="154"/>
      <c r="J415" s="154"/>
      <c r="K415" s="154"/>
      <c r="L415" s="154"/>
      <c r="M415" s="154"/>
      <c r="N415" s="154"/>
      <c r="O415" s="154"/>
      <c r="P415" s="154"/>
      <c r="Q415" s="154"/>
      <c r="R415" s="154"/>
      <c r="S415" s="154"/>
      <c r="T415" s="154"/>
      <c r="U415" s="154"/>
      <c r="V415" s="154"/>
      <c r="W415" s="154"/>
      <c r="X415" s="154"/>
      <c r="Y415" s="154"/>
      <c r="Z415" s="154"/>
    </row>
    <row r="416" spans="1:26" ht="33.75" customHeight="1">
      <c r="A416" s="165"/>
      <c r="B416" s="166"/>
      <c r="C416" s="169"/>
      <c r="D416" s="165"/>
      <c r="E416" s="165"/>
      <c r="F416" s="165"/>
      <c r="G416" s="154"/>
      <c r="H416" s="154"/>
      <c r="I416" s="154"/>
      <c r="J416" s="154"/>
      <c r="K416" s="154"/>
      <c r="L416" s="154"/>
      <c r="M416" s="154"/>
      <c r="N416" s="154"/>
      <c r="O416" s="154"/>
      <c r="P416" s="154"/>
      <c r="Q416" s="154"/>
      <c r="R416" s="154"/>
      <c r="S416" s="154"/>
      <c r="T416" s="154"/>
      <c r="U416" s="154"/>
      <c r="V416" s="154"/>
      <c r="W416" s="154"/>
      <c r="X416" s="154"/>
      <c r="Y416" s="154"/>
      <c r="Z416" s="154"/>
    </row>
    <row r="417" spans="1:26" ht="33.75" customHeight="1">
      <c r="A417" s="165"/>
      <c r="B417" s="166"/>
      <c r="C417" s="169"/>
      <c r="D417" s="165"/>
      <c r="E417" s="165"/>
      <c r="F417" s="165"/>
      <c r="G417" s="154"/>
      <c r="H417" s="154"/>
      <c r="I417" s="154"/>
      <c r="J417" s="154"/>
      <c r="K417" s="154"/>
      <c r="L417" s="154"/>
      <c r="M417" s="154"/>
      <c r="N417" s="154"/>
      <c r="O417" s="154"/>
      <c r="P417" s="154"/>
      <c r="Q417" s="154"/>
      <c r="R417" s="154"/>
      <c r="S417" s="154"/>
      <c r="T417" s="154"/>
      <c r="U417" s="154"/>
      <c r="V417" s="154"/>
      <c r="W417" s="154"/>
      <c r="X417" s="154"/>
      <c r="Y417" s="154"/>
      <c r="Z417" s="154"/>
    </row>
    <row r="418" spans="1:26" ht="33.75" customHeight="1">
      <c r="A418" s="165"/>
      <c r="B418" s="166"/>
      <c r="C418" s="169"/>
      <c r="D418" s="165"/>
      <c r="E418" s="165"/>
      <c r="F418" s="165"/>
      <c r="G418" s="154"/>
      <c r="H418" s="154"/>
      <c r="I418" s="154"/>
      <c r="J418" s="154"/>
      <c r="K418" s="154"/>
      <c r="L418" s="154"/>
      <c r="M418" s="154"/>
      <c r="N418" s="154"/>
      <c r="O418" s="154"/>
      <c r="P418" s="154"/>
      <c r="Q418" s="154"/>
      <c r="R418" s="154"/>
      <c r="S418" s="154"/>
      <c r="T418" s="154"/>
      <c r="U418" s="154"/>
      <c r="V418" s="154"/>
      <c r="W418" s="154"/>
      <c r="X418" s="154"/>
      <c r="Y418" s="154"/>
      <c r="Z418" s="154"/>
    </row>
    <row r="419" spans="1:26" ht="33.75" customHeight="1">
      <c r="A419" s="165"/>
      <c r="B419" s="166"/>
      <c r="C419" s="169"/>
      <c r="D419" s="165"/>
      <c r="E419" s="165"/>
      <c r="F419" s="165"/>
      <c r="G419" s="154"/>
      <c r="H419" s="154"/>
      <c r="I419" s="154"/>
      <c r="J419" s="154"/>
      <c r="K419" s="154"/>
      <c r="L419" s="154"/>
      <c r="M419" s="154"/>
      <c r="N419" s="154"/>
      <c r="O419" s="154"/>
      <c r="P419" s="154"/>
      <c r="Q419" s="154"/>
      <c r="R419" s="154"/>
      <c r="S419" s="154"/>
      <c r="T419" s="154"/>
      <c r="U419" s="154"/>
      <c r="V419" s="154"/>
      <c r="W419" s="154"/>
      <c r="X419" s="154"/>
      <c r="Y419" s="154"/>
      <c r="Z419" s="154"/>
    </row>
    <row r="420" spans="1:26" ht="33.75" customHeight="1">
      <c r="A420" s="165"/>
      <c r="B420" s="166"/>
      <c r="C420" s="169"/>
      <c r="D420" s="165"/>
      <c r="E420" s="165"/>
      <c r="F420" s="165"/>
      <c r="G420" s="154"/>
      <c r="H420" s="154"/>
      <c r="I420" s="154"/>
      <c r="J420" s="154"/>
      <c r="K420" s="154"/>
      <c r="L420" s="154"/>
      <c r="M420" s="154"/>
      <c r="N420" s="154"/>
      <c r="O420" s="154"/>
      <c r="P420" s="154"/>
      <c r="Q420" s="154"/>
      <c r="R420" s="154"/>
      <c r="S420" s="154"/>
      <c r="T420" s="154"/>
      <c r="U420" s="154"/>
      <c r="V420" s="154"/>
      <c r="W420" s="154"/>
      <c r="X420" s="154"/>
      <c r="Y420" s="154"/>
      <c r="Z420" s="154"/>
    </row>
    <row r="421" spans="1:26" ht="33.75" customHeight="1">
      <c r="A421" s="165"/>
      <c r="B421" s="166"/>
      <c r="C421" s="169"/>
      <c r="D421" s="165"/>
      <c r="E421" s="165"/>
      <c r="F421" s="165"/>
      <c r="G421" s="154"/>
      <c r="H421" s="154"/>
      <c r="I421" s="154"/>
      <c r="J421" s="154"/>
      <c r="K421" s="154"/>
      <c r="L421" s="154"/>
      <c r="M421" s="154"/>
      <c r="N421" s="154"/>
      <c r="O421" s="154"/>
      <c r="P421" s="154"/>
      <c r="Q421" s="154"/>
      <c r="R421" s="154"/>
      <c r="S421" s="154"/>
      <c r="T421" s="154"/>
      <c r="U421" s="154"/>
      <c r="V421" s="154"/>
      <c r="W421" s="154"/>
      <c r="X421" s="154"/>
      <c r="Y421" s="154"/>
      <c r="Z421" s="154"/>
    </row>
    <row r="422" spans="1:26" ht="33.75" customHeight="1">
      <c r="A422" s="165"/>
      <c r="B422" s="166"/>
      <c r="C422" s="169"/>
      <c r="D422" s="165"/>
      <c r="E422" s="165"/>
      <c r="F422" s="165"/>
      <c r="G422" s="154"/>
      <c r="H422" s="154"/>
      <c r="I422" s="154"/>
      <c r="J422" s="154"/>
      <c r="K422" s="154"/>
      <c r="L422" s="154"/>
      <c r="M422" s="154"/>
      <c r="N422" s="154"/>
      <c r="O422" s="154"/>
      <c r="P422" s="154"/>
      <c r="Q422" s="154"/>
      <c r="R422" s="154"/>
      <c r="S422" s="154"/>
      <c r="T422" s="154"/>
      <c r="U422" s="154"/>
      <c r="V422" s="154"/>
      <c r="W422" s="154"/>
      <c r="X422" s="154"/>
      <c r="Y422" s="154"/>
      <c r="Z422" s="154"/>
    </row>
    <row r="423" spans="1:26" ht="33.75" customHeight="1">
      <c r="A423" s="165"/>
      <c r="B423" s="166"/>
      <c r="C423" s="169"/>
      <c r="D423" s="165"/>
      <c r="E423" s="165"/>
      <c r="F423" s="165"/>
      <c r="G423" s="154"/>
      <c r="H423" s="154"/>
      <c r="I423" s="154"/>
      <c r="J423" s="154"/>
      <c r="K423" s="154"/>
      <c r="L423" s="154"/>
      <c r="M423" s="154"/>
      <c r="N423" s="154"/>
      <c r="O423" s="154"/>
      <c r="P423" s="154"/>
      <c r="Q423" s="154"/>
      <c r="R423" s="154"/>
      <c r="S423" s="154"/>
      <c r="T423" s="154"/>
      <c r="U423" s="154"/>
      <c r="V423" s="154"/>
      <c r="W423" s="154"/>
      <c r="X423" s="154"/>
      <c r="Y423" s="154"/>
      <c r="Z423" s="154"/>
    </row>
    <row r="424" spans="1:26" ht="33.75" customHeight="1">
      <c r="A424" s="165"/>
      <c r="B424" s="166"/>
      <c r="C424" s="169"/>
      <c r="D424" s="165"/>
      <c r="E424" s="165"/>
      <c r="F424" s="165"/>
      <c r="G424" s="154"/>
      <c r="H424" s="154"/>
      <c r="I424" s="154"/>
      <c r="J424" s="154"/>
      <c r="K424" s="154"/>
      <c r="L424" s="154"/>
      <c r="M424" s="154"/>
      <c r="N424" s="154"/>
      <c r="O424" s="154"/>
      <c r="P424" s="154"/>
      <c r="Q424" s="154"/>
      <c r="R424" s="154"/>
      <c r="S424" s="154"/>
      <c r="T424" s="154"/>
      <c r="U424" s="154"/>
      <c r="V424" s="154"/>
      <c r="W424" s="154"/>
      <c r="X424" s="154"/>
      <c r="Y424" s="154"/>
      <c r="Z424" s="154"/>
    </row>
    <row r="425" spans="1:26" ht="33.75" customHeight="1">
      <c r="A425" s="165"/>
      <c r="B425" s="166"/>
      <c r="C425" s="169"/>
      <c r="D425" s="165"/>
      <c r="E425" s="165"/>
      <c r="F425" s="165"/>
      <c r="G425" s="154"/>
      <c r="H425" s="154"/>
      <c r="I425" s="154"/>
      <c r="J425" s="154"/>
      <c r="K425" s="154"/>
      <c r="L425" s="154"/>
      <c r="M425" s="154"/>
      <c r="N425" s="154"/>
      <c r="O425" s="154"/>
      <c r="P425" s="154"/>
      <c r="Q425" s="154"/>
      <c r="R425" s="154"/>
      <c r="S425" s="154"/>
      <c r="T425" s="154"/>
      <c r="U425" s="154"/>
      <c r="V425" s="154"/>
      <c r="W425" s="154"/>
      <c r="X425" s="154"/>
      <c r="Y425" s="154"/>
      <c r="Z425" s="154"/>
    </row>
    <row r="426" spans="1:26" ht="33.75" customHeight="1">
      <c r="A426" s="165"/>
      <c r="B426" s="166"/>
      <c r="C426" s="169"/>
      <c r="D426" s="165"/>
      <c r="E426" s="165"/>
      <c r="F426" s="165"/>
      <c r="G426" s="154"/>
      <c r="H426" s="154"/>
      <c r="I426" s="154"/>
      <c r="J426" s="154"/>
      <c r="K426" s="154"/>
      <c r="L426" s="154"/>
      <c r="M426" s="154"/>
      <c r="N426" s="154"/>
      <c r="O426" s="154"/>
      <c r="P426" s="154"/>
      <c r="Q426" s="154"/>
      <c r="R426" s="154"/>
      <c r="S426" s="154"/>
      <c r="T426" s="154"/>
      <c r="U426" s="154"/>
      <c r="V426" s="154"/>
      <c r="W426" s="154"/>
      <c r="X426" s="154"/>
      <c r="Y426" s="154"/>
      <c r="Z426" s="154"/>
    </row>
    <row r="427" spans="1:26" ht="33.75" customHeight="1">
      <c r="A427" s="165"/>
      <c r="B427" s="166"/>
      <c r="C427" s="169"/>
      <c r="D427" s="165"/>
      <c r="E427" s="165"/>
      <c r="F427" s="165"/>
      <c r="G427" s="154"/>
      <c r="H427" s="154"/>
      <c r="I427" s="154"/>
      <c r="J427" s="154"/>
      <c r="K427" s="154"/>
      <c r="L427" s="154"/>
      <c r="M427" s="154"/>
      <c r="N427" s="154"/>
      <c r="O427" s="154"/>
      <c r="P427" s="154"/>
      <c r="Q427" s="154"/>
      <c r="R427" s="154"/>
      <c r="S427" s="154"/>
      <c r="T427" s="154"/>
      <c r="U427" s="154"/>
      <c r="V427" s="154"/>
      <c r="W427" s="154"/>
      <c r="X427" s="154"/>
      <c r="Y427" s="154"/>
      <c r="Z427" s="154"/>
    </row>
    <row r="428" spans="1:26" ht="33.75" customHeight="1">
      <c r="A428" s="165"/>
      <c r="B428" s="166"/>
      <c r="C428" s="169"/>
      <c r="D428" s="165"/>
      <c r="E428" s="165"/>
      <c r="F428" s="165"/>
      <c r="G428" s="154"/>
      <c r="H428" s="154"/>
      <c r="I428" s="154"/>
      <c r="J428" s="154"/>
      <c r="K428" s="154"/>
      <c r="L428" s="154"/>
      <c r="M428" s="154"/>
      <c r="N428" s="154"/>
      <c r="O428" s="154"/>
      <c r="P428" s="154"/>
      <c r="Q428" s="154"/>
      <c r="R428" s="154"/>
      <c r="S428" s="154"/>
      <c r="T428" s="154"/>
      <c r="U428" s="154"/>
      <c r="V428" s="154"/>
      <c r="W428" s="154"/>
      <c r="X428" s="154"/>
      <c r="Y428" s="154"/>
      <c r="Z428" s="154"/>
    </row>
    <row r="429" spans="1:26" ht="33.75" customHeight="1">
      <c r="A429" s="165"/>
      <c r="B429" s="166"/>
      <c r="C429" s="169"/>
      <c r="D429" s="165"/>
      <c r="E429" s="165"/>
      <c r="F429" s="165"/>
      <c r="G429" s="154"/>
      <c r="H429" s="154"/>
      <c r="I429" s="154"/>
      <c r="J429" s="154"/>
      <c r="K429" s="154"/>
      <c r="L429" s="154"/>
      <c r="M429" s="154"/>
      <c r="N429" s="154"/>
      <c r="O429" s="154"/>
      <c r="P429" s="154"/>
      <c r="Q429" s="154"/>
      <c r="R429" s="154"/>
      <c r="S429" s="154"/>
      <c r="T429" s="154"/>
      <c r="U429" s="154"/>
      <c r="V429" s="154"/>
      <c r="W429" s="154"/>
      <c r="X429" s="154"/>
      <c r="Y429" s="154"/>
      <c r="Z429" s="154"/>
    </row>
    <row r="430" spans="1:26" ht="33.75" customHeight="1">
      <c r="A430" s="165"/>
      <c r="B430" s="166"/>
      <c r="C430" s="169"/>
      <c r="D430" s="165"/>
      <c r="E430" s="165"/>
      <c r="F430" s="165"/>
      <c r="G430" s="154"/>
      <c r="H430" s="154"/>
      <c r="I430" s="154"/>
      <c r="J430" s="154"/>
      <c r="K430" s="154"/>
      <c r="L430" s="154"/>
      <c r="M430" s="154"/>
      <c r="N430" s="154"/>
      <c r="O430" s="154"/>
      <c r="P430" s="154"/>
      <c r="Q430" s="154"/>
      <c r="R430" s="154"/>
      <c r="S430" s="154"/>
      <c r="T430" s="154"/>
      <c r="U430" s="154"/>
      <c r="V430" s="154"/>
      <c r="W430" s="154"/>
      <c r="X430" s="154"/>
      <c r="Y430" s="154"/>
      <c r="Z430" s="154"/>
    </row>
    <row r="431" spans="1:26" ht="33.75" customHeight="1">
      <c r="A431" s="165"/>
      <c r="B431" s="166"/>
      <c r="C431" s="169"/>
      <c r="D431" s="165"/>
      <c r="E431" s="165"/>
      <c r="F431" s="165"/>
      <c r="G431" s="154"/>
      <c r="H431" s="154"/>
      <c r="I431" s="154"/>
      <c r="J431" s="154"/>
      <c r="K431" s="154"/>
      <c r="L431" s="154"/>
      <c r="M431" s="154"/>
      <c r="N431" s="154"/>
      <c r="O431" s="154"/>
      <c r="P431" s="154"/>
      <c r="Q431" s="154"/>
      <c r="R431" s="154"/>
      <c r="S431" s="154"/>
      <c r="T431" s="154"/>
      <c r="U431" s="154"/>
      <c r="V431" s="154"/>
      <c r="W431" s="154"/>
      <c r="X431" s="154"/>
      <c r="Y431" s="154"/>
      <c r="Z431" s="154"/>
    </row>
    <row r="432" spans="1:26" ht="33.75" customHeight="1">
      <c r="A432" s="165"/>
      <c r="B432" s="166"/>
      <c r="C432" s="169"/>
      <c r="D432" s="165"/>
      <c r="E432" s="165"/>
      <c r="F432" s="165"/>
      <c r="G432" s="154"/>
      <c r="H432" s="154"/>
      <c r="I432" s="154"/>
      <c r="J432" s="154"/>
      <c r="K432" s="154"/>
      <c r="L432" s="154"/>
      <c r="M432" s="154"/>
      <c r="N432" s="154"/>
      <c r="O432" s="154"/>
      <c r="P432" s="154"/>
      <c r="Q432" s="154"/>
      <c r="R432" s="154"/>
      <c r="S432" s="154"/>
      <c r="T432" s="154"/>
      <c r="U432" s="154"/>
      <c r="V432" s="154"/>
      <c r="W432" s="154"/>
      <c r="X432" s="154"/>
      <c r="Y432" s="154"/>
      <c r="Z432" s="154"/>
    </row>
    <row r="433" spans="1:26" ht="33.75" customHeight="1">
      <c r="A433" s="165"/>
      <c r="B433" s="166"/>
      <c r="C433" s="169"/>
      <c r="D433" s="165"/>
      <c r="E433" s="165"/>
      <c r="F433" s="165"/>
      <c r="G433" s="154"/>
      <c r="H433" s="154"/>
      <c r="I433" s="154"/>
      <c r="J433" s="154"/>
      <c r="K433" s="154"/>
      <c r="L433" s="154"/>
      <c r="M433" s="154"/>
      <c r="N433" s="154"/>
      <c r="O433" s="154"/>
      <c r="P433" s="154"/>
      <c r="Q433" s="154"/>
      <c r="R433" s="154"/>
      <c r="S433" s="154"/>
      <c r="T433" s="154"/>
      <c r="U433" s="154"/>
      <c r="V433" s="154"/>
      <c r="W433" s="154"/>
      <c r="X433" s="154"/>
      <c r="Y433" s="154"/>
      <c r="Z433" s="154"/>
    </row>
    <row r="434" spans="1:26" ht="33.75" customHeight="1">
      <c r="A434" s="165"/>
      <c r="B434" s="166"/>
      <c r="C434" s="169"/>
      <c r="D434" s="165"/>
      <c r="E434" s="165"/>
      <c r="F434" s="165"/>
      <c r="G434" s="154"/>
      <c r="H434" s="154"/>
      <c r="I434" s="154"/>
      <c r="J434" s="154"/>
      <c r="K434" s="154"/>
      <c r="L434" s="154"/>
      <c r="M434" s="154"/>
      <c r="N434" s="154"/>
      <c r="O434" s="154"/>
      <c r="P434" s="154"/>
      <c r="Q434" s="154"/>
      <c r="R434" s="154"/>
      <c r="S434" s="154"/>
      <c r="T434" s="154"/>
      <c r="U434" s="154"/>
      <c r="V434" s="154"/>
      <c r="W434" s="154"/>
      <c r="X434" s="154"/>
      <c r="Y434" s="154"/>
      <c r="Z434" s="154"/>
    </row>
    <row r="435" spans="1:26" ht="33.75" customHeight="1">
      <c r="A435" s="165"/>
      <c r="B435" s="166"/>
      <c r="C435" s="169"/>
      <c r="D435" s="165"/>
      <c r="E435" s="165"/>
      <c r="F435" s="165"/>
      <c r="G435" s="154"/>
      <c r="H435" s="154"/>
      <c r="I435" s="154"/>
      <c r="J435" s="154"/>
      <c r="K435" s="154"/>
      <c r="L435" s="154"/>
      <c r="M435" s="154"/>
      <c r="N435" s="154"/>
      <c r="O435" s="154"/>
      <c r="P435" s="154"/>
      <c r="Q435" s="154"/>
      <c r="R435" s="154"/>
      <c r="S435" s="154"/>
      <c r="T435" s="154"/>
      <c r="U435" s="154"/>
      <c r="V435" s="154"/>
      <c r="W435" s="154"/>
      <c r="X435" s="154"/>
      <c r="Y435" s="154"/>
      <c r="Z435" s="154"/>
    </row>
    <row r="436" spans="1:26" ht="33.75" customHeight="1">
      <c r="A436" s="165"/>
      <c r="B436" s="166"/>
      <c r="C436" s="169"/>
      <c r="D436" s="165"/>
      <c r="E436" s="165"/>
      <c r="F436" s="165"/>
      <c r="G436" s="154"/>
      <c r="H436" s="154"/>
      <c r="I436" s="154"/>
      <c r="J436" s="154"/>
      <c r="K436" s="154"/>
      <c r="L436" s="154"/>
      <c r="M436" s="154"/>
      <c r="N436" s="154"/>
      <c r="O436" s="154"/>
      <c r="P436" s="154"/>
      <c r="Q436" s="154"/>
      <c r="R436" s="154"/>
      <c r="S436" s="154"/>
      <c r="T436" s="154"/>
      <c r="U436" s="154"/>
      <c r="V436" s="154"/>
      <c r="W436" s="154"/>
      <c r="X436" s="154"/>
      <c r="Y436" s="154"/>
      <c r="Z436" s="154"/>
    </row>
    <row r="437" spans="1:26" ht="33.75" customHeight="1">
      <c r="A437" s="165"/>
      <c r="B437" s="166"/>
      <c r="C437" s="169"/>
      <c r="D437" s="165"/>
      <c r="E437" s="165"/>
      <c r="F437" s="165"/>
      <c r="G437" s="154"/>
      <c r="H437" s="154"/>
      <c r="I437" s="154"/>
      <c r="J437" s="154"/>
      <c r="K437" s="154"/>
      <c r="L437" s="154"/>
      <c r="M437" s="154"/>
      <c r="N437" s="154"/>
      <c r="O437" s="154"/>
      <c r="P437" s="154"/>
      <c r="Q437" s="154"/>
      <c r="R437" s="154"/>
      <c r="S437" s="154"/>
      <c r="T437" s="154"/>
      <c r="U437" s="154"/>
      <c r="V437" s="154"/>
      <c r="W437" s="154"/>
      <c r="X437" s="154"/>
      <c r="Y437" s="154"/>
      <c r="Z437" s="154"/>
    </row>
    <row r="438" spans="1:26" ht="33.75" customHeight="1">
      <c r="A438" s="165"/>
      <c r="B438" s="166"/>
      <c r="C438" s="169"/>
      <c r="D438" s="165"/>
      <c r="E438" s="165"/>
      <c r="F438" s="165"/>
      <c r="G438" s="154"/>
      <c r="H438" s="154"/>
      <c r="I438" s="154"/>
      <c r="J438" s="154"/>
      <c r="K438" s="154"/>
      <c r="L438" s="154"/>
      <c r="M438" s="154"/>
      <c r="N438" s="154"/>
      <c r="O438" s="154"/>
      <c r="P438" s="154"/>
      <c r="Q438" s="154"/>
      <c r="R438" s="154"/>
      <c r="S438" s="154"/>
      <c r="T438" s="154"/>
      <c r="U438" s="154"/>
      <c r="V438" s="154"/>
      <c r="W438" s="154"/>
      <c r="X438" s="154"/>
      <c r="Y438" s="154"/>
      <c r="Z438" s="154"/>
    </row>
    <row r="439" spans="1:26" ht="33.75" customHeight="1">
      <c r="A439" s="165"/>
      <c r="B439" s="166"/>
      <c r="C439" s="169"/>
      <c r="D439" s="165"/>
      <c r="E439" s="165"/>
      <c r="F439" s="165"/>
      <c r="G439" s="154"/>
      <c r="H439" s="154"/>
      <c r="I439" s="154"/>
      <c r="J439" s="154"/>
      <c r="K439" s="154"/>
      <c r="L439" s="154"/>
      <c r="M439" s="154"/>
      <c r="N439" s="154"/>
      <c r="O439" s="154"/>
      <c r="P439" s="154"/>
      <c r="Q439" s="154"/>
      <c r="R439" s="154"/>
      <c r="S439" s="154"/>
      <c r="T439" s="154"/>
      <c r="U439" s="154"/>
      <c r="V439" s="154"/>
      <c r="W439" s="154"/>
      <c r="X439" s="154"/>
      <c r="Y439" s="154"/>
      <c r="Z439" s="154"/>
    </row>
    <row r="440" spans="1:26" ht="33.75" customHeight="1">
      <c r="A440" s="165"/>
      <c r="B440" s="166"/>
      <c r="C440" s="169"/>
      <c r="D440" s="165"/>
      <c r="E440" s="165"/>
      <c r="F440" s="165"/>
      <c r="G440" s="154"/>
      <c r="H440" s="154"/>
      <c r="I440" s="154"/>
      <c r="J440" s="154"/>
      <c r="K440" s="154"/>
      <c r="L440" s="154"/>
      <c r="M440" s="154"/>
      <c r="N440" s="154"/>
      <c r="O440" s="154"/>
      <c r="P440" s="154"/>
      <c r="Q440" s="154"/>
      <c r="R440" s="154"/>
      <c r="S440" s="154"/>
      <c r="T440" s="154"/>
      <c r="U440" s="154"/>
      <c r="V440" s="154"/>
      <c r="W440" s="154"/>
      <c r="X440" s="154"/>
      <c r="Y440" s="154"/>
      <c r="Z440" s="154"/>
    </row>
    <row r="441" spans="1:26" ht="33.75" customHeight="1">
      <c r="A441" s="165"/>
      <c r="B441" s="166"/>
      <c r="C441" s="169"/>
      <c r="D441" s="165"/>
      <c r="E441" s="165"/>
      <c r="F441" s="165"/>
      <c r="G441" s="154"/>
      <c r="H441" s="154"/>
      <c r="I441" s="154"/>
      <c r="J441" s="154"/>
      <c r="K441" s="154"/>
      <c r="L441" s="154"/>
      <c r="M441" s="154"/>
      <c r="N441" s="154"/>
      <c r="O441" s="154"/>
      <c r="P441" s="154"/>
      <c r="Q441" s="154"/>
      <c r="R441" s="154"/>
      <c r="S441" s="154"/>
      <c r="T441" s="154"/>
      <c r="U441" s="154"/>
      <c r="V441" s="154"/>
      <c r="W441" s="154"/>
      <c r="X441" s="154"/>
      <c r="Y441" s="154"/>
      <c r="Z441" s="154"/>
    </row>
    <row r="442" spans="1:26" ht="33.75" customHeight="1">
      <c r="A442" s="165"/>
      <c r="B442" s="166"/>
      <c r="C442" s="169"/>
      <c r="D442" s="165"/>
      <c r="E442" s="165"/>
      <c r="F442" s="165"/>
      <c r="G442" s="154"/>
      <c r="H442" s="154"/>
      <c r="I442" s="154"/>
      <c r="J442" s="154"/>
      <c r="K442" s="154"/>
      <c r="L442" s="154"/>
      <c r="M442" s="154"/>
      <c r="N442" s="154"/>
      <c r="O442" s="154"/>
      <c r="P442" s="154"/>
      <c r="Q442" s="154"/>
      <c r="R442" s="154"/>
      <c r="S442" s="154"/>
      <c r="T442" s="154"/>
      <c r="U442" s="154"/>
      <c r="V442" s="154"/>
      <c r="W442" s="154"/>
      <c r="X442" s="154"/>
      <c r="Y442" s="154"/>
      <c r="Z442" s="154"/>
    </row>
    <row r="443" spans="1:26" ht="33.75" customHeight="1">
      <c r="A443" s="165"/>
      <c r="B443" s="166"/>
      <c r="C443" s="169"/>
      <c r="D443" s="165"/>
      <c r="E443" s="165"/>
      <c r="F443" s="165"/>
      <c r="G443" s="154"/>
      <c r="H443" s="154"/>
      <c r="I443" s="154"/>
      <c r="J443" s="154"/>
      <c r="K443" s="154"/>
      <c r="L443" s="154"/>
      <c r="M443" s="154"/>
      <c r="N443" s="154"/>
      <c r="O443" s="154"/>
      <c r="P443" s="154"/>
      <c r="Q443" s="154"/>
      <c r="R443" s="154"/>
      <c r="S443" s="154"/>
      <c r="T443" s="154"/>
      <c r="U443" s="154"/>
      <c r="V443" s="154"/>
      <c r="W443" s="154"/>
      <c r="X443" s="154"/>
      <c r="Y443" s="154"/>
      <c r="Z443" s="154"/>
    </row>
    <row r="444" spans="1:26" ht="33.75" customHeight="1">
      <c r="A444" s="165"/>
      <c r="B444" s="166"/>
      <c r="C444" s="169"/>
      <c r="D444" s="165"/>
      <c r="E444" s="165"/>
      <c r="F444" s="165"/>
      <c r="G444" s="154"/>
      <c r="H444" s="154"/>
      <c r="I444" s="154"/>
      <c r="J444" s="154"/>
      <c r="K444" s="154"/>
      <c r="L444" s="154"/>
      <c r="M444" s="154"/>
      <c r="N444" s="154"/>
      <c r="O444" s="154"/>
      <c r="P444" s="154"/>
      <c r="Q444" s="154"/>
      <c r="R444" s="154"/>
      <c r="S444" s="154"/>
      <c r="T444" s="154"/>
      <c r="U444" s="154"/>
      <c r="V444" s="154"/>
      <c r="W444" s="154"/>
      <c r="X444" s="154"/>
      <c r="Y444" s="154"/>
      <c r="Z444" s="154"/>
    </row>
    <row r="445" spans="1:26" ht="33.75" customHeight="1">
      <c r="A445" s="165"/>
      <c r="B445" s="166"/>
      <c r="C445" s="169"/>
      <c r="D445" s="165"/>
      <c r="E445" s="165"/>
      <c r="F445" s="165"/>
      <c r="G445" s="154"/>
      <c r="H445" s="154"/>
      <c r="I445" s="154"/>
      <c r="J445" s="154"/>
      <c r="K445" s="154"/>
      <c r="L445" s="154"/>
      <c r="M445" s="154"/>
      <c r="N445" s="154"/>
      <c r="O445" s="154"/>
      <c r="P445" s="154"/>
      <c r="Q445" s="154"/>
      <c r="R445" s="154"/>
      <c r="S445" s="154"/>
      <c r="T445" s="154"/>
      <c r="U445" s="154"/>
      <c r="V445" s="154"/>
      <c r="W445" s="154"/>
      <c r="X445" s="154"/>
      <c r="Y445" s="154"/>
      <c r="Z445" s="154"/>
    </row>
    <row r="446" spans="1:26" ht="33.75" customHeight="1">
      <c r="A446" s="165"/>
      <c r="B446" s="166"/>
      <c r="C446" s="169"/>
      <c r="D446" s="165"/>
      <c r="E446" s="165"/>
      <c r="F446" s="165"/>
      <c r="G446" s="154"/>
      <c r="H446" s="154"/>
      <c r="I446" s="154"/>
      <c r="J446" s="154"/>
      <c r="K446" s="154"/>
      <c r="L446" s="154"/>
      <c r="M446" s="154"/>
      <c r="N446" s="154"/>
      <c r="O446" s="154"/>
      <c r="P446" s="154"/>
      <c r="Q446" s="154"/>
      <c r="R446" s="154"/>
      <c r="S446" s="154"/>
      <c r="T446" s="154"/>
      <c r="U446" s="154"/>
      <c r="V446" s="154"/>
      <c r="W446" s="154"/>
      <c r="X446" s="154"/>
      <c r="Y446" s="154"/>
      <c r="Z446" s="154"/>
    </row>
    <row r="447" spans="1:26" ht="33.75" customHeight="1">
      <c r="A447" s="165"/>
      <c r="B447" s="166"/>
      <c r="C447" s="169"/>
      <c r="D447" s="165"/>
      <c r="E447" s="165"/>
      <c r="F447" s="165"/>
      <c r="G447" s="154"/>
      <c r="H447" s="154"/>
      <c r="I447" s="154"/>
      <c r="J447" s="154"/>
      <c r="K447" s="154"/>
      <c r="L447" s="154"/>
      <c r="M447" s="154"/>
      <c r="N447" s="154"/>
      <c r="O447" s="154"/>
      <c r="P447" s="154"/>
      <c r="Q447" s="154"/>
      <c r="R447" s="154"/>
      <c r="S447" s="154"/>
      <c r="T447" s="154"/>
      <c r="U447" s="154"/>
      <c r="V447" s="154"/>
      <c r="W447" s="154"/>
      <c r="X447" s="154"/>
      <c r="Y447" s="154"/>
      <c r="Z447" s="154"/>
    </row>
    <row r="448" spans="1:26" ht="33.75" customHeight="1">
      <c r="A448" s="165"/>
      <c r="B448" s="166"/>
      <c r="C448" s="169"/>
      <c r="D448" s="165"/>
      <c r="E448" s="165"/>
      <c r="F448" s="165"/>
      <c r="G448" s="154"/>
      <c r="H448" s="154"/>
      <c r="I448" s="154"/>
      <c r="J448" s="154"/>
      <c r="K448" s="154"/>
      <c r="L448" s="154"/>
      <c r="M448" s="154"/>
      <c r="N448" s="154"/>
      <c r="O448" s="154"/>
      <c r="P448" s="154"/>
      <c r="Q448" s="154"/>
      <c r="R448" s="154"/>
      <c r="S448" s="154"/>
      <c r="T448" s="154"/>
      <c r="U448" s="154"/>
      <c r="V448" s="154"/>
      <c r="W448" s="154"/>
      <c r="X448" s="154"/>
      <c r="Y448" s="154"/>
      <c r="Z448" s="154"/>
    </row>
    <row r="449" spans="1:26" ht="33.75" customHeight="1">
      <c r="A449" s="165"/>
      <c r="B449" s="166"/>
      <c r="C449" s="169"/>
      <c r="D449" s="165"/>
      <c r="E449" s="165"/>
      <c r="F449" s="165"/>
      <c r="G449" s="154"/>
      <c r="H449" s="154"/>
      <c r="I449" s="154"/>
      <c r="J449" s="154"/>
      <c r="K449" s="154"/>
      <c r="L449" s="154"/>
      <c r="M449" s="154"/>
      <c r="N449" s="154"/>
      <c r="O449" s="154"/>
      <c r="P449" s="154"/>
      <c r="Q449" s="154"/>
      <c r="R449" s="154"/>
      <c r="S449" s="154"/>
      <c r="T449" s="154"/>
      <c r="U449" s="154"/>
      <c r="V449" s="154"/>
      <c r="W449" s="154"/>
      <c r="X449" s="154"/>
      <c r="Y449" s="154"/>
      <c r="Z449" s="154"/>
    </row>
    <row r="450" spans="1:26" ht="33.75" customHeight="1">
      <c r="A450" s="165"/>
      <c r="B450" s="166"/>
      <c r="C450" s="169"/>
      <c r="D450" s="165"/>
      <c r="E450" s="165"/>
      <c r="F450" s="165"/>
      <c r="G450" s="154"/>
      <c r="H450" s="154"/>
      <c r="I450" s="154"/>
      <c r="J450" s="154"/>
      <c r="K450" s="154"/>
      <c r="L450" s="154"/>
      <c r="M450" s="154"/>
      <c r="N450" s="154"/>
      <c r="O450" s="154"/>
      <c r="P450" s="154"/>
      <c r="Q450" s="154"/>
      <c r="R450" s="154"/>
      <c r="S450" s="154"/>
      <c r="T450" s="154"/>
      <c r="U450" s="154"/>
      <c r="V450" s="154"/>
      <c r="W450" s="154"/>
      <c r="X450" s="154"/>
      <c r="Y450" s="154"/>
      <c r="Z450" s="154"/>
    </row>
    <row r="451" spans="1:26" ht="33.75" customHeight="1">
      <c r="A451" s="165"/>
      <c r="B451" s="166"/>
      <c r="C451" s="169"/>
      <c r="D451" s="165"/>
      <c r="E451" s="165"/>
      <c r="F451" s="165"/>
      <c r="G451" s="154"/>
      <c r="H451" s="154"/>
      <c r="I451" s="154"/>
      <c r="J451" s="154"/>
      <c r="K451" s="154"/>
      <c r="L451" s="154"/>
      <c r="M451" s="154"/>
      <c r="N451" s="154"/>
      <c r="O451" s="154"/>
      <c r="P451" s="154"/>
      <c r="Q451" s="154"/>
      <c r="R451" s="154"/>
      <c r="S451" s="154"/>
      <c r="T451" s="154"/>
      <c r="U451" s="154"/>
      <c r="V451" s="154"/>
      <c r="W451" s="154"/>
      <c r="X451" s="154"/>
      <c r="Y451" s="154"/>
      <c r="Z451" s="154"/>
    </row>
    <row r="452" spans="1:26" ht="33.75" customHeight="1">
      <c r="A452" s="165"/>
      <c r="B452" s="166"/>
      <c r="C452" s="169"/>
      <c r="D452" s="165"/>
      <c r="E452" s="165"/>
      <c r="F452" s="165"/>
      <c r="G452" s="154"/>
      <c r="H452" s="154"/>
      <c r="I452" s="154"/>
      <c r="J452" s="154"/>
      <c r="K452" s="154"/>
      <c r="L452" s="154"/>
      <c r="M452" s="154"/>
      <c r="N452" s="154"/>
      <c r="O452" s="154"/>
      <c r="P452" s="154"/>
      <c r="Q452" s="154"/>
      <c r="R452" s="154"/>
      <c r="S452" s="154"/>
      <c r="T452" s="154"/>
      <c r="U452" s="154"/>
      <c r="V452" s="154"/>
      <c r="W452" s="154"/>
      <c r="X452" s="154"/>
      <c r="Y452" s="154"/>
      <c r="Z452" s="154"/>
    </row>
    <row r="453" spans="1:26" ht="33.75" customHeight="1">
      <c r="A453" s="165"/>
      <c r="B453" s="166"/>
      <c r="C453" s="169"/>
      <c r="D453" s="165"/>
      <c r="E453" s="165"/>
      <c r="F453" s="165"/>
      <c r="G453" s="154"/>
      <c r="H453" s="154"/>
      <c r="I453" s="154"/>
      <c r="J453" s="154"/>
      <c r="K453" s="154"/>
      <c r="L453" s="154"/>
      <c r="M453" s="154"/>
      <c r="N453" s="154"/>
      <c r="O453" s="154"/>
      <c r="P453" s="154"/>
      <c r="Q453" s="154"/>
      <c r="R453" s="154"/>
      <c r="S453" s="154"/>
      <c r="T453" s="154"/>
      <c r="U453" s="154"/>
      <c r="V453" s="154"/>
      <c r="W453" s="154"/>
      <c r="X453" s="154"/>
      <c r="Y453" s="154"/>
      <c r="Z453" s="154"/>
    </row>
    <row r="454" spans="1:26" ht="33.75" customHeight="1">
      <c r="A454" s="165"/>
      <c r="B454" s="166"/>
      <c r="C454" s="169"/>
      <c r="D454" s="165"/>
      <c r="E454" s="165"/>
      <c r="F454" s="165"/>
      <c r="G454" s="154"/>
      <c r="H454" s="154"/>
      <c r="I454" s="154"/>
      <c r="J454" s="154"/>
      <c r="K454" s="154"/>
      <c r="L454" s="154"/>
      <c r="M454" s="154"/>
      <c r="N454" s="154"/>
      <c r="O454" s="154"/>
      <c r="P454" s="154"/>
      <c r="Q454" s="154"/>
      <c r="R454" s="154"/>
      <c r="S454" s="154"/>
      <c r="T454" s="154"/>
      <c r="U454" s="154"/>
      <c r="V454" s="154"/>
      <c r="W454" s="154"/>
      <c r="X454" s="154"/>
      <c r="Y454" s="154"/>
      <c r="Z454" s="154"/>
    </row>
    <row r="455" spans="1:26" ht="33.75" customHeight="1">
      <c r="A455" s="165"/>
      <c r="B455" s="166"/>
      <c r="C455" s="169"/>
      <c r="D455" s="165"/>
      <c r="E455" s="165"/>
      <c r="F455" s="165"/>
      <c r="G455" s="154"/>
      <c r="H455" s="154"/>
      <c r="I455" s="154"/>
      <c r="J455" s="154"/>
      <c r="K455" s="154"/>
      <c r="L455" s="154"/>
      <c r="M455" s="154"/>
      <c r="N455" s="154"/>
      <c r="O455" s="154"/>
      <c r="P455" s="154"/>
      <c r="Q455" s="154"/>
      <c r="R455" s="154"/>
      <c r="S455" s="154"/>
      <c r="T455" s="154"/>
      <c r="U455" s="154"/>
      <c r="V455" s="154"/>
      <c r="W455" s="154"/>
      <c r="X455" s="154"/>
      <c r="Y455" s="154"/>
      <c r="Z455" s="154"/>
    </row>
    <row r="456" spans="1:26" ht="33.75" customHeight="1">
      <c r="A456" s="165"/>
      <c r="B456" s="166"/>
      <c r="C456" s="169"/>
      <c r="D456" s="165"/>
      <c r="E456" s="165"/>
      <c r="F456" s="165"/>
      <c r="G456" s="154"/>
      <c r="H456" s="154"/>
      <c r="I456" s="154"/>
      <c r="J456" s="154"/>
      <c r="K456" s="154"/>
      <c r="L456" s="154"/>
      <c r="M456" s="154"/>
      <c r="N456" s="154"/>
      <c r="O456" s="154"/>
      <c r="P456" s="154"/>
      <c r="Q456" s="154"/>
      <c r="R456" s="154"/>
      <c r="S456" s="154"/>
      <c r="T456" s="154"/>
      <c r="U456" s="154"/>
      <c r="V456" s="154"/>
      <c r="W456" s="154"/>
      <c r="X456" s="154"/>
      <c r="Y456" s="154"/>
      <c r="Z456" s="154"/>
    </row>
    <row r="457" spans="1:26" ht="33.75" customHeight="1">
      <c r="A457" s="165"/>
      <c r="B457" s="166"/>
      <c r="C457" s="169"/>
      <c r="D457" s="165"/>
      <c r="E457" s="165"/>
      <c r="F457" s="165"/>
      <c r="G457" s="154"/>
      <c r="H457" s="154"/>
      <c r="I457" s="154"/>
      <c r="J457" s="154"/>
      <c r="K457" s="154"/>
      <c r="L457" s="154"/>
      <c r="M457" s="154"/>
      <c r="N457" s="154"/>
      <c r="O457" s="154"/>
      <c r="P457" s="154"/>
      <c r="Q457" s="154"/>
      <c r="R457" s="154"/>
      <c r="S457" s="154"/>
      <c r="T457" s="154"/>
      <c r="U457" s="154"/>
      <c r="V457" s="154"/>
      <c r="W457" s="154"/>
      <c r="X457" s="154"/>
      <c r="Y457" s="154"/>
      <c r="Z457" s="154"/>
    </row>
    <row r="458" spans="1:26" ht="33.75" customHeight="1">
      <c r="A458" s="165"/>
      <c r="B458" s="166"/>
      <c r="C458" s="169"/>
      <c r="D458" s="165"/>
      <c r="E458" s="165"/>
      <c r="F458" s="165"/>
      <c r="G458" s="154"/>
      <c r="H458" s="154"/>
      <c r="I458" s="154"/>
      <c r="J458" s="154"/>
      <c r="K458" s="154"/>
      <c r="L458" s="154"/>
      <c r="M458" s="154"/>
      <c r="N458" s="154"/>
      <c r="O458" s="154"/>
      <c r="P458" s="154"/>
      <c r="Q458" s="154"/>
      <c r="R458" s="154"/>
      <c r="S458" s="154"/>
      <c r="T458" s="154"/>
      <c r="U458" s="154"/>
      <c r="V458" s="154"/>
      <c r="W458" s="154"/>
      <c r="X458" s="154"/>
      <c r="Y458" s="154"/>
      <c r="Z458" s="154"/>
    </row>
    <row r="459" spans="1:26" ht="33.75" customHeight="1">
      <c r="A459" s="165"/>
      <c r="B459" s="166"/>
      <c r="C459" s="169"/>
      <c r="D459" s="165"/>
      <c r="E459" s="165"/>
      <c r="F459" s="165"/>
      <c r="G459" s="154"/>
      <c r="H459" s="154"/>
      <c r="I459" s="154"/>
      <c r="J459" s="154"/>
      <c r="K459" s="154"/>
      <c r="L459" s="154"/>
      <c r="M459" s="154"/>
      <c r="N459" s="154"/>
      <c r="O459" s="154"/>
      <c r="P459" s="154"/>
      <c r="Q459" s="154"/>
      <c r="R459" s="154"/>
      <c r="S459" s="154"/>
      <c r="T459" s="154"/>
      <c r="U459" s="154"/>
      <c r="V459" s="154"/>
      <c r="W459" s="154"/>
      <c r="X459" s="154"/>
      <c r="Y459" s="154"/>
      <c r="Z459" s="154"/>
    </row>
    <row r="460" spans="1:26" ht="33.75" customHeight="1">
      <c r="A460" s="165"/>
      <c r="B460" s="166"/>
      <c r="C460" s="169"/>
      <c r="D460" s="165"/>
      <c r="E460" s="165"/>
      <c r="F460" s="165"/>
      <c r="G460" s="154"/>
      <c r="H460" s="154"/>
      <c r="I460" s="154"/>
      <c r="J460" s="154"/>
      <c r="K460" s="154"/>
      <c r="L460" s="154"/>
      <c r="M460" s="154"/>
      <c r="N460" s="154"/>
      <c r="O460" s="154"/>
      <c r="P460" s="154"/>
      <c r="Q460" s="154"/>
      <c r="R460" s="154"/>
      <c r="S460" s="154"/>
      <c r="T460" s="154"/>
      <c r="U460" s="154"/>
      <c r="V460" s="154"/>
      <c r="W460" s="154"/>
      <c r="X460" s="154"/>
      <c r="Y460" s="154"/>
      <c r="Z460" s="154"/>
    </row>
    <row r="461" spans="1:26" ht="33.75" customHeight="1">
      <c r="A461" s="165"/>
      <c r="B461" s="166"/>
      <c r="C461" s="169"/>
      <c r="D461" s="165"/>
      <c r="E461" s="165"/>
      <c r="F461" s="165"/>
      <c r="G461" s="154"/>
      <c r="H461" s="154"/>
      <c r="I461" s="154"/>
      <c r="J461" s="154"/>
      <c r="K461" s="154"/>
      <c r="L461" s="154"/>
      <c r="M461" s="154"/>
      <c r="N461" s="154"/>
      <c r="O461" s="154"/>
      <c r="P461" s="154"/>
      <c r="Q461" s="154"/>
      <c r="R461" s="154"/>
      <c r="S461" s="154"/>
      <c r="T461" s="154"/>
      <c r="U461" s="154"/>
      <c r="V461" s="154"/>
      <c r="W461" s="154"/>
      <c r="X461" s="154"/>
      <c r="Y461" s="154"/>
      <c r="Z461" s="154"/>
    </row>
    <row r="462" spans="1:26" ht="33.75" customHeight="1">
      <c r="A462" s="165"/>
      <c r="B462" s="166"/>
      <c r="C462" s="169"/>
      <c r="D462" s="165"/>
      <c r="E462" s="165"/>
      <c r="F462" s="165"/>
      <c r="G462" s="154"/>
      <c r="H462" s="154"/>
      <c r="I462" s="154"/>
      <c r="J462" s="154"/>
      <c r="K462" s="154"/>
      <c r="L462" s="154"/>
      <c r="M462" s="154"/>
      <c r="N462" s="154"/>
      <c r="O462" s="154"/>
      <c r="P462" s="154"/>
      <c r="Q462" s="154"/>
      <c r="R462" s="154"/>
      <c r="S462" s="154"/>
      <c r="T462" s="154"/>
      <c r="U462" s="154"/>
      <c r="V462" s="154"/>
      <c r="W462" s="154"/>
      <c r="X462" s="154"/>
      <c r="Y462" s="154"/>
      <c r="Z462" s="154"/>
    </row>
    <row r="463" spans="1:26" ht="33.75" customHeight="1">
      <c r="A463" s="165"/>
      <c r="B463" s="166"/>
      <c r="C463" s="169"/>
      <c r="D463" s="165"/>
      <c r="E463" s="165"/>
      <c r="F463" s="165"/>
      <c r="G463" s="154"/>
      <c r="H463" s="154"/>
      <c r="I463" s="154"/>
      <c r="J463" s="154"/>
      <c r="K463" s="154"/>
      <c r="L463" s="154"/>
      <c r="M463" s="154"/>
      <c r="N463" s="154"/>
      <c r="O463" s="154"/>
      <c r="P463" s="154"/>
      <c r="Q463" s="154"/>
      <c r="R463" s="154"/>
      <c r="S463" s="154"/>
      <c r="T463" s="154"/>
      <c r="U463" s="154"/>
      <c r="V463" s="154"/>
      <c r="W463" s="154"/>
      <c r="X463" s="154"/>
      <c r="Y463" s="154"/>
      <c r="Z463" s="154"/>
    </row>
    <row r="464" spans="1:26" ht="33.75" customHeight="1">
      <c r="A464" s="165"/>
      <c r="B464" s="166"/>
      <c r="C464" s="169"/>
      <c r="D464" s="165"/>
      <c r="E464" s="165"/>
      <c r="F464" s="165"/>
      <c r="G464" s="154"/>
      <c r="H464" s="154"/>
      <c r="I464" s="154"/>
      <c r="J464" s="154"/>
      <c r="K464" s="154"/>
      <c r="L464" s="154"/>
      <c r="M464" s="154"/>
      <c r="N464" s="154"/>
      <c r="O464" s="154"/>
      <c r="P464" s="154"/>
      <c r="Q464" s="154"/>
      <c r="R464" s="154"/>
      <c r="S464" s="154"/>
      <c r="T464" s="154"/>
      <c r="U464" s="154"/>
      <c r="V464" s="154"/>
      <c r="W464" s="154"/>
      <c r="X464" s="154"/>
      <c r="Y464" s="154"/>
      <c r="Z464" s="154"/>
    </row>
    <row r="465" spans="1:26" ht="33.75" customHeight="1">
      <c r="A465" s="165"/>
      <c r="B465" s="166"/>
      <c r="C465" s="169"/>
      <c r="D465" s="165"/>
      <c r="E465" s="165"/>
      <c r="F465" s="165"/>
      <c r="G465" s="154"/>
      <c r="H465" s="154"/>
      <c r="I465" s="154"/>
      <c r="J465" s="154"/>
      <c r="K465" s="154"/>
      <c r="L465" s="154"/>
      <c r="M465" s="154"/>
      <c r="N465" s="154"/>
      <c r="O465" s="154"/>
      <c r="P465" s="154"/>
      <c r="Q465" s="154"/>
      <c r="R465" s="154"/>
      <c r="S465" s="154"/>
      <c r="T465" s="154"/>
      <c r="U465" s="154"/>
      <c r="V465" s="154"/>
      <c r="W465" s="154"/>
      <c r="X465" s="154"/>
      <c r="Y465" s="154"/>
      <c r="Z465" s="154"/>
    </row>
    <row r="466" spans="1:26" ht="33.75" customHeight="1">
      <c r="A466" s="165"/>
      <c r="B466" s="166"/>
      <c r="C466" s="169"/>
      <c r="D466" s="165"/>
      <c r="E466" s="165"/>
      <c r="F466" s="165"/>
      <c r="G466" s="154"/>
      <c r="H466" s="154"/>
      <c r="I466" s="154"/>
      <c r="J466" s="154"/>
      <c r="K466" s="154"/>
      <c r="L466" s="154"/>
      <c r="M466" s="154"/>
      <c r="N466" s="154"/>
      <c r="O466" s="154"/>
      <c r="P466" s="154"/>
      <c r="Q466" s="154"/>
      <c r="R466" s="154"/>
      <c r="S466" s="154"/>
      <c r="T466" s="154"/>
      <c r="U466" s="154"/>
      <c r="V466" s="154"/>
      <c r="W466" s="154"/>
      <c r="X466" s="154"/>
      <c r="Y466" s="154"/>
      <c r="Z466" s="154"/>
    </row>
    <row r="467" spans="1:26" ht="33.75" customHeight="1">
      <c r="A467" s="165"/>
      <c r="B467" s="166"/>
      <c r="C467" s="169"/>
      <c r="D467" s="165"/>
      <c r="E467" s="165"/>
      <c r="F467" s="165"/>
      <c r="G467" s="154"/>
      <c r="H467" s="154"/>
      <c r="I467" s="154"/>
      <c r="J467" s="154"/>
      <c r="K467" s="154"/>
      <c r="L467" s="154"/>
      <c r="M467" s="154"/>
      <c r="N467" s="154"/>
      <c r="O467" s="154"/>
      <c r="P467" s="154"/>
      <c r="Q467" s="154"/>
      <c r="R467" s="154"/>
      <c r="S467" s="154"/>
      <c r="T467" s="154"/>
      <c r="U467" s="154"/>
      <c r="V467" s="154"/>
      <c r="W467" s="154"/>
      <c r="X467" s="154"/>
      <c r="Y467" s="154"/>
      <c r="Z467" s="154"/>
    </row>
    <row r="468" spans="1:26" ht="33.75" customHeight="1">
      <c r="A468" s="165"/>
      <c r="B468" s="166"/>
      <c r="C468" s="169"/>
      <c r="D468" s="165"/>
      <c r="E468" s="165"/>
      <c r="F468" s="165"/>
      <c r="G468" s="154"/>
      <c r="H468" s="154"/>
      <c r="I468" s="154"/>
      <c r="J468" s="154"/>
      <c r="K468" s="154"/>
      <c r="L468" s="154"/>
      <c r="M468" s="154"/>
      <c r="N468" s="154"/>
      <c r="O468" s="154"/>
      <c r="P468" s="154"/>
      <c r="Q468" s="154"/>
      <c r="R468" s="154"/>
      <c r="S468" s="154"/>
      <c r="T468" s="154"/>
      <c r="U468" s="154"/>
      <c r="V468" s="154"/>
      <c r="W468" s="154"/>
      <c r="X468" s="154"/>
      <c r="Y468" s="154"/>
      <c r="Z468" s="154"/>
    </row>
    <row r="469" spans="1:26" ht="33.75" customHeight="1">
      <c r="A469" s="165"/>
      <c r="B469" s="166"/>
      <c r="C469" s="169"/>
      <c r="D469" s="165"/>
      <c r="E469" s="165"/>
      <c r="F469" s="165"/>
      <c r="G469" s="154"/>
      <c r="H469" s="154"/>
      <c r="I469" s="154"/>
      <c r="J469" s="154"/>
      <c r="K469" s="154"/>
      <c r="L469" s="154"/>
      <c r="M469" s="154"/>
      <c r="N469" s="154"/>
      <c r="O469" s="154"/>
      <c r="P469" s="154"/>
      <c r="Q469" s="154"/>
      <c r="R469" s="154"/>
      <c r="S469" s="154"/>
      <c r="T469" s="154"/>
      <c r="U469" s="154"/>
      <c r="V469" s="154"/>
      <c r="W469" s="154"/>
      <c r="X469" s="154"/>
      <c r="Y469" s="154"/>
      <c r="Z469" s="154"/>
    </row>
    <row r="470" spans="1:26" ht="33.75" customHeight="1">
      <c r="A470" s="165"/>
      <c r="B470" s="166"/>
      <c r="C470" s="169"/>
      <c r="D470" s="165"/>
      <c r="E470" s="165"/>
      <c r="F470" s="165"/>
      <c r="G470" s="154"/>
      <c r="H470" s="154"/>
      <c r="I470" s="154"/>
      <c r="J470" s="154"/>
      <c r="K470" s="154"/>
      <c r="L470" s="154"/>
      <c r="M470" s="154"/>
      <c r="N470" s="154"/>
      <c r="O470" s="154"/>
      <c r="P470" s="154"/>
      <c r="Q470" s="154"/>
      <c r="R470" s="154"/>
      <c r="S470" s="154"/>
      <c r="T470" s="154"/>
      <c r="U470" s="154"/>
      <c r="V470" s="154"/>
      <c r="W470" s="154"/>
      <c r="X470" s="154"/>
      <c r="Y470" s="154"/>
      <c r="Z470" s="154"/>
    </row>
    <row r="471" spans="1:26" ht="33.75" customHeight="1">
      <c r="A471" s="165"/>
      <c r="B471" s="166"/>
      <c r="C471" s="169"/>
      <c r="D471" s="165"/>
      <c r="E471" s="165"/>
      <c r="F471" s="165"/>
      <c r="G471" s="154"/>
      <c r="H471" s="154"/>
      <c r="I471" s="154"/>
      <c r="J471" s="154"/>
      <c r="K471" s="154"/>
      <c r="L471" s="154"/>
      <c r="M471" s="154"/>
      <c r="N471" s="154"/>
      <c r="O471" s="154"/>
      <c r="P471" s="154"/>
      <c r="Q471" s="154"/>
      <c r="R471" s="154"/>
      <c r="S471" s="154"/>
      <c r="T471" s="154"/>
      <c r="U471" s="154"/>
      <c r="V471" s="154"/>
      <c r="W471" s="154"/>
      <c r="X471" s="154"/>
      <c r="Y471" s="154"/>
      <c r="Z471" s="154"/>
    </row>
    <row r="472" spans="1:26" ht="33.75" customHeight="1">
      <c r="A472" s="165"/>
      <c r="B472" s="166"/>
      <c r="C472" s="169"/>
      <c r="D472" s="165"/>
      <c r="E472" s="165"/>
      <c r="F472" s="165"/>
      <c r="G472" s="154"/>
      <c r="H472" s="154"/>
      <c r="I472" s="154"/>
      <c r="J472" s="154"/>
      <c r="K472" s="154"/>
      <c r="L472" s="154"/>
      <c r="M472" s="154"/>
      <c r="N472" s="154"/>
      <c r="O472" s="154"/>
      <c r="P472" s="154"/>
      <c r="Q472" s="154"/>
      <c r="R472" s="154"/>
      <c r="S472" s="154"/>
      <c r="T472" s="154"/>
      <c r="U472" s="154"/>
      <c r="V472" s="154"/>
      <c r="W472" s="154"/>
      <c r="X472" s="154"/>
      <c r="Y472" s="154"/>
      <c r="Z472" s="154"/>
    </row>
    <row r="473" spans="1:26" ht="33.75" customHeight="1">
      <c r="A473" s="165"/>
      <c r="B473" s="166"/>
      <c r="C473" s="169"/>
      <c r="D473" s="165"/>
      <c r="E473" s="165"/>
      <c r="F473" s="165"/>
      <c r="G473" s="154"/>
      <c r="H473" s="154"/>
      <c r="I473" s="154"/>
      <c r="J473" s="154"/>
      <c r="K473" s="154"/>
      <c r="L473" s="154"/>
      <c r="M473" s="154"/>
      <c r="N473" s="154"/>
      <c r="O473" s="154"/>
      <c r="P473" s="154"/>
      <c r="Q473" s="154"/>
      <c r="R473" s="154"/>
      <c r="S473" s="154"/>
      <c r="T473" s="154"/>
      <c r="U473" s="154"/>
      <c r="V473" s="154"/>
      <c r="W473" s="154"/>
      <c r="X473" s="154"/>
      <c r="Y473" s="154"/>
      <c r="Z473" s="154"/>
    </row>
    <row r="474" spans="1:26" ht="33.75" customHeight="1">
      <c r="A474" s="165"/>
      <c r="B474" s="166"/>
      <c r="C474" s="169"/>
      <c r="D474" s="165"/>
      <c r="E474" s="165"/>
      <c r="F474" s="165"/>
      <c r="G474" s="154"/>
      <c r="H474" s="154"/>
      <c r="I474" s="154"/>
      <c r="J474" s="154"/>
      <c r="K474" s="154"/>
      <c r="L474" s="154"/>
      <c r="M474" s="154"/>
      <c r="N474" s="154"/>
      <c r="O474" s="154"/>
      <c r="P474" s="154"/>
      <c r="Q474" s="154"/>
      <c r="R474" s="154"/>
      <c r="S474" s="154"/>
      <c r="T474" s="154"/>
      <c r="U474" s="154"/>
      <c r="V474" s="154"/>
      <c r="W474" s="154"/>
      <c r="X474" s="154"/>
      <c r="Y474" s="154"/>
      <c r="Z474" s="154"/>
    </row>
    <row r="475" spans="1:26" ht="33.75" customHeight="1">
      <c r="A475" s="165"/>
      <c r="B475" s="166"/>
      <c r="C475" s="169"/>
      <c r="D475" s="165"/>
      <c r="E475" s="165"/>
      <c r="F475" s="165"/>
      <c r="G475" s="154"/>
      <c r="H475" s="154"/>
      <c r="I475" s="154"/>
      <c r="J475" s="154"/>
      <c r="K475" s="154"/>
      <c r="L475" s="154"/>
      <c r="M475" s="154"/>
      <c r="N475" s="154"/>
      <c r="O475" s="154"/>
      <c r="P475" s="154"/>
      <c r="Q475" s="154"/>
      <c r="R475" s="154"/>
      <c r="S475" s="154"/>
      <c r="T475" s="154"/>
      <c r="U475" s="154"/>
      <c r="V475" s="154"/>
      <c r="W475" s="154"/>
      <c r="X475" s="154"/>
      <c r="Y475" s="154"/>
      <c r="Z475" s="154"/>
    </row>
    <row r="476" spans="1:26" ht="33.75" customHeight="1">
      <c r="A476" s="165"/>
      <c r="B476" s="166"/>
      <c r="C476" s="169"/>
      <c r="D476" s="165"/>
      <c r="E476" s="165"/>
      <c r="F476" s="165"/>
      <c r="G476" s="154"/>
      <c r="H476" s="154"/>
      <c r="I476" s="154"/>
      <c r="J476" s="154"/>
      <c r="K476" s="154"/>
      <c r="L476" s="154"/>
      <c r="M476" s="154"/>
      <c r="N476" s="154"/>
      <c r="O476" s="154"/>
      <c r="P476" s="154"/>
      <c r="Q476" s="154"/>
      <c r="R476" s="154"/>
      <c r="S476" s="154"/>
      <c r="T476" s="154"/>
      <c r="U476" s="154"/>
      <c r="V476" s="154"/>
      <c r="W476" s="154"/>
      <c r="X476" s="154"/>
      <c r="Y476" s="154"/>
      <c r="Z476" s="154"/>
    </row>
    <row r="477" spans="1:26" ht="33.75" customHeight="1">
      <c r="A477" s="165"/>
      <c r="B477" s="166"/>
      <c r="C477" s="169"/>
      <c r="D477" s="165"/>
      <c r="E477" s="165"/>
      <c r="F477" s="165"/>
      <c r="G477" s="154"/>
      <c r="H477" s="154"/>
      <c r="I477" s="154"/>
      <c r="J477" s="154"/>
      <c r="K477" s="154"/>
      <c r="L477" s="154"/>
      <c r="M477" s="154"/>
      <c r="N477" s="154"/>
      <c r="O477" s="154"/>
      <c r="P477" s="154"/>
      <c r="Q477" s="154"/>
      <c r="R477" s="154"/>
      <c r="S477" s="154"/>
      <c r="T477" s="154"/>
      <c r="U477" s="154"/>
      <c r="V477" s="154"/>
      <c r="W477" s="154"/>
      <c r="X477" s="154"/>
      <c r="Y477" s="154"/>
      <c r="Z477" s="154"/>
    </row>
    <row r="478" spans="1:26" ht="33.75" customHeight="1">
      <c r="A478" s="165"/>
      <c r="B478" s="166"/>
      <c r="C478" s="169"/>
      <c r="D478" s="165"/>
      <c r="E478" s="165"/>
      <c r="F478" s="165"/>
      <c r="G478" s="154"/>
      <c r="H478" s="154"/>
      <c r="I478" s="154"/>
      <c r="J478" s="154"/>
      <c r="K478" s="154"/>
      <c r="L478" s="154"/>
      <c r="M478" s="154"/>
      <c r="N478" s="154"/>
      <c r="O478" s="154"/>
      <c r="P478" s="154"/>
      <c r="Q478" s="154"/>
      <c r="R478" s="154"/>
      <c r="S478" s="154"/>
      <c r="T478" s="154"/>
      <c r="U478" s="154"/>
      <c r="V478" s="154"/>
      <c r="W478" s="154"/>
      <c r="X478" s="154"/>
      <c r="Y478" s="154"/>
      <c r="Z478" s="154"/>
    </row>
    <row r="479" spans="1:26" ht="33.75" customHeight="1">
      <c r="A479" s="165"/>
      <c r="B479" s="166"/>
      <c r="C479" s="169"/>
      <c r="D479" s="165"/>
      <c r="E479" s="165"/>
      <c r="F479" s="165"/>
      <c r="G479" s="154"/>
      <c r="H479" s="154"/>
      <c r="I479" s="154"/>
      <c r="J479" s="154"/>
      <c r="K479" s="154"/>
      <c r="L479" s="154"/>
      <c r="M479" s="154"/>
      <c r="N479" s="154"/>
      <c r="O479" s="154"/>
      <c r="P479" s="154"/>
      <c r="Q479" s="154"/>
      <c r="R479" s="154"/>
      <c r="S479" s="154"/>
      <c r="T479" s="154"/>
      <c r="U479" s="154"/>
      <c r="V479" s="154"/>
      <c r="W479" s="154"/>
      <c r="X479" s="154"/>
      <c r="Y479" s="154"/>
      <c r="Z479" s="154"/>
    </row>
    <row r="480" spans="1:26" ht="33.75" customHeight="1">
      <c r="A480" s="165"/>
      <c r="B480" s="166"/>
      <c r="C480" s="169"/>
      <c r="D480" s="165"/>
      <c r="E480" s="165"/>
      <c r="F480" s="165"/>
      <c r="G480" s="154"/>
      <c r="H480" s="154"/>
      <c r="I480" s="154"/>
      <c r="J480" s="154"/>
      <c r="K480" s="154"/>
      <c r="L480" s="154"/>
      <c r="M480" s="154"/>
      <c r="N480" s="154"/>
      <c r="O480" s="154"/>
      <c r="P480" s="154"/>
      <c r="Q480" s="154"/>
      <c r="R480" s="154"/>
      <c r="S480" s="154"/>
      <c r="T480" s="154"/>
      <c r="U480" s="154"/>
      <c r="V480" s="154"/>
      <c r="W480" s="154"/>
      <c r="X480" s="154"/>
      <c r="Y480" s="154"/>
      <c r="Z480" s="154"/>
    </row>
    <row r="481" spans="1:26" ht="33.75" customHeight="1">
      <c r="A481" s="165"/>
      <c r="B481" s="166"/>
      <c r="C481" s="169"/>
      <c r="D481" s="165"/>
      <c r="E481" s="165"/>
      <c r="F481" s="165"/>
      <c r="G481" s="154"/>
      <c r="H481" s="154"/>
      <c r="I481" s="154"/>
      <c r="J481" s="154"/>
      <c r="K481" s="154"/>
      <c r="L481" s="154"/>
      <c r="M481" s="154"/>
      <c r="N481" s="154"/>
      <c r="O481" s="154"/>
      <c r="P481" s="154"/>
      <c r="Q481" s="154"/>
      <c r="R481" s="154"/>
      <c r="S481" s="154"/>
      <c r="T481" s="154"/>
      <c r="U481" s="154"/>
      <c r="V481" s="154"/>
      <c r="W481" s="154"/>
      <c r="X481" s="154"/>
      <c r="Y481" s="154"/>
      <c r="Z481" s="154"/>
    </row>
    <row r="482" spans="1:26" ht="33.75" customHeight="1">
      <c r="A482" s="165"/>
      <c r="B482" s="166"/>
      <c r="C482" s="169"/>
      <c r="D482" s="165"/>
      <c r="E482" s="165"/>
      <c r="F482" s="165"/>
      <c r="G482" s="154"/>
      <c r="H482" s="154"/>
      <c r="I482" s="154"/>
      <c r="J482" s="154"/>
      <c r="K482" s="154"/>
      <c r="L482" s="154"/>
      <c r="M482" s="154"/>
      <c r="N482" s="154"/>
      <c r="O482" s="154"/>
      <c r="P482" s="154"/>
      <c r="Q482" s="154"/>
      <c r="R482" s="154"/>
      <c r="S482" s="154"/>
      <c r="T482" s="154"/>
      <c r="U482" s="154"/>
      <c r="V482" s="154"/>
      <c r="W482" s="154"/>
      <c r="X482" s="154"/>
      <c r="Y482" s="154"/>
      <c r="Z482" s="154"/>
    </row>
    <row r="483" spans="1:26" ht="33.75" customHeight="1">
      <c r="A483" s="165"/>
      <c r="B483" s="166"/>
      <c r="C483" s="169"/>
      <c r="D483" s="165"/>
      <c r="E483" s="165"/>
      <c r="F483" s="165"/>
      <c r="G483" s="154"/>
      <c r="H483" s="154"/>
      <c r="I483" s="154"/>
      <c r="J483" s="154"/>
      <c r="K483" s="154"/>
      <c r="L483" s="154"/>
      <c r="M483" s="154"/>
      <c r="N483" s="154"/>
      <c r="O483" s="154"/>
      <c r="P483" s="154"/>
      <c r="Q483" s="154"/>
      <c r="R483" s="154"/>
      <c r="S483" s="154"/>
      <c r="T483" s="154"/>
      <c r="U483" s="154"/>
      <c r="V483" s="154"/>
      <c r="W483" s="154"/>
      <c r="X483" s="154"/>
      <c r="Y483" s="154"/>
      <c r="Z483" s="154"/>
    </row>
    <row r="484" spans="1:26" ht="33.75" customHeight="1">
      <c r="A484" s="165"/>
      <c r="B484" s="166"/>
      <c r="C484" s="169"/>
      <c r="D484" s="165"/>
      <c r="E484" s="165"/>
      <c r="F484" s="165"/>
      <c r="G484" s="154"/>
      <c r="H484" s="154"/>
      <c r="I484" s="154"/>
      <c r="J484" s="154"/>
      <c r="K484" s="154"/>
      <c r="L484" s="154"/>
      <c r="M484" s="154"/>
      <c r="N484" s="154"/>
      <c r="O484" s="154"/>
      <c r="P484" s="154"/>
      <c r="Q484" s="154"/>
      <c r="R484" s="154"/>
      <c r="S484" s="154"/>
      <c r="T484" s="154"/>
      <c r="U484" s="154"/>
      <c r="V484" s="154"/>
      <c r="W484" s="154"/>
      <c r="X484" s="154"/>
      <c r="Y484" s="154"/>
      <c r="Z484" s="154"/>
    </row>
    <row r="485" spans="1:26" ht="33.75" customHeight="1">
      <c r="A485" s="165"/>
      <c r="B485" s="166"/>
      <c r="C485" s="169"/>
      <c r="D485" s="165"/>
      <c r="E485" s="165"/>
      <c r="F485" s="165"/>
      <c r="G485" s="154"/>
      <c r="H485" s="154"/>
      <c r="I485" s="154"/>
      <c r="J485" s="154"/>
      <c r="K485" s="154"/>
      <c r="L485" s="154"/>
      <c r="M485" s="154"/>
      <c r="N485" s="154"/>
      <c r="O485" s="154"/>
      <c r="P485" s="154"/>
      <c r="Q485" s="154"/>
      <c r="R485" s="154"/>
      <c r="S485" s="154"/>
      <c r="T485" s="154"/>
      <c r="U485" s="154"/>
      <c r="V485" s="154"/>
      <c r="W485" s="154"/>
      <c r="X485" s="154"/>
      <c r="Y485" s="154"/>
      <c r="Z485" s="154"/>
    </row>
    <row r="486" spans="1:26" ht="33.75" customHeight="1">
      <c r="A486" s="165"/>
      <c r="B486" s="166"/>
      <c r="C486" s="169"/>
      <c r="D486" s="165"/>
      <c r="E486" s="165"/>
      <c r="F486" s="165"/>
      <c r="G486" s="154"/>
      <c r="H486" s="154"/>
      <c r="I486" s="154"/>
      <c r="J486" s="154"/>
      <c r="K486" s="154"/>
      <c r="L486" s="154"/>
      <c r="M486" s="154"/>
      <c r="N486" s="154"/>
      <c r="O486" s="154"/>
      <c r="P486" s="154"/>
      <c r="Q486" s="154"/>
      <c r="R486" s="154"/>
      <c r="S486" s="154"/>
      <c r="T486" s="154"/>
      <c r="U486" s="154"/>
      <c r="V486" s="154"/>
      <c r="W486" s="154"/>
      <c r="X486" s="154"/>
      <c r="Y486" s="154"/>
      <c r="Z486" s="154"/>
    </row>
    <row r="487" spans="1:26" ht="33.75" customHeight="1">
      <c r="A487" s="165"/>
      <c r="B487" s="166"/>
      <c r="C487" s="169"/>
      <c r="D487" s="165"/>
      <c r="E487" s="165"/>
      <c r="F487" s="165"/>
      <c r="G487" s="154"/>
      <c r="H487" s="154"/>
      <c r="I487" s="154"/>
      <c r="J487" s="154"/>
      <c r="K487" s="154"/>
      <c r="L487" s="154"/>
      <c r="M487" s="154"/>
      <c r="N487" s="154"/>
      <c r="O487" s="154"/>
      <c r="P487" s="154"/>
      <c r="Q487" s="154"/>
      <c r="R487" s="154"/>
      <c r="S487" s="154"/>
      <c r="T487" s="154"/>
      <c r="U487" s="154"/>
      <c r="V487" s="154"/>
      <c r="W487" s="154"/>
      <c r="X487" s="154"/>
      <c r="Y487" s="154"/>
      <c r="Z487" s="154"/>
    </row>
    <row r="488" spans="1:26" ht="15.75" customHeight="1">
      <c r="A488" s="179"/>
      <c r="B488" s="177"/>
      <c r="C488" s="179"/>
      <c r="D488" s="179"/>
      <c r="E488" s="165"/>
      <c r="F488" s="165"/>
      <c r="G488" s="160"/>
      <c r="H488" s="160"/>
      <c r="I488" s="160"/>
      <c r="J488" s="160"/>
      <c r="K488" s="160"/>
      <c r="L488" s="160"/>
      <c r="M488" s="160"/>
      <c r="N488" s="160"/>
      <c r="O488" s="160"/>
      <c r="P488" s="160"/>
      <c r="Q488" s="160"/>
      <c r="R488" s="160"/>
      <c r="S488" s="160"/>
      <c r="T488" s="160"/>
      <c r="U488" s="160"/>
      <c r="V488" s="160"/>
      <c r="W488" s="160"/>
      <c r="X488" s="160"/>
      <c r="Y488" s="160"/>
      <c r="Z488" s="160"/>
    </row>
    <row r="489" spans="1:26" ht="15.75" customHeight="1">
      <c r="A489" s="179"/>
      <c r="B489" s="177"/>
      <c r="C489" s="179"/>
      <c r="D489" s="179"/>
      <c r="E489" s="165"/>
      <c r="F489" s="165"/>
      <c r="G489" s="160"/>
      <c r="H489" s="160"/>
      <c r="I489" s="160"/>
      <c r="J489" s="160"/>
      <c r="K489" s="160"/>
      <c r="L489" s="160"/>
      <c r="M489" s="160"/>
      <c r="N489" s="160"/>
      <c r="O489" s="160"/>
      <c r="P489" s="160"/>
      <c r="Q489" s="160"/>
      <c r="R489" s="160"/>
      <c r="S489" s="160"/>
      <c r="T489" s="160"/>
      <c r="U489" s="160"/>
      <c r="V489" s="160"/>
      <c r="W489" s="160"/>
      <c r="X489" s="160"/>
      <c r="Y489" s="160"/>
      <c r="Z489" s="160"/>
    </row>
    <row r="490" spans="1:26" ht="15.75" customHeight="1">
      <c r="A490" s="179"/>
      <c r="B490" s="177"/>
      <c r="C490" s="179"/>
      <c r="D490" s="179"/>
      <c r="E490" s="165"/>
      <c r="F490" s="165"/>
      <c r="G490" s="160"/>
      <c r="H490" s="160"/>
      <c r="I490" s="160"/>
      <c r="J490" s="160"/>
      <c r="K490" s="160"/>
      <c r="L490" s="160"/>
      <c r="M490" s="160"/>
      <c r="N490" s="160"/>
      <c r="O490" s="160"/>
      <c r="P490" s="160"/>
      <c r="Q490" s="160"/>
      <c r="R490" s="160"/>
      <c r="S490" s="160"/>
      <c r="T490" s="160"/>
      <c r="U490" s="160"/>
      <c r="V490" s="160"/>
      <c r="W490" s="160"/>
      <c r="X490" s="160"/>
      <c r="Y490" s="160"/>
      <c r="Z490" s="160"/>
    </row>
    <row r="491" spans="1:26" ht="15.75" customHeight="1">
      <c r="A491" s="179"/>
      <c r="B491" s="177"/>
      <c r="C491" s="179"/>
      <c r="D491" s="179"/>
      <c r="E491" s="165"/>
      <c r="F491" s="165"/>
      <c r="G491" s="160"/>
      <c r="H491" s="160"/>
      <c r="I491" s="160"/>
      <c r="J491" s="160"/>
      <c r="K491" s="160"/>
      <c r="L491" s="160"/>
      <c r="M491" s="160"/>
      <c r="N491" s="160"/>
      <c r="O491" s="160"/>
      <c r="P491" s="160"/>
      <c r="Q491" s="160"/>
      <c r="R491" s="160"/>
      <c r="S491" s="160"/>
      <c r="T491" s="160"/>
      <c r="U491" s="160"/>
      <c r="V491" s="160"/>
      <c r="W491" s="160"/>
      <c r="X491" s="160"/>
      <c r="Y491" s="160"/>
      <c r="Z491" s="160"/>
    </row>
    <row r="492" spans="1:26" ht="15.75" customHeight="1">
      <c r="A492" s="179"/>
      <c r="B492" s="177"/>
      <c r="C492" s="179"/>
      <c r="D492" s="179"/>
      <c r="E492" s="165"/>
      <c r="F492" s="165"/>
      <c r="G492" s="160"/>
      <c r="H492" s="160"/>
      <c r="I492" s="160"/>
      <c r="J492" s="160"/>
      <c r="K492" s="160"/>
      <c r="L492" s="160"/>
      <c r="M492" s="160"/>
      <c r="N492" s="160"/>
      <c r="O492" s="160"/>
      <c r="P492" s="160"/>
      <c r="Q492" s="160"/>
      <c r="R492" s="160"/>
      <c r="S492" s="160"/>
      <c r="T492" s="160"/>
      <c r="U492" s="160"/>
      <c r="V492" s="160"/>
      <c r="W492" s="160"/>
      <c r="X492" s="160"/>
      <c r="Y492" s="160"/>
      <c r="Z492" s="160"/>
    </row>
    <row r="493" spans="1:26" ht="15.75" customHeight="1">
      <c r="A493" s="179"/>
      <c r="B493" s="177"/>
      <c r="C493" s="179"/>
      <c r="D493" s="179"/>
      <c r="E493" s="165"/>
      <c r="F493" s="165"/>
      <c r="G493" s="160"/>
      <c r="H493" s="160"/>
      <c r="I493" s="160"/>
      <c r="J493" s="160"/>
      <c r="K493" s="160"/>
      <c r="L493" s="160"/>
      <c r="M493" s="160"/>
      <c r="N493" s="160"/>
      <c r="O493" s="160"/>
      <c r="P493" s="160"/>
      <c r="Q493" s="160"/>
      <c r="R493" s="160"/>
      <c r="S493" s="160"/>
      <c r="T493" s="160"/>
      <c r="U493" s="160"/>
      <c r="V493" s="160"/>
      <c r="W493" s="160"/>
      <c r="X493" s="160"/>
      <c r="Y493" s="160"/>
      <c r="Z493" s="160"/>
    </row>
    <row r="494" spans="1:26" ht="15.75" customHeight="1">
      <c r="A494" s="179"/>
      <c r="B494" s="177"/>
      <c r="C494" s="179"/>
      <c r="D494" s="179"/>
      <c r="E494" s="165"/>
      <c r="F494" s="165"/>
      <c r="G494" s="160"/>
      <c r="H494" s="160"/>
      <c r="I494" s="160"/>
      <c r="J494" s="160"/>
      <c r="K494" s="160"/>
      <c r="L494" s="160"/>
      <c r="M494" s="160"/>
      <c r="N494" s="160"/>
      <c r="O494" s="160"/>
      <c r="P494" s="160"/>
      <c r="Q494" s="160"/>
      <c r="R494" s="160"/>
      <c r="S494" s="160"/>
      <c r="T494" s="160"/>
      <c r="U494" s="160"/>
      <c r="V494" s="160"/>
      <c r="W494" s="160"/>
      <c r="X494" s="160"/>
      <c r="Y494" s="160"/>
      <c r="Z494" s="160"/>
    </row>
    <row r="495" spans="1:26" ht="15.75" customHeight="1">
      <c r="A495" s="179"/>
      <c r="B495" s="177"/>
      <c r="C495" s="179"/>
      <c r="D495" s="179"/>
      <c r="E495" s="165"/>
      <c r="F495" s="165"/>
      <c r="G495" s="160"/>
      <c r="H495" s="160"/>
      <c r="I495" s="160"/>
      <c r="J495" s="160"/>
      <c r="K495" s="160"/>
      <c r="L495" s="160"/>
      <c r="M495" s="160"/>
      <c r="N495" s="160"/>
      <c r="O495" s="160"/>
      <c r="P495" s="160"/>
      <c r="Q495" s="160"/>
      <c r="R495" s="160"/>
      <c r="S495" s="160"/>
      <c r="T495" s="160"/>
      <c r="U495" s="160"/>
      <c r="V495" s="160"/>
      <c r="W495" s="160"/>
      <c r="X495" s="160"/>
      <c r="Y495" s="160"/>
      <c r="Z495" s="160"/>
    </row>
    <row r="496" spans="1:26" ht="15.75" customHeight="1">
      <c r="A496" s="179"/>
      <c r="B496" s="177"/>
      <c r="C496" s="179"/>
      <c r="D496" s="179"/>
      <c r="E496" s="165"/>
      <c r="F496" s="165"/>
      <c r="G496" s="160"/>
      <c r="H496" s="160"/>
      <c r="I496" s="160"/>
      <c r="J496" s="160"/>
      <c r="K496" s="160"/>
      <c r="L496" s="160"/>
      <c r="M496" s="160"/>
      <c r="N496" s="160"/>
      <c r="O496" s="160"/>
      <c r="P496" s="160"/>
      <c r="Q496" s="160"/>
      <c r="R496" s="160"/>
      <c r="S496" s="160"/>
      <c r="T496" s="160"/>
      <c r="U496" s="160"/>
      <c r="V496" s="160"/>
      <c r="W496" s="160"/>
      <c r="X496" s="160"/>
      <c r="Y496" s="160"/>
      <c r="Z496" s="160"/>
    </row>
    <row r="497" spans="1:26" ht="15.75" customHeight="1">
      <c r="A497" s="179"/>
      <c r="B497" s="177"/>
      <c r="C497" s="179"/>
      <c r="D497" s="179"/>
      <c r="E497" s="165"/>
      <c r="F497" s="165"/>
      <c r="G497" s="160"/>
      <c r="H497" s="160"/>
      <c r="I497" s="160"/>
      <c r="J497" s="160"/>
      <c r="K497" s="160"/>
      <c r="L497" s="160"/>
      <c r="M497" s="160"/>
      <c r="N497" s="160"/>
      <c r="O497" s="160"/>
      <c r="P497" s="160"/>
      <c r="Q497" s="160"/>
      <c r="R497" s="160"/>
      <c r="S497" s="160"/>
      <c r="T497" s="160"/>
      <c r="U497" s="160"/>
      <c r="V497" s="160"/>
      <c r="W497" s="160"/>
      <c r="X497" s="160"/>
      <c r="Y497" s="160"/>
      <c r="Z497" s="160"/>
    </row>
    <row r="498" spans="1:26" ht="15.75" customHeight="1">
      <c r="A498" s="179"/>
      <c r="B498" s="177"/>
      <c r="C498" s="179"/>
      <c r="D498" s="179"/>
      <c r="E498" s="165"/>
      <c r="F498" s="165"/>
      <c r="G498" s="160"/>
      <c r="H498" s="160"/>
      <c r="I498" s="160"/>
      <c r="J498" s="160"/>
      <c r="K498" s="160"/>
      <c r="L498" s="160"/>
      <c r="M498" s="160"/>
      <c r="N498" s="160"/>
      <c r="O498" s="160"/>
      <c r="P498" s="160"/>
      <c r="Q498" s="160"/>
      <c r="R498" s="160"/>
      <c r="S498" s="160"/>
      <c r="T498" s="160"/>
      <c r="U498" s="160"/>
      <c r="V498" s="160"/>
      <c r="W498" s="160"/>
      <c r="X498" s="160"/>
      <c r="Y498" s="160"/>
      <c r="Z498" s="160"/>
    </row>
    <row r="499" spans="1:26" ht="15.75" customHeight="1">
      <c r="A499" s="179"/>
      <c r="B499" s="177"/>
      <c r="C499" s="179"/>
      <c r="D499" s="179"/>
      <c r="E499" s="165"/>
      <c r="F499" s="165"/>
      <c r="G499" s="160"/>
      <c r="H499" s="160"/>
      <c r="I499" s="160"/>
      <c r="J499" s="160"/>
      <c r="K499" s="160"/>
      <c r="L499" s="160"/>
      <c r="M499" s="160"/>
      <c r="N499" s="160"/>
      <c r="O499" s="160"/>
      <c r="P499" s="160"/>
      <c r="Q499" s="160"/>
      <c r="R499" s="160"/>
      <c r="S499" s="160"/>
      <c r="T499" s="160"/>
      <c r="U499" s="160"/>
      <c r="V499" s="160"/>
      <c r="W499" s="160"/>
      <c r="X499" s="160"/>
      <c r="Y499" s="160"/>
      <c r="Z499" s="160"/>
    </row>
    <row r="500" spans="1:26" ht="15.75" customHeight="1">
      <c r="A500" s="179"/>
      <c r="B500" s="177"/>
      <c r="C500" s="179"/>
      <c r="D500" s="179"/>
      <c r="E500" s="165"/>
      <c r="F500" s="165"/>
      <c r="G500" s="160"/>
      <c r="H500" s="160"/>
      <c r="I500" s="160"/>
      <c r="J500" s="160"/>
      <c r="K500" s="160"/>
      <c r="L500" s="160"/>
      <c r="M500" s="160"/>
      <c r="N500" s="160"/>
      <c r="O500" s="160"/>
      <c r="P500" s="160"/>
      <c r="Q500" s="160"/>
      <c r="R500" s="160"/>
      <c r="S500" s="160"/>
      <c r="T500" s="160"/>
      <c r="U500" s="160"/>
      <c r="V500" s="160"/>
      <c r="W500" s="160"/>
      <c r="X500" s="160"/>
      <c r="Y500" s="160"/>
      <c r="Z500" s="160"/>
    </row>
    <row r="501" spans="1:26" ht="15.75" customHeight="1">
      <c r="A501" s="179"/>
      <c r="B501" s="177"/>
      <c r="C501" s="179"/>
      <c r="D501" s="179"/>
      <c r="E501" s="165"/>
      <c r="F501" s="165"/>
      <c r="G501" s="160"/>
      <c r="H501" s="160"/>
      <c r="I501" s="160"/>
      <c r="J501" s="160"/>
      <c r="K501" s="160"/>
      <c r="L501" s="160"/>
      <c r="M501" s="160"/>
      <c r="N501" s="160"/>
      <c r="O501" s="160"/>
      <c r="P501" s="160"/>
      <c r="Q501" s="160"/>
      <c r="R501" s="160"/>
      <c r="S501" s="160"/>
      <c r="T501" s="160"/>
      <c r="U501" s="160"/>
      <c r="V501" s="160"/>
      <c r="W501" s="160"/>
      <c r="X501" s="160"/>
      <c r="Y501" s="160"/>
      <c r="Z501" s="160"/>
    </row>
    <row r="502" spans="1:26" ht="15.75" customHeight="1">
      <c r="A502" s="179"/>
      <c r="B502" s="177"/>
      <c r="C502" s="179"/>
      <c r="D502" s="179"/>
      <c r="E502" s="165"/>
      <c r="F502" s="165"/>
      <c r="G502" s="160"/>
      <c r="H502" s="160"/>
      <c r="I502" s="160"/>
      <c r="J502" s="160"/>
      <c r="K502" s="160"/>
      <c r="L502" s="160"/>
      <c r="M502" s="160"/>
      <c r="N502" s="160"/>
      <c r="O502" s="160"/>
      <c r="P502" s="160"/>
      <c r="Q502" s="160"/>
      <c r="R502" s="160"/>
      <c r="S502" s="160"/>
      <c r="T502" s="160"/>
      <c r="U502" s="160"/>
      <c r="V502" s="160"/>
      <c r="W502" s="160"/>
      <c r="X502" s="160"/>
      <c r="Y502" s="160"/>
      <c r="Z502" s="160"/>
    </row>
    <row r="503" spans="1:26" ht="15.75" customHeight="1">
      <c r="A503" s="179"/>
      <c r="B503" s="177"/>
      <c r="C503" s="179"/>
      <c r="D503" s="179"/>
      <c r="E503" s="165"/>
      <c r="F503" s="165"/>
      <c r="G503" s="160"/>
      <c r="H503" s="160"/>
      <c r="I503" s="160"/>
      <c r="J503" s="160"/>
      <c r="K503" s="160"/>
      <c r="L503" s="160"/>
      <c r="M503" s="160"/>
      <c r="N503" s="160"/>
      <c r="O503" s="160"/>
      <c r="P503" s="160"/>
      <c r="Q503" s="160"/>
      <c r="R503" s="160"/>
      <c r="S503" s="160"/>
      <c r="T503" s="160"/>
      <c r="U503" s="160"/>
      <c r="V503" s="160"/>
      <c r="W503" s="160"/>
      <c r="X503" s="160"/>
      <c r="Y503" s="160"/>
      <c r="Z503" s="160"/>
    </row>
    <row r="504" spans="1:26" ht="15.75" customHeight="1">
      <c r="A504" s="179"/>
      <c r="B504" s="177"/>
      <c r="C504" s="179"/>
      <c r="D504" s="179"/>
      <c r="E504" s="165"/>
      <c r="F504" s="165"/>
      <c r="G504" s="160"/>
      <c r="H504" s="160"/>
      <c r="I504" s="160"/>
      <c r="J504" s="160"/>
      <c r="K504" s="160"/>
      <c r="L504" s="160"/>
      <c r="M504" s="160"/>
      <c r="N504" s="160"/>
      <c r="O504" s="160"/>
      <c r="P504" s="160"/>
      <c r="Q504" s="160"/>
      <c r="R504" s="160"/>
      <c r="S504" s="160"/>
      <c r="T504" s="160"/>
      <c r="U504" s="160"/>
      <c r="V504" s="160"/>
      <c r="W504" s="160"/>
      <c r="X504" s="160"/>
      <c r="Y504" s="160"/>
      <c r="Z504" s="160"/>
    </row>
    <row r="505" spans="1:26" ht="15.75" customHeight="1">
      <c r="A505" s="179"/>
      <c r="B505" s="177"/>
      <c r="C505" s="179"/>
      <c r="D505" s="179"/>
      <c r="E505" s="165"/>
      <c r="F505" s="165"/>
      <c r="G505" s="160"/>
      <c r="H505" s="160"/>
      <c r="I505" s="160"/>
      <c r="J505" s="160"/>
      <c r="K505" s="160"/>
      <c r="L505" s="160"/>
      <c r="M505" s="160"/>
      <c r="N505" s="160"/>
      <c r="O505" s="160"/>
      <c r="P505" s="160"/>
      <c r="Q505" s="160"/>
      <c r="R505" s="160"/>
      <c r="S505" s="160"/>
      <c r="T505" s="160"/>
      <c r="U505" s="160"/>
      <c r="V505" s="160"/>
      <c r="W505" s="160"/>
      <c r="X505" s="160"/>
      <c r="Y505" s="160"/>
      <c r="Z505" s="160"/>
    </row>
    <row r="506" spans="1:26" ht="15.75" customHeight="1">
      <c r="A506" s="179"/>
      <c r="B506" s="177"/>
      <c r="C506" s="179"/>
      <c r="D506" s="179"/>
      <c r="E506" s="165"/>
      <c r="F506" s="165"/>
      <c r="G506" s="160"/>
      <c r="H506" s="160"/>
      <c r="I506" s="160"/>
      <c r="J506" s="160"/>
      <c r="K506" s="160"/>
      <c r="L506" s="160"/>
      <c r="M506" s="160"/>
      <c r="N506" s="160"/>
      <c r="O506" s="160"/>
      <c r="P506" s="160"/>
      <c r="Q506" s="160"/>
      <c r="R506" s="160"/>
      <c r="S506" s="160"/>
      <c r="T506" s="160"/>
      <c r="U506" s="160"/>
      <c r="V506" s="160"/>
      <c r="W506" s="160"/>
      <c r="X506" s="160"/>
      <c r="Y506" s="160"/>
      <c r="Z506" s="160"/>
    </row>
    <row r="507" spans="1:26" ht="15.75" customHeight="1">
      <c r="A507" s="179"/>
      <c r="B507" s="177"/>
      <c r="C507" s="179"/>
      <c r="D507" s="179"/>
      <c r="E507" s="165"/>
      <c r="F507" s="165"/>
      <c r="G507" s="160"/>
      <c r="H507" s="160"/>
      <c r="I507" s="160"/>
      <c r="J507" s="160"/>
      <c r="K507" s="160"/>
      <c r="L507" s="160"/>
      <c r="M507" s="160"/>
      <c r="N507" s="160"/>
      <c r="O507" s="160"/>
      <c r="P507" s="160"/>
      <c r="Q507" s="160"/>
      <c r="R507" s="160"/>
      <c r="S507" s="160"/>
      <c r="T507" s="160"/>
      <c r="U507" s="160"/>
      <c r="V507" s="160"/>
      <c r="W507" s="160"/>
      <c r="X507" s="160"/>
      <c r="Y507" s="160"/>
      <c r="Z507" s="160"/>
    </row>
    <row r="508" spans="1:26" ht="15.75" customHeight="1">
      <c r="A508" s="179"/>
      <c r="B508" s="177"/>
      <c r="C508" s="179"/>
      <c r="D508" s="179"/>
      <c r="E508" s="165"/>
      <c r="F508" s="165"/>
      <c r="G508" s="160"/>
      <c r="H508" s="160"/>
      <c r="I508" s="160"/>
      <c r="J508" s="160"/>
      <c r="K508" s="160"/>
      <c r="L508" s="160"/>
      <c r="M508" s="160"/>
      <c r="N508" s="160"/>
      <c r="O508" s="160"/>
      <c r="P508" s="160"/>
      <c r="Q508" s="160"/>
      <c r="R508" s="160"/>
      <c r="S508" s="160"/>
      <c r="T508" s="160"/>
      <c r="U508" s="160"/>
      <c r="V508" s="160"/>
      <c r="W508" s="160"/>
      <c r="X508" s="160"/>
      <c r="Y508" s="160"/>
      <c r="Z508" s="160"/>
    </row>
    <row r="509" spans="1:26" ht="15.75" customHeight="1">
      <c r="A509" s="179"/>
      <c r="B509" s="177"/>
      <c r="C509" s="179"/>
      <c r="D509" s="179"/>
      <c r="E509" s="165"/>
      <c r="F509" s="165"/>
      <c r="G509" s="160"/>
      <c r="H509" s="160"/>
      <c r="I509" s="160"/>
      <c r="J509" s="160"/>
      <c r="K509" s="160"/>
      <c r="L509" s="160"/>
      <c r="M509" s="160"/>
      <c r="N509" s="160"/>
      <c r="O509" s="160"/>
      <c r="P509" s="160"/>
      <c r="Q509" s="160"/>
      <c r="R509" s="160"/>
      <c r="S509" s="160"/>
      <c r="T509" s="160"/>
      <c r="U509" s="160"/>
      <c r="V509" s="160"/>
      <c r="W509" s="160"/>
      <c r="X509" s="160"/>
      <c r="Y509" s="160"/>
      <c r="Z509" s="160"/>
    </row>
    <row r="510" spans="1:26" ht="15.75" customHeight="1">
      <c r="A510" s="179"/>
      <c r="B510" s="177"/>
      <c r="C510" s="179"/>
      <c r="D510" s="179"/>
      <c r="E510" s="165"/>
      <c r="F510" s="165"/>
      <c r="G510" s="160"/>
      <c r="H510" s="160"/>
      <c r="I510" s="160"/>
      <c r="J510" s="160"/>
      <c r="K510" s="160"/>
      <c r="L510" s="160"/>
      <c r="M510" s="160"/>
      <c r="N510" s="160"/>
      <c r="O510" s="160"/>
      <c r="P510" s="160"/>
      <c r="Q510" s="160"/>
      <c r="R510" s="160"/>
      <c r="S510" s="160"/>
      <c r="T510" s="160"/>
      <c r="U510" s="160"/>
      <c r="V510" s="160"/>
      <c r="W510" s="160"/>
      <c r="X510" s="160"/>
      <c r="Y510" s="160"/>
      <c r="Z510" s="160"/>
    </row>
    <row r="511" spans="1:26" ht="15.75" customHeight="1">
      <c r="A511" s="179"/>
      <c r="B511" s="177"/>
      <c r="C511" s="179"/>
      <c r="D511" s="179"/>
      <c r="E511" s="165"/>
      <c r="F511" s="165"/>
      <c r="G511" s="160"/>
      <c r="H511" s="160"/>
      <c r="I511" s="160"/>
      <c r="J511" s="160"/>
      <c r="K511" s="160"/>
      <c r="L511" s="160"/>
      <c r="M511" s="160"/>
      <c r="N511" s="160"/>
      <c r="O511" s="160"/>
      <c r="P511" s="160"/>
      <c r="Q511" s="160"/>
      <c r="R511" s="160"/>
      <c r="S511" s="160"/>
      <c r="T511" s="160"/>
      <c r="U511" s="160"/>
      <c r="V511" s="160"/>
      <c r="W511" s="160"/>
      <c r="X511" s="160"/>
      <c r="Y511" s="160"/>
      <c r="Z511" s="160"/>
    </row>
    <row r="512" spans="1:26" ht="15.75" customHeight="1">
      <c r="A512" s="179"/>
      <c r="B512" s="177"/>
      <c r="C512" s="179"/>
      <c r="D512" s="179"/>
      <c r="E512" s="165"/>
      <c r="F512" s="165"/>
      <c r="G512" s="160"/>
      <c r="H512" s="160"/>
      <c r="I512" s="160"/>
      <c r="J512" s="160"/>
      <c r="K512" s="160"/>
      <c r="L512" s="160"/>
      <c r="M512" s="160"/>
      <c r="N512" s="160"/>
      <c r="O512" s="160"/>
      <c r="P512" s="160"/>
      <c r="Q512" s="160"/>
      <c r="R512" s="160"/>
      <c r="S512" s="160"/>
      <c r="T512" s="160"/>
      <c r="U512" s="160"/>
      <c r="V512" s="160"/>
      <c r="W512" s="160"/>
      <c r="X512" s="160"/>
      <c r="Y512" s="160"/>
      <c r="Z512" s="160"/>
    </row>
    <row r="513" spans="1:26" ht="15.75" customHeight="1">
      <c r="A513" s="179"/>
      <c r="B513" s="177"/>
      <c r="C513" s="179"/>
      <c r="D513" s="179"/>
      <c r="E513" s="165"/>
      <c r="F513" s="165"/>
      <c r="G513" s="160"/>
      <c r="H513" s="160"/>
      <c r="I513" s="160"/>
      <c r="J513" s="160"/>
      <c r="K513" s="160"/>
      <c r="L513" s="160"/>
      <c r="M513" s="160"/>
      <c r="N513" s="160"/>
      <c r="O513" s="160"/>
      <c r="P513" s="160"/>
      <c r="Q513" s="160"/>
      <c r="R513" s="160"/>
      <c r="S513" s="160"/>
      <c r="T513" s="160"/>
      <c r="U513" s="160"/>
      <c r="V513" s="160"/>
      <c r="W513" s="160"/>
      <c r="X513" s="160"/>
      <c r="Y513" s="160"/>
      <c r="Z513" s="160"/>
    </row>
    <row r="514" spans="1:26" ht="15.75" customHeight="1">
      <c r="A514" s="179"/>
      <c r="B514" s="177"/>
      <c r="C514" s="179"/>
      <c r="D514" s="179"/>
      <c r="E514" s="165"/>
      <c r="F514" s="165"/>
      <c r="G514" s="160"/>
      <c r="H514" s="160"/>
      <c r="I514" s="160"/>
      <c r="J514" s="160"/>
      <c r="K514" s="160"/>
      <c r="L514" s="160"/>
      <c r="M514" s="160"/>
      <c r="N514" s="160"/>
      <c r="O514" s="160"/>
      <c r="P514" s="160"/>
      <c r="Q514" s="160"/>
      <c r="R514" s="160"/>
      <c r="S514" s="160"/>
      <c r="T514" s="160"/>
      <c r="U514" s="160"/>
      <c r="V514" s="160"/>
      <c r="W514" s="160"/>
      <c r="X514" s="160"/>
      <c r="Y514" s="160"/>
      <c r="Z514" s="160"/>
    </row>
    <row r="515" spans="1:26" ht="15.75" customHeight="1">
      <c r="A515" s="179"/>
      <c r="B515" s="177"/>
      <c r="C515" s="179"/>
      <c r="D515" s="179"/>
      <c r="E515" s="165"/>
      <c r="F515" s="165"/>
      <c r="G515" s="160"/>
      <c r="H515" s="160"/>
      <c r="I515" s="160"/>
      <c r="J515" s="160"/>
      <c r="K515" s="160"/>
      <c r="L515" s="160"/>
      <c r="M515" s="160"/>
      <c r="N515" s="160"/>
      <c r="O515" s="160"/>
      <c r="P515" s="160"/>
      <c r="Q515" s="160"/>
      <c r="R515" s="160"/>
      <c r="S515" s="160"/>
      <c r="T515" s="160"/>
      <c r="U515" s="160"/>
      <c r="V515" s="160"/>
      <c r="W515" s="160"/>
      <c r="X515" s="160"/>
      <c r="Y515" s="160"/>
      <c r="Z515" s="160"/>
    </row>
    <row r="516" spans="1:26" ht="15.75" customHeight="1">
      <c r="A516" s="179"/>
      <c r="B516" s="177"/>
      <c r="C516" s="179"/>
      <c r="D516" s="179"/>
      <c r="E516" s="165"/>
      <c r="F516" s="165"/>
      <c r="G516" s="160"/>
      <c r="H516" s="160"/>
      <c r="I516" s="160"/>
      <c r="J516" s="160"/>
      <c r="K516" s="160"/>
      <c r="L516" s="160"/>
      <c r="M516" s="160"/>
      <c r="N516" s="160"/>
      <c r="O516" s="160"/>
      <c r="P516" s="160"/>
      <c r="Q516" s="160"/>
      <c r="R516" s="160"/>
      <c r="S516" s="160"/>
      <c r="T516" s="160"/>
      <c r="U516" s="160"/>
      <c r="V516" s="160"/>
      <c r="W516" s="160"/>
      <c r="X516" s="160"/>
      <c r="Y516" s="160"/>
      <c r="Z516" s="160"/>
    </row>
    <row r="517" spans="1:26" ht="15.75" customHeight="1">
      <c r="A517" s="179"/>
      <c r="B517" s="177"/>
      <c r="C517" s="179"/>
      <c r="D517" s="179"/>
      <c r="E517" s="165"/>
      <c r="F517" s="165"/>
      <c r="G517" s="160"/>
      <c r="H517" s="160"/>
      <c r="I517" s="160"/>
      <c r="J517" s="160"/>
      <c r="K517" s="160"/>
      <c r="L517" s="160"/>
      <c r="M517" s="160"/>
      <c r="N517" s="160"/>
      <c r="O517" s="160"/>
      <c r="P517" s="160"/>
      <c r="Q517" s="160"/>
      <c r="R517" s="160"/>
      <c r="S517" s="160"/>
      <c r="T517" s="160"/>
      <c r="U517" s="160"/>
      <c r="V517" s="160"/>
      <c r="W517" s="160"/>
      <c r="X517" s="160"/>
      <c r="Y517" s="160"/>
      <c r="Z517" s="160"/>
    </row>
    <row r="518" spans="1:26" ht="15.75" customHeight="1">
      <c r="A518" s="179"/>
      <c r="B518" s="177"/>
      <c r="C518" s="179"/>
      <c r="D518" s="179"/>
      <c r="E518" s="165"/>
      <c r="F518" s="165"/>
      <c r="G518" s="160"/>
      <c r="H518" s="160"/>
      <c r="I518" s="160"/>
      <c r="J518" s="160"/>
      <c r="K518" s="160"/>
      <c r="L518" s="160"/>
      <c r="M518" s="160"/>
      <c r="N518" s="160"/>
      <c r="O518" s="160"/>
      <c r="P518" s="160"/>
      <c r="Q518" s="160"/>
      <c r="R518" s="160"/>
      <c r="S518" s="160"/>
      <c r="T518" s="160"/>
      <c r="U518" s="160"/>
      <c r="V518" s="160"/>
      <c r="W518" s="160"/>
      <c r="X518" s="160"/>
      <c r="Y518" s="160"/>
      <c r="Z518" s="160"/>
    </row>
    <row r="519" spans="1:26" ht="15.75" customHeight="1">
      <c r="A519" s="179"/>
      <c r="B519" s="177"/>
      <c r="C519" s="179"/>
      <c r="D519" s="179"/>
      <c r="E519" s="165"/>
      <c r="F519" s="165"/>
      <c r="G519" s="160"/>
      <c r="H519" s="160"/>
      <c r="I519" s="160"/>
      <c r="J519" s="160"/>
      <c r="K519" s="160"/>
      <c r="L519" s="160"/>
      <c r="M519" s="160"/>
      <c r="N519" s="160"/>
      <c r="O519" s="160"/>
      <c r="P519" s="160"/>
      <c r="Q519" s="160"/>
      <c r="R519" s="160"/>
      <c r="S519" s="160"/>
      <c r="T519" s="160"/>
      <c r="U519" s="160"/>
      <c r="V519" s="160"/>
      <c r="W519" s="160"/>
      <c r="X519" s="160"/>
      <c r="Y519" s="160"/>
      <c r="Z519" s="160"/>
    </row>
    <row r="520" spans="1:26" ht="15.75" customHeight="1">
      <c r="A520" s="179"/>
      <c r="B520" s="177"/>
      <c r="C520" s="179"/>
      <c r="D520" s="179"/>
      <c r="E520" s="165"/>
      <c r="F520" s="165"/>
      <c r="G520" s="160"/>
      <c r="H520" s="160"/>
      <c r="I520" s="160"/>
      <c r="J520" s="160"/>
      <c r="K520" s="160"/>
      <c r="L520" s="160"/>
      <c r="M520" s="160"/>
      <c r="N520" s="160"/>
      <c r="O520" s="160"/>
      <c r="P520" s="160"/>
      <c r="Q520" s="160"/>
      <c r="R520" s="160"/>
      <c r="S520" s="160"/>
      <c r="T520" s="160"/>
      <c r="U520" s="160"/>
      <c r="V520" s="160"/>
      <c r="W520" s="160"/>
      <c r="X520" s="160"/>
      <c r="Y520" s="160"/>
      <c r="Z520" s="160"/>
    </row>
    <row r="521" spans="1:26" ht="15.75" customHeight="1">
      <c r="A521" s="179"/>
      <c r="B521" s="177"/>
      <c r="C521" s="179"/>
      <c r="D521" s="179"/>
      <c r="E521" s="165"/>
      <c r="F521" s="165"/>
      <c r="G521" s="160"/>
      <c r="H521" s="160"/>
      <c r="I521" s="160"/>
      <c r="J521" s="160"/>
      <c r="K521" s="160"/>
      <c r="L521" s="160"/>
      <c r="M521" s="160"/>
      <c r="N521" s="160"/>
      <c r="O521" s="160"/>
      <c r="P521" s="160"/>
      <c r="Q521" s="160"/>
      <c r="R521" s="160"/>
      <c r="S521" s="160"/>
      <c r="T521" s="160"/>
      <c r="U521" s="160"/>
      <c r="V521" s="160"/>
      <c r="W521" s="160"/>
      <c r="X521" s="160"/>
      <c r="Y521" s="160"/>
      <c r="Z521" s="160"/>
    </row>
    <row r="522" spans="1:26" ht="15.75" customHeight="1">
      <c r="A522" s="179"/>
      <c r="B522" s="177"/>
      <c r="C522" s="179"/>
      <c r="D522" s="179"/>
      <c r="E522" s="165"/>
      <c r="F522" s="165"/>
      <c r="G522" s="160"/>
      <c r="H522" s="160"/>
      <c r="I522" s="160"/>
      <c r="J522" s="160"/>
      <c r="K522" s="160"/>
      <c r="L522" s="160"/>
      <c r="M522" s="160"/>
      <c r="N522" s="160"/>
      <c r="O522" s="160"/>
      <c r="P522" s="160"/>
      <c r="Q522" s="160"/>
      <c r="R522" s="160"/>
      <c r="S522" s="160"/>
      <c r="T522" s="160"/>
      <c r="U522" s="160"/>
      <c r="V522" s="160"/>
      <c r="W522" s="160"/>
      <c r="X522" s="160"/>
      <c r="Y522" s="160"/>
      <c r="Z522" s="160"/>
    </row>
    <row r="523" spans="1:26" ht="15.75" customHeight="1">
      <c r="A523" s="179"/>
      <c r="B523" s="177"/>
      <c r="C523" s="179"/>
      <c r="D523" s="179"/>
      <c r="E523" s="165"/>
      <c r="F523" s="165"/>
      <c r="G523" s="160"/>
      <c r="H523" s="160"/>
      <c r="I523" s="160"/>
      <c r="J523" s="160"/>
      <c r="K523" s="160"/>
      <c r="L523" s="160"/>
      <c r="M523" s="160"/>
      <c r="N523" s="160"/>
      <c r="O523" s="160"/>
      <c r="P523" s="160"/>
      <c r="Q523" s="160"/>
      <c r="R523" s="160"/>
      <c r="S523" s="160"/>
      <c r="T523" s="160"/>
      <c r="U523" s="160"/>
      <c r="V523" s="160"/>
      <c r="W523" s="160"/>
      <c r="X523" s="160"/>
      <c r="Y523" s="160"/>
      <c r="Z523" s="160"/>
    </row>
    <row r="524" spans="1:26" ht="15.75" customHeight="1">
      <c r="A524" s="179"/>
      <c r="B524" s="177"/>
      <c r="C524" s="179"/>
      <c r="D524" s="179"/>
      <c r="E524" s="165"/>
      <c r="F524" s="165"/>
      <c r="G524" s="160"/>
      <c r="H524" s="160"/>
      <c r="I524" s="160"/>
      <c r="J524" s="160"/>
      <c r="K524" s="160"/>
      <c r="L524" s="160"/>
      <c r="M524" s="160"/>
      <c r="N524" s="160"/>
      <c r="O524" s="160"/>
      <c r="P524" s="160"/>
      <c r="Q524" s="160"/>
      <c r="R524" s="160"/>
      <c r="S524" s="160"/>
      <c r="T524" s="160"/>
      <c r="U524" s="160"/>
      <c r="V524" s="160"/>
      <c r="W524" s="160"/>
      <c r="X524" s="160"/>
      <c r="Y524" s="160"/>
      <c r="Z524" s="160"/>
    </row>
    <row r="525" spans="1:26" ht="15.75" customHeight="1">
      <c r="A525" s="179"/>
      <c r="B525" s="177"/>
      <c r="C525" s="179"/>
      <c r="D525" s="179"/>
      <c r="E525" s="165"/>
      <c r="F525" s="165"/>
      <c r="G525" s="160"/>
      <c r="H525" s="160"/>
      <c r="I525" s="160"/>
      <c r="J525" s="160"/>
      <c r="K525" s="160"/>
      <c r="L525" s="160"/>
      <c r="M525" s="160"/>
      <c r="N525" s="160"/>
      <c r="O525" s="160"/>
      <c r="P525" s="160"/>
      <c r="Q525" s="160"/>
      <c r="R525" s="160"/>
      <c r="S525" s="160"/>
      <c r="T525" s="160"/>
      <c r="U525" s="160"/>
      <c r="V525" s="160"/>
      <c r="W525" s="160"/>
      <c r="X525" s="160"/>
      <c r="Y525" s="160"/>
      <c r="Z525" s="160"/>
    </row>
    <row r="526" spans="1:26" ht="15.75" customHeight="1">
      <c r="A526" s="179"/>
      <c r="B526" s="177"/>
      <c r="C526" s="179"/>
      <c r="D526" s="179"/>
      <c r="E526" s="165"/>
      <c r="F526" s="165"/>
      <c r="G526" s="160"/>
      <c r="H526" s="160"/>
      <c r="I526" s="160"/>
      <c r="J526" s="160"/>
      <c r="K526" s="160"/>
      <c r="L526" s="160"/>
      <c r="M526" s="160"/>
      <c r="N526" s="160"/>
      <c r="O526" s="160"/>
      <c r="P526" s="160"/>
      <c r="Q526" s="160"/>
      <c r="R526" s="160"/>
      <c r="S526" s="160"/>
      <c r="T526" s="160"/>
      <c r="U526" s="160"/>
      <c r="V526" s="160"/>
      <c r="W526" s="160"/>
      <c r="X526" s="160"/>
      <c r="Y526" s="160"/>
      <c r="Z526" s="160"/>
    </row>
    <row r="527" spans="1:26" ht="15.75" customHeight="1">
      <c r="A527" s="179"/>
      <c r="B527" s="177"/>
      <c r="C527" s="179"/>
      <c r="D527" s="179"/>
      <c r="E527" s="165"/>
      <c r="F527" s="165"/>
      <c r="G527" s="160"/>
      <c r="H527" s="160"/>
      <c r="I527" s="160"/>
      <c r="J527" s="160"/>
      <c r="K527" s="160"/>
      <c r="L527" s="160"/>
      <c r="M527" s="160"/>
      <c r="N527" s="160"/>
      <c r="O527" s="160"/>
      <c r="P527" s="160"/>
      <c r="Q527" s="160"/>
      <c r="R527" s="160"/>
      <c r="S527" s="160"/>
      <c r="T527" s="160"/>
      <c r="U527" s="160"/>
      <c r="V527" s="160"/>
      <c r="W527" s="160"/>
      <c r="X527" s="160"/>
      <c r="Y527" s="160"/>
      <c r="Z527" s="160"/>
    </row>
    <row r="528" spans="1:26" ht="15.75" customHeight="1">
      <c r="A528" s="179"/>
      <c r="B528" s="177"/>
      <c r="C528" s="179"/>
      <c r="D528" s="179"/>
      <c r="E528" s="165"/>
      <c r="F528" s="165"/>
      <c r="G528" s="160"/>
      <c r="H528" s="160"/>
      <c r="I528" s="160"/>
      <c r="J528" s="160"/>
      <c r="K528" s="160"/>
      <c r="L528" s="160"/>
      <c r="M528" s="160"/>
      <c r="N528" s="160"/>
      <c r="O528" s="160"/>
      <c r="P528" s="160"/>
      <c r="Q528" s="160"/>
      <c r="R528" s="160"/>
      <c r="S528" s="160"/>
      <c r="T528" s="160"/>
      <c r="U528" s="160"/>
      <c r="V528" s="160"/>
      <c r="W528" s="160"/>
      <c r="X528" s="160"/>
      <c r="Y528" s="160"/>
      <c r="Z528" s="160"/>
    </row>
    <row r="529" spans="1:26" ht="15.75" customHeight="1">
      <c r="A529" s="179"/>
      <c r="B529" s="177"/>
      <c r="C529" s="179"/>
      <c r="D529" s="179"/>
      <c r="E529" s="165"/>
      <c r="F529" s="165"/>
      <c r="G529" s="160"/>
      <c r="H529" s="160"/>
      <c r="I529" s="160"/>
      <c r="J529" s="160"/>
      <c r="K529" s="160"/>
      <c r="L529" s="160"/>
      <c r="M529" s="160"/>
      <c r="N529" s="160"/>
      <c r="O529" s="160"/>
      <c r="P529" s="160"/>
      <c r="Q529" s="160"/>
      <c r="R529" s="160"/>
      <c r="S529" s="160"/>
      <c r="T529" s="160"/>
      <c r="U529" s="160"/>
      <c r="V529" s="160"/>
      <c r="W529" s="160"/>
      <c r="X529" s="160"/>
      <c r="Y529" s="160"/>
      <c r="Z529" s="160"/>
    </row>
    <row r="530" spans="1:26" ht="15.75" customHeight="1">
      <c r="A530" s="179"/>
      <c r="B530" s="177"/>
      <c r="C530" s="179"/>
      <c r="D530" s="179"/>
      <c r="E530" s="165"/>
      <c r="F530" s="165"/>
      <c r="G530" s="160"/>
      <c r="H530" s="160"/>
      <c r="I530" s="160"/>
      <c r="J530" s="160"/>
      <c r="K530" s="160"/>
      <c r="L530" s="160"/>
      <c r="M530" s="160"/>
      <c r="N530" s="160"/>
      <c r="O530" s="160"/>
      <c r="P530" s="160"/>
      <c r="Q530" s="160"/>
      <c r="R530" s="160"/>
      <c r="S530" s="160"/>
      <c r="T530" s="160"/>
      <c r="U530" s="160"/>
      <c r="V530" s="160"/>
      <c r="W530" s="160"/>
      <c r="X530" s="160"/>
      <c r="Y530" s="160"/>
      <c r="Z530" s="160"/>
    </row>
    <row r="531" spans="1:26" ht="15.75" customHeight="1">
      <c r="A531" s="179"/>
      <c r="B531" s="177"/>
      <c r="C531" s="179"/>
      <c r="D531" s="179"/>
      <c r="E531" s="165"/>
      <c r="F531" s="165"/>
      <c r="G531" s="160"/>
      <c r="H531" s="160"/>
      <c r="I531" s="160"/>
      <c r="J531" s="160"/>
      <c r="K531" s="160"/>
      <c r="L531" s="160"/>
      <c r="M531" s="160"/>
      <c r="N531" s="160"/>
      <c r="O531" s="160"/>
      <c r="P531" s="160"/>
      <c r="Q531" s="160"/>
      <c r="R531" s="160"/>
      <c r="S531" s="160"/>
      <c r="T531" s="160"/>
      <c r="U531" s="160"/>
      <c r="V531" s="160"/>
      <c r="W531" s="160"/>
      <c r="X531" s="160"/>
      <c r="Y531" s="160"/>
      <c r="Z531" s="160"/>
    </row>
    <row r="532" spans="1:26" ht="15.75" customHeight="1">
      <c r="A532" s="179"/>
      <c r="B532" s="177"/>
      <c r="C532" s="179"/>
      <c r="D532" s="179"/>
      <c r="E532" s="165"/>
      <c r="F532" s="165"/>
      <c r="G532" s="160"/>
      <c r="H532" s="160"/>
      <c r="I532" s="160"/>
      <c r="J532" s="160"/>
      <c r="K532" s="160"/>
      <c r="L532" s="160"/>
      <c r="M532" s="160"/>
      <c r="N532" s="160"/>
      <c r="O532" s="160"/>
      <c r="P532" s="160"/>
      <c r="Q532" s="160"/>
      <c r="R532" s="160"/>
      <c r="S532" s="160"/>
      <c r="T532" s="160"/>
      <c r="U532" s="160"/>
      <c r="V532" s="160"/>
      <c r="W532" s="160"/>
      <c r="X532" s="160"/>
      <c r="Y532" s="160"/>
      <c r="Z532" s="160"/>
    </row>
    <row r="533" spans="1:26" ht="15.75" customHeight="1">
      <c r="A533" s="179"/>
      <c r="B533" s="177"/>
      <c r="C533" s="179"/>
      <c r="D533" s="179"/>
      <c r="E533" s="165"/>
      <c r="F533" s="165"/>
      <c r="G533" s="160"/>
      <c r="H533" s="160"/>
      <c r="I533" s="160"/>
      <c r="J533" s="160"/>
      <c r="K533" s="160"/>
      <c r="L533" s="160"/>
      <c r="M533" s="160"/>
      <c r="N533" s="160"/>
      <c r="O533" s="160"/>
      <c r="P533" s="160"/>
      <c r="Q533" s="160"/>
      <c r="R533" s="160"/>
      <c r="S533" s="160"/>
      <c r="T533" s="160"/>
      <c r="U533" s="160"/>
      <c r="V533" s="160"/>
      <c r="W533" s="160"/>
      <c r="X533" s="160"/>
      <c r="Y533" s="160"/>
      <c r="Z533" s="160"/>
    </row>
    <row r="534" spans="1:26" ht="15.75" customHeight="1">
      <c r="A534" s="179"/>
      <c r="B534" s="177"/>
      <c r="C534" s="179"/>
      <c r="D534" s="179"/>
      <c r="E534" s="165"/>
      <c r="F534" s="165"/>
      <c r="G534" s="160"/>
      <c r="H534" s="160"/>
      <c r="I534" s="160"/>
      <c r="J534" s="160"/>
      <c r="K534" s="160"/>
      <c r="L534" s="160"/>
      <c r="M534" s="160"/>
      <c r="N534" s="160"/>
      <c r="O534" s="160"/>
      <c r="P534" s="160"/>
      <c r="Q534" s="160"/>
      <c r="R534" s="160"/>
      <c r="S534" s="160"/>
      <c r="T534" s="160"/>
      <c r="U534" s="160"/>
      <c r="V534" s="160"/>
      <c r="W534" s="160"/>
      <c r="X534" s="160"/>
      <c r="Y534" s="160"/>
      <c r="Z534" s="160"/>
    </row>
    <row r="535" spans="1:26" ht="15.75" customHeight="1">
      <c r="A535" s="179"/>
      <c r="B535" s="177"/>
      <c r="C535" s="179"/>
      <c r="D535" s="179"/>
      <c r="E535" s="165"/>
      <c r="F535" s="165"/>
      <c r="G535" s="160"/>
      <c r="H535" s="160"/>
      <c r="I535" s="160"/>
      <c r="J535" s="160"/>
      <c r="K535" s="160"/>
      <c r="L535" s="160"/>
      <c r="M535" s="160"/>
      <c r="N535" s="160"/>
      <c r="O535" s="160"/>
      <c r="P535" s="160"/>
      <c r="Q535" s="160"/>
      <c r="R535" s="160"/>
      <c r="S535" s="160"/>
      <c r="T535" s="160"/>
      <c r="U535" s="160"/>
      <c r="V535" s="160"/>
      <c r="W535" s="160"/>
      <c r="X535" s="160"/>
      <c r="Y535" s="160"/>
      <c r="Z535" s="160"/>
    </row>
    <row r="536" spans="1:26" ht="15.75" customHeight="1">
      <c r="A536" s="179"/>
      <c r="B536" s="177"/>
      <c r="C536" s="179"/>
      <c r="D536" s="179"/>
      <c r="E536" s="165"/>
      <c r="F536" s="165"/>
      <c r="G536" s="160"/>
      <c r="H536" s="160"/>
      <c r="I536" s="160"/>
      <c r="J536" s="160"/>
      <c r="K536" s="160"/>
      <c r="L536" s="160"/>
      <c r="M536" s="160"/>
      <c r="N536" s="160"/>
      <c r="O536" s="160"/>
      <c r="P536" s="160"/>
      <c r="Q536" s="160"/>
      <c r="R536" s="160"/>
      <c r="S536" s="160"/>
      <c r="T536" s="160"/>
      <c r="U536" s="160"/>
      <c r="V536" s="160"/>
      <c r="W536" s="160"/>
      <c r="X536" s="160"/>
      <c r="Y536" s="160"/>
      <c r="Z536" s="160"/>
    </row>
    <row r="537" spans="1:26" ht="15.75" customHeight="1">
      <c r="A537" s="179"/>
      <c r="B537" s="177"/>
      <c r="C537" s="179"/>
      <c r="D537" s="179"/>
      <c r="E537" s="165"/>
      <c r="F537" s="165"/>
      <c r="G537" s="160"/>
      <c r="H537" s="160"/>
      <c r="I537" s="160"/>
      <c r="J537" s="160"/>
      <c r="K537" s="160"/>
      <c r="L537" s="160"/>
      <c r="M537" s="160"/>
      <c r="N537" s="160"/>
      <c r="O537" s="160"/>
      <c r="P537" s="160"/>
      <c r="Q537" s="160"/>
      <c r="R537" s="160"/>
      <c r="S537" s="160"/>
      <c r="T537" s="160"/>
      <c r="U537" s="160"/>
      <c r="V537" s="160"/>
      <c r="W537" s="160"/>
      <c r="X537" s="160"/>
      <c r="Y537" s="160"/>
      <c r="Z537" s="160"/>
    </row>
    <row r="538" spans="1:26" ht="15.75" customHeight="1">
      <c r="A538" s="179"/>
      <c r="B538" s="177"/>
      <c r="C538" s="179"/>
      <c r="D538" s="179"/>
      <c r="E538" s="165"/>
      <c r="F538" s="165"/>
      <c r="G538" s="160"/>
      <c r="H538" s="160"/>
      <c r="I538" s="160"/>
      <c r="J538" s="160"/>
      <c r="K538" s="160"/>
      <c r="L538" s="160"/>
      <c r="M538" s="160"/>
      <c r="N538" s="160"/>
      <c r="O538" s="160"/>
      <c r="P538" s="160"/>
      <c r="Q538" s="160"/>
      <c r="R538" s="160"/>
      <c r="S538" s="160"/>
      <c r="T538" s="160"/>
      <c r="U538" s="160"/>
      <c r="V538" s="160"/>
      <c r="W538" s="160"/>
      <c r="X538" s="160"/>
      <c r="Y538" s="160"/>
      <c r="Z538" s="160"/>
    </row>
    <row r="539" spans="1:26" ht="15.75" customHeight="1">
      <c r="A539" s="179"/>
      <c r="B539" s="177"/>
      <c r="C539" s="179"/>
      <c r="D539" s="179"/>
      <c r="E539" s="165"/>
      <c r="F539" s="165"/>
      <c r="G539" s="160"/>
      <c r="H539" s="160"/>
      <c r="I539" s="160"/>
      <c r="J539" s="160"/>
      <c r="K539" s="160"/>
      <c r="L539" s="160"/>
      <c r="M539" s="160"/>
      <c r="N539" s="160"/>
      <c r="O539" s="160"/>
      <c r="P539" s="160"/>
      <c r="Q539" s="160"/>
      <c r="R539" s="160"/>
      <c r="S539" s="160"/>
      <c r="T539" s="160"/>
      <c r="U539" s="160"/>
      <c r="V539" s="160"/>
      <c r="W539" s="160"/>
      <c r="X539" s="160"/>
      <c r="Y539" s="160"/>
      <c r="Z539" s="160"/>
    </row>
    <row r="540" spans="1:26" ht="15.75" customHeight="1">
      <c r="A540" s="179"/>
      <c r="B540" s="177"/>
      <c r="C540" s="179"/>
      <c r="D540" s="179"/>
      <c r="E540" s="165"/>
      <c r="F540" s="165"/>
      <c r="G540" s="160"/>
      <c r="H540" s="160"/>
      <c r="I540" s="160"/>
      <c r="J540" s="160"/>
      <c r="K540" s="160"/>
      <c r="L540" s="160"/>
      <c r="M540" s="160"/>
      <c r="N540" s="160"/>
      <c r="O540" s="160"/>
      <c r="P540" s="160"/>
      <c r="Q540" s="160"/>
      <c r="R540" s="160"/>
      <c r="S540" s="160"/>
      <c r="T540" s="160"/>
      <c r="U540" s="160"/>
      <c r="V540" s="160"/>
      <c r="W540" s="160"/>
      <c r="X540" s="160"/>
      <c r="Y540" s="160"/>
      <c r="Z540" s="160"/>
    </row>
    <row r="541" spans="1:26" ht="15.75" customHeight="1">
      <c r="A541" s="179"/>
      <c r="B541" s="177"/>
      <c r="C541" s="179"/>
      <c r="D541" s="179"/>
      <c r="E541" s="165"/>
      <c r="F541" s="165"/>
      <c r="G541" s="160"/>
      <c r="H541" s="160"/>
      <c r="I541" s="160"/>
      <c r="J541" s="160"/>
      <c r="K541" s="160"/>
      <c r="L541" s="160"/>
      <c r="M541" s="160"/>
      <c r="N541" s="160"/>
      <c r="O541" s="160"/>
      <c r="P541" s="160"/>
      <c r="Q541" s="160"/>
      <c r="R541" s="160"/>
      <c r="S541" s="160"/>
      <c r="T541" s="160"/>
      <c r="U541" s="160"/>
      <c r="V541" s="160"/>
      <c r="W541" s="160"/>
      <c r="X541" s="160"/>
      <c r="Y541" s="160"/>
      <c r="Z541" s="160"/>
    </row>
    <row r="542" spans="1:26" ht="15.75" customHeight="1">
      <c r="A542" s="179"/>
      <c r="B542" s="177"/>
      <c r="C542" s="179"/>
      <c r="D542" s="179"/>
      <c r="E542" s="165"/>
      <c r="F542" s="165"/>
      <c r="G542" s="160"/>
      <c r="H542" s="160"/>
      <c r="I542" s="160"/>
      <c r="J542" s="160"/>
      <c r="K542" s="160"/>
      <c r="L542" s="160"/>
      <c r="M542" s="160"/>
      <c r="N542" s="160"/>
      <c r="O542" s="160"/>
      <c r="P542" s="160"/>
      <c r="Q542" s="160"/>
      <c r="R542" s="160"/>
      <c r="S542" s="160"/>
      <c r="T542" s="160"/>
      <c r="U542" s="160"/>
      <c r="V542" s="160"/>
      <c r="W542" s="160"/>
      <c r="X542" s="160"/>
      <c r="Y542" s="160"/>
      <c r="Z542" s="160"/>
    </row>
    <row r="543" spans="1:26" ht="15.75" customHeight="1">
      <c r="A543" s="179"/>
      <c r="B543" s="177"/>
      <c r="C543" s="179"/>
      <c r="D543" s="179"/>
      <c r="E543" s="165"/>
      <c r="F543" s="165"/>
      <c r="G543" s="160"/>
      <c r="H543" s="160"/>
      <c r="I543" s="160"/>
      <c r="J543" s="160"/>
      <c r="K543" s="160"/>
      <c r="L543" s="160"/>
      <c r="M543" s="160"/>
      <c r="N543" s="160"/>
      <c r="O543" s="160"/>
      <c r="P543" s="160"/>
      <c r="Q543" s="160"/>
      <c r="R543" s="160"/>
      <c r="S543" s="160"/>
      <c r="T543" s="160"/>
      <c r="U543" s="160"/>
      <c r="V543" s="160"/>
      <c r="W543" s="160"/>
      <c r="X543" s="160"/>
      <c r="Y543" s="160"/>
      <c r="Z543" s="160"/>
    </row>
    <row r="544" spans="1:26" ht="15.75" customHeight="1">
      <c r="A544" s="179"/>
      <c r="B544" s="177"/>
      <c r="C544" s="179"/>
      <c r="D544" s="179"/>
      <c r="E544" s="165"/>
      <c r="F544" s="165"/>
      <c r="G544" s="160"/>
      <c r="H544" s="160"/>
      <c r="I544" s="160"/>
      <c r="J544" s="160"/>
      <c r="K544" s="160"/>
      <c r="L544" s="160"/>
      <c r="M544" s="160"/>
      <c r="N544" s="160"/>
      <c r="O544" s="160"/>
      <c r="P544" s="160"/>
      <c r="Q544" s="160"/>
      <c r="R544" s="160"/>
      <c r="S544" s="160"/>
      <c r="T544" s="160"/>
      <c r="U544" s="160"/>
      <c r="V544" s="160"/>
      <c r="W544" s="160"/>
      <c r="X544" s="160"/>
      <c r="Y544" s="160"/>
      <c r="Z544" s="160"/>
    </row>
    <row r="545" spans="1:26" ht="15.75" customHeight="1">
      <c r="A545" s="179"/>
      <c r="B545" s="177"/>
      <c r="C545" s="179"/>
      <c r="D545" s="179"/>
      <c r="E545" s="165"/>
      <c r="F545" s="165"/>
      <c r="G545" s="160"/>
      <c r="H545" s="160"/>
      <c r="I545" s="160"/>
      <c r="J545" s="160"/>
      <c r="K545" s="160"/>
      <c r="L545" s="160"/>
      <c r="M545" s="160"/>
      <c r="N545" s="160"/>
      <c r="O545" s="160"/>
      <c r="P545" s="160"/>
      <c r="Q545" s="160"/>
      <c r="R545" s="160"/>
      <c r="S545" s="160"/>
      <c r="T545" s="160"/>
      <c r="U545" s="160"/>
      <c r="V545" s="160"/>
      <c r="W545" s="160"/>
      <c r="X545" s="160"/>
      <c r="Y545" s="160"/>
      <c r="Z545" s="160"/>
    </row>
    <row r="546" spans="1:26" ht="15.75" customHeight="1">
      <c r="A546" s="179"/>
      <c r="B546" s="177"/>
      <c r="C546" s="179"/>
      <c r="D546" s="179"/>
      <c r="E546" s="165"/>
      <c r="F546" s="165"/>
      <c r="G546" s="160"/>
      <c r="H546" s="160"/>
      <c r="I546" s="160"/>
      <c r="J546" s="160"/>
      <c r="K546" s="160"/>
      <c r="L546" s="160"/>
      <c r="M546" s="160"/>
      <c r="N546" s="160"/>
      <c r="O546" s="160"/>
      <c r="P546" s="160"/>
      <c r="Q546" s="160"/>
      <c r="R546" s="160"/>
      <c r="S546" s="160"/>
      <c r="T546" s="160"/>
      <c r="U546" s="160"/>
      <c r="V546" s="160"/>
      <c r="W546" s="160"/>
      <c r="X546" s="160"/>
      <c r="Y546" s="160"/>
      <c r="Z546" s="160"/>
    </row>
    <row r="547" spans="1:26" ht="15.75" customHeight="1">
      <c r="A547" s="179"/>
      <c r="B547" s="177"/>
      <c r="C547" s="179"/>
      <c r="D547" s="179"/>
      <c r="E547" s="165"/>
      <c r="F547" s="165"/>
      <c r="G547" s="160"/>
      <c r="H547" s="160"/>
      <c r="I547" s="160"/>
      <c r="J547" s="160"/>
      <c r="K547" s="160"/>
      <c r="L547" s="160"/>
      <c r="M547" s="160"/>
      <c r="N547" s="160"/>
      <c r="O547" s="160"/>
      <c r="P547" s="160"/>
      <c r="Q547" s="160"/>
      <c r="R547" s="160"/>
      <c r="S547" s="160"/>
      <c r="T547" s="160"/>
      <c r="U547" s="160"/>
      <c r="V547" s="160"/>
      <c r="W547" s="160"/>
      <c r="X547" s="160"/>
      <c r="Y547" s="160"/>
      <c r="Z547" s="160"/>
    </row>
    <row r="548" spans="1:26" ht="15.75" customHeight="1">
      <c r="A548" s="179"/>
      <c r="B548" s="177"/>
      <c r="C548" s="179"/>
      <c r="D548" s="179"/>
      <c r="E548" s="165"/>
      <c r="F548" s="165"/>
      <c r="G548" s="160"/>
      <c r="H548" s="160"/>
      <c r="I548" s="160"/>
      <c r="J548" s="160"/>
      <c r="K548" s="160"/>
      <c r="L548" s="160"/>
      <c r="M548" s="160"/>
      <c r="N548" s="160"/>
      <c r="O548" s="160"/>
      <c r="P548" s="160"/>
      <c r="Q548" s="160"/>
      <c r="R548" s="160"/>
      <c r="S548" s="160"/>
      <c r="T548" s="160"/>
      <c r="U548" s="160"/>
      <c r="V548" s="160"/>
      <c r="W548" s="160"/>
      <c r="X548" s="160"/>
      <c r="Y548" s="160"/>
      <c r="Z548" s="160"/>
    </row>
    <row r="549" spans="1:26" ht="15.75" customHeight="1">
      <c r="A549" s="179"/>
      <c r="B549" s="177"/>
      <c r="C549" s="179"/>
      <c r="D549" s="179"/>
      <c r="E549" s="165"/>
      <c r="F549" s="165"/>
      <c r="G549" s="160"/>
      <c r="H549" s="160"/>
      <c r="I549" s="160"/>
      <c r="J549" s="160"/>
      <c r="K549" s="160"/>
      <c r="L549" s="160"/>
      <c r="M549" s="160"/>
      <c r="N549" s="160"/>
      <c r="O549" s="160"/>
      <c r="P549" s="160"/>
      <c r="Q549" s="160"/>
      <c r="R549" s="160"/>
      <c r="S549" s="160"/>
      <c r="T549" s="160"/>
      <c r="U549" s="160"/>
      <c r="V549" s="160"/>
      <c r="W549" s="160"/>
      <c r="X549" s="160"/>
      <c r="Y549" s="160"/>
      <c r="Z549" s="160"/>
    </row>
    <row r="550" spans="1:26" ht="15.75" customHeight="1">
      <c r="A550" s="179"/>
      <c r="B550" s="177"/>
      <c r="C550" s="179"/>
      <c r="D550" s="179"/>
      <c r="E550" s="165"/>
      <c r="F550" s="165"/>
      <c r="G550" s="160"/>
      <c r="H550" s="160"/>
      <c r="I550" s="160"/>
      <c r="J550" s="160"/>
      <c r="K550" s="160"/>
      <c r="L550" s="160"/>
      <c r="M550" s="160"/>
      <c r="N550" s="160"/>
      <c r="O550" s="160"/>
      <c r="P550" s="160"/>
      <c r="Q550" s="160"/>
      <c r="R550" s="160"/>
      <c r="S550" s="160"/>
      <c r="T550" s="160"/>
      <c r="U550" s="160"/>
      <c r="V550" s="160"/>
      <c r="W550" s="160"/>
      <c r="X550" s="160"/>
      <c r="Y550" s="160"/>
      <c r="Z550" s="160"/>
    </row>
    <row r="551" spans="1:26" ht="15.75" customHeight="1">
      <c r="A551" s="179"/>
      <c r="B551" s="177"/>
      <c r="C551" s="179"/>
      <c r="D551" s="179"/>
      <c r="E551" s="165"/>
      <c r="F551" s="165"/>
      <c r="G551" s="160"/>
      <c r="H551" s="160"/>
      <c r="I551" s="160"/>
      <c r="J551" s="160"/>
      <c r="K551" s="160"/>
      <c r="L551" s="160"/>
      <c r="M551" s="160"/>
      <c r="N551" s="160"/>
      <c r="O551" s="160"/>
      <c r="P551" s="160"/>
      <c r="Q551" s="160"/>
      <c r="R551" s="160"/>
      <c r="S551" s="160"/>
      <c r="T551" s="160"/>
      <c r="U551" s="160"/>
      <c r="V551" s="160"/>
      <c r="W551" s="160"/>
      <c r="X551" s="160"/>
      <c r="Y551" s="160"/>
      <c r="Z551" s="160"/>
    </row>
    <row r="552" spans="1:26" ht="15.75" customHeight="1">
      <c r="A552" s="179"/>
      <c r="B552" s="177"/>
      <c r="C552" s="179"/>
      <c r="D552" s="179"/>
      <c r="E552" s="165"/>
      <c r="F552" s="165"/>
      <c r="G552" s="160"/>
      <c r="H552" s="160"/>
      <c r="I552" s="160"/>
      <c r="J552" s="160"/>
      <c r="K552" s="160"/>
      <c r="L552" s="160"/>
      <c r="M552" s="160"/>
      <c r="N552" s="160"/>
      <c r="O552" s="160"/>
      <c r="P552" s="160"/>
      <c r="Q552" s="160"/>
      <c r="R552" s="160"/>
      <c r="S552" s="160"/>
      <c r="T552" s="160"/>
      <c r="U552" s="160"/>
      <c r="V552" s="160"/>
      <c r="W552" s="160"/>
      <c r="X552" s="160"/>
      <c r="Y552" s="160"/>
      <c r="Z552" s="160"/>
    </row>
    <row r="553" spans="1:26" ht="15.75" customHeight="1">
      <c r="A553" s="179"/>
      <c r="B553" s="177"/>
      <c r="C553" s="179"/>
      <c r="D553" s="179"/>
      <c r="E553" s="165"/>
      <c r="F553" s="165"/>
      <c r="G553" s="160"/>
      <c r="H553" s="160"/>
      <c r="I553" s="160"/>
      <c r="J553" s="160"/>
      <c r="K553" s="160"/>
      <c r="L553" s="160"/>
      <c r="M553" s="160"/>
      <c r="N553" s="160"/>
      <c r="O553" s="160"/>
      <c r="P553" s="160"/>
      <c r="Q553" s="160"/>
      <c r="R553" s="160"/>
      <c r="S553" s="160"/>
      <c r="T553" s="160"/>
      <c r="U553" s="160"/>
      <c r="V553" s="160"/>
      <c r="W553" s="160"/>
      <c r="X553" s="160"/>
      <c r="Y553" s="160"/>
      <c r="Z553" s="160"/>
    </row>
    <row r="554" spans="1:26" ht="15.75" customHeight="1">
      <c r="A554" s="179"/>
      <c r="B554" s="177"/>
      <c r="C554" s="179"/>
      <c r="D554" s="179"/>
      <c r="E554" s="165"/>
      <c r="F554" s="165"/>
      <c r="G554" s="160"/>
      <c r="H554" s="160"/>
      <c r="I554" s="160"/>
      <c r="J554" s="160"/>
      <c r="K554" s="160"/>
      <c r="L554" s="160"/>
      <c r="M554" s="160"/>
      <c r="N554" s="160"/>
      <c r="O554" s="160"/>
      <c r="P554" s="160"/>
      <c r="Q554" s="160"/>
      <c r="R554" s="160"/>
      <c r="S554" s="160"/>
      <c r="T554" s="160"/>
      <c r="U554" s="160"/>
      <c r="V554" s="160"/>
      <c r="W554" s="160"/>
      <c r="X554" s="160"/>
      <c r="Y554" s="160"/>
      <c r="Z554" s="160"/>
    </row>
    <row r="555" spans="1:26" ht="15.75" customHeight="1">
      <c r="A555" s="179"/>
      <c r="B555" s="177"/>
      <c r="C555" s="179"/>
      <c r="D555" s="179"/>
      <c r="E555" s="165"/>
      <c r="F555" s="165"/>
      <c r="G555" s="160"/>
      <c r="H555" s="160"/>
      <c r="I555" s="160"/>
      <c r="J555" s="160"/>
      <c r="K555" s="160"/>
      <c r="L555" s="160"/>
      <c r="M555" s="160"/>
      <c r="N555" s="160"/>
      <c r="O555" s="160"/>
      <c r="P555" s="160"/>
      <c r="Q555" s="160"/>
      <c r="R555" s="160"/>
      <c r="S555" s="160"/>
      <c r="T555" s="160"/>
      <c r="U555" s="160"/>
      <c r="V555" s="160"/>
      <c r="W555" s="160"/>
      <c r="X555" s="160"/>
      <c r="Y555" s="160"/>
      <c r="Z555" s="160"/>
    </row>
    <row r="556" spans="1:26" ht="15.75" customHeight="1">
      <c r="A556" s="179"/>
      <c r="B556" s="177"/>
      <c r="C556" s="179"/>
      <c r="D556" s="179"/>
      <c r="E556" s="165"/>
      <c r="F556" s="165"/>
      <c r="G556" s="160"/>
      <c r="H556" s="160"/>
      <c r="I556" s="160"/>
      <c r="J556" s="160"/>
      <c r="K556" s="160"/>
      <c r="L556" s="160"/>
      <c r="M556" s="160"/>
      <c r="N556" s="160"/>
      <c r="O556" s="160"/>
      <c r="P556" s="160"/>
      <c r="Q556" s="160"/>
      <c r="R556" s="160"/>
      <c r="S556" s="160"/>
      <c r="T556" s="160"/>
      <c r="U556" s="160"/>
      <c r="V556" s="160"/>
      <c r="W556" s="160"/>
      <c r="X556" s="160"/>
      <c r="Y556" s="160"/>
      <c r="Z556" s="160"/>
    </row>
    <row r="557" spans="1:26" ht="15.75" customHeight="1">
      <c r="A557" s="179"/>
      <c r="B557" s="177"/>
      <c r="C557" s="179"/>
      <c r="D557" s="179"/>
      <c r="E557" s="165"/>
      <c r="F557" s="165"/>
      <c r="G557" s="160"/>
      <c r="H557" s="160"/>
      <c r="I557" s="160"/>
      <c r="J557" s="160"/>
      <c r="K557" s="160"/>
      <c r="L557" s="160"/>
      <c r="M557" s="160"/>
      <c r="N557" s="160"/>
      <c r="O557" s="160"/>
      <c r="P557" s="160"/>
      <c r="Q557" s="160"/>
      <c r="R557" s="160"/>
      <c r="S557" s="160"/>
      <c r="T557" s="160"/>
      <c r="U557" s="160"/>
      <c r="V557" s="160"/>
      <c r="W557" s="160"/>
      <c r="X557" s="160"/>
      <c r="Y557" s="160"/>
      <c r="Z557" s="160"/>
    </row>
    <row r="558" spans="1:26" ht="15.75" customHeight="1">
      <c r="A558" s="179"/>
      <c r="B558" s="177"/>
      <c r="C558" s="179"/>
      <c r="D558" s="179"/>
      <c r="E558" s="165"/>
      <c r="F558" s="165"/>
      <c r="G558" s="160"/>
      <c r="H558" s="160"/>
      <c r="I558" s="160"/>
      <c r="J558" s="160"/>
      <c r="K558" s="160"/>
      <c r="L558" s="160"/>
      <c r="M558" s="160"/>
      <c r="N558" s="160"/>
      <c r="O558" s="160"/>
      <c r="P558" s="160"/>
      <c r="Q558" s="160"/>
      <c r="R558" s="160"/>
      <c r="S558" s="160"/>
      <c r="T558" s="160"/>
      <c r="U558" s="160"/>
      <c r="V558" s="160"/>
      <c r="W558" s="160"/>
      <c r="X558" s="160"/>
      <c r="Y558" s="160"/>
      <c r="Z558" s="160"/>
    </row>
    <row r="559" spans="1:26" ht="15.75" customHeight="1">
      <c r="A559" s="179"/>
      <c r="B559" s="177"/>
      <c r="C559" s="179"/>
      <c r="D559" s="179"/>
      <c r="E559" s="165"/>
      <c r="F559" s="165"/>
      <c r="G559" s="160"/>
      <c r="H559" s="160"/>
      <c r="I559" s="160"/>
      <c r="J559" s="160"/>
      <c r="K559" s="160"/>
      <c r="L559" s="160"/>
      <c r="M559" s="160"/>
      <c r="N559" s="160"/>
      <c r="O559" s="160"/>
      <c r="P559" s="160"/>
      <c r="Q559" s="160"/>
      <c r="R559" s="160"/>
      <c r="S559" s="160"/>
      <c r="T559" s="160"/>
      <c r="U559" s="160"/>
      <c r="V559" s="160"/>
      <c r="W559" s="160"/>
      <c r="X559" s="160"/>
      <c r="Y559" s="160"/>
      <c r="Z559" s="160"/>
    </row>
    <row r="560" spans="1:26" ht="15.75" customHeight="1">
      <c r="A560" s="179"/>
      <c r="B560" s="177"/>
      <c r="C560" s="179"/>
      <c r="D560" s="179"/>
      <c r="E560" s="165"/>
      <c r="F560" s="165"/>
      <c r="G560" s="160"/>
      <c r="H560" s="160"/>
      <c r="I560" s="160"/>
      <c r="J560" s="160"/>
      <c r="K560" s="160"/>
      <c r="L560" s="160"/>
      <c r="M560" s="160"/>
      <c r="N560" s="160"/>
      <c r="O560" s="160"/>
      <c r="P560" s="160"/>
      <c r="Q560" s="160"/>
      <c r="R560" s="160"/>
      <c r="S560" s="160"/>
      <c r="T560" s="160"/>
      <c r="U560" s="160"/>
      <c r="V560" s="160"/>
      <c r="W560" s="160"/>
      <c r="X560" s="160"/>
      <c r="Y560" s="160"/>
      <c r="Z560" s="160"/>
    </row>
    <row r="561" spans="1:26" ht="15.75" customHeight="1">
      <c r="A561" s="179"/>
      <c r="B561" s="177"/>
      <c r="C561" s="179"/>
      <c r="D561" s="179"/>
      <c r="E561" s="165"/>
      <c r="F561" s="165"/>
      <c r="G561" s="160"/>
      <c r="H561" s="160"/>
      <c r="I561" s="160"/>
      <c r="J561" s="160"/>
      <c r="K561" s="160"/>
      <c r="L561" s="160"/>
      <c r="M561" s="160"/>
      <c r="N561" s="160"/>
      <c r="O561" s="160"/>
      <c r="P561" s="160"/>
      <c r="Q561" s="160"/>
      <c r="R561" s="160"/>
      <c r="S561" s="160"/>
      <c r="T561" s="160"/>
      <c r="U561" s="160"/>
      <c r="V561" s="160"/>
      <c r="W561" s="160"/>
      <c r="X561" s="160"/>
      <c r="Y561" s="160"/>
      <c r="Z561" s="160"/>
    </row>
    <row r="562" spans="1:26" ht="15.75" customHeight="1">
      <c r="A562" s="179"/>
      <c r="B562" s="177"/>
      <c r="C562" s="179"/>
      <c r="D562" s="179"/>
      <c r="E562" s="165"/>
      <c r="F562" s="165"/>
      <c r="G562" s="160"/>
      <c r="H562" s="160"/>
      <c r="I562" s="160"/>
      <c r="J562" s="160"/>
      <c r="K562" s="160"/>
      <c r="L562" s="160"/>
      <c r="M562" s="160"/>
      <c r="N562" s="160"/>
      <c r="O562" s="160"/>
      <c r="P562" s="160"/>
      <c r="Q562" s="160"/>
      <c r="R562" s="160"/>
      <c r="S562" s="160"/>
      <c r="T562" s="160"/>
      <c r="U562" s="160"/>
      <c r="V562" s="160"/>
      <c r="W562" s="160"/>
      <c r="X562" s="160"/>
      <c r="Y562" s="160"/>
      <c r="Z562" s="160"/>
    </row>
    <row r="563" spans="1:26" ht="15.75" customHeight="1">
      <c r="A563" s="179"/>
      <c r="B563" s="177"/>
      <c r="C563" s="179"/>
      <c r="D563" s="179"/>
      <c r="E563" s="165"/>
      <c r="F563" s="165"/>
      <c r="G563" s="160"/>
      <c r="H563" s="160"/>
      <c r="I563" s="160"/>
      <c r="J563" s="160"/>
      <c r="K563" s="160"/>
      <c r="L563" s="160"/>
      <c r="M563" s="160"/>
      <c r="N563" s="160"/>
      <c r="O563" s="160"/>
      <c r="P563" s="160"/>
      <c r="Q563" s="160"/>
      <c r="R563" s="160"/>
      <c r="S563" s="160"/>
      <c r="T563" s="160"/>
      <c r="U563" s="160"/>
      <c r="V563" s="160"/>
      <c r="W563" s="160"/>
      <c r="X563" s="160"/>
      <c r="Y563" s="160"/>
      <c r="Z563" s="160"/>
    </row>
    <row r="564" spans="1:26" ht="15.75" customHeight="1">
      <c r="A564" s="179"/>
      <c r="B564" s="177"/>
      <c r="C564" s="179"/>
      <c r="D564" s="179"/>
      <c r="E564" s="165"/>
      <c r="F564" s="165"/>
      <c r="G564" s="160"/>
      <c r="H564" s="160"/>
      <c r="I564" s="160"/>
      <c r="J564" s="160"/>
      <c r="K564" s="160"/>
      <c r="L564" s="160"/>
      <c r="M564" s="160"/>
      <c r="N564" s="160"/>
      <c r="O564" s="160"/>
      <c r="P564" s="160"/>
      <c r="Q564" s="160"/>
      <c r="R564" s="160"/>
      <c r="S564" s="160"/>
      <c r="T564" s="160"/>
      <c r="U564" s="160"/>
      <c r="V564" s="160"/>
      <c r="W564" s="160"/>
      <c r="X564" s="160"/>
      <c r="Y564" s="160"/>
      <c r="Z564" s="160"/>
    </row>
    <row r="565" spans="1:26" ht="15.75" customHeight="1">
      <c r="A565" s="179"/>
      <c r="B565" s="177"/>
      <c r="C565" s="179"/>
      <c r="D565" s="179"/>
      <c r="E565" s="165"/>
      <c r="F565" s="165"/>
      <c r="G565" s="160"/>
      <c r="H565" s="160"/>
      <c r="I565" s="160"/>
      <c r="J565" s="160"/>
      <c r="K565" s="160"/>
      <c r="L565" s="160"/>
      <c r="M565" s="160"/>
      <c r="N565" s="160"/>
      <c r="O565" s="160"/>
      <c r="P565" s="160"/>
      <c r="Q565" s="160"/>
      <c r="R565" s="160"/>
      <c r="S565" s="160"/>
      <c r="T565" s="160"/>
      <c r="U565" s="160"/>
      <c r="V565" s="160"/>
      <c r="W565" s="160"/>
      <c r="X565" s="160"/>
      <c r="Y565" s="160"/>
      <c r="Z565" s="160"/>
    </row>
    <row r="566" spans="1:26" ht="15.75" customHeight="1">
      <c r="A566" s="179"/>
      <c r="B566" s="177"/>
      <c r="C566" s="179"/>
      <c r="D566" s="179"/>
      <c r="E566" s="165"/>
      <c r="F566" s="165"/>
      <c r="G566" s="160"/>
      <c r="H566" s="160"/>
      <c r="I566" s="160"/>
      <c r="J566" s="160"/>
      <c r="K566" s="160"/>
      <c r="L566" s="160"/>
      <c r="M566" s="160"/>
      <c r="N566" s="160"/>
      <c r="O566" s="160"/>
      <c r="P566" s="160"/>
      <c r="Q566" s="160"/>
      <c r="R566" s="160"/>
      <c r="S566" s="160"/>
      <c r="T566" s="160"/>
      <c r="U566" s="160"/>
      <c r="V566" s="160"/>
      <c r="W566" s="160"/>
      <c r="X566" s="160"/>
      <c r="Y566" s="160"/>
      <c r="Z566" s="160"/>
    </row>
    <row r="567" spans="1:26" ht="15.75" customHeight="1">
      <c r="A567" s="179"/>
      <c r="B567" s="177"/>
      <c r="C567" s="179"/>
      <c r="D567" s="179"/>
      <c r="E567" s="165"/>
      <c r="F567" s="165"/>
      <c r="G567" s="160"/>
      <c r="H567" s="160"/>
      <c r="I567" s="160"/>
      <c r="J567" s="160"/>
      <c r="K567" s="160"/>
      <c r="L567" s="160"/>
      <c r="M567" s="160"/>
      <c r="N567" s="160"/>
      <c r="O567" s="160"/>
      <c r="P567" s="160"/>
      <c r="Q567" s="160"/>
      <c r="R567" s="160"/>
      <c r="S567" s="160"/>
      <c r="T567" s="160"/>
      <c r="U567" s="160"/>
      <c r="V567" s="160"/>
      <c r="W567" s="160"/>
      <c r="X567" s="160"/>
      <c r="Y567" s="160"/>
      <c r="Z567" s="160"/>
    </row>
    <row r="568" spans="1:26" ht="15.75" customHeight="1">
      <c r="A568" s="179"/>
      <c r="B568" s="177"/>
      <c r="C568" s="179"/>
      <c r="D568" s="179"/>
      <c r="E568" s="165"/>
      <c r="F568" s="165"/>
      <c r="G568" s="160"/>
      <c r="H568" s="160"/>
      <c r="I568" s="160"/>
      <c r="J568" s="160"/>
      <c r="K568" s="160"/>
      <c r="L568" s="160"/>
      <c r="M568" s="160"/>
      <c r="N568" s="160"/>
      <c r="O568" s="160"/>
      <c r="P568" s="160"/>
      <c r="Q568" s="160"/>
      <c r="R568" s="160"/>
      <c r="S568" s="160"/>
      <c r="T568" s="160"/>
      <c r="U568" s="160"/>
      <c r="V568" s="160"/>
      <c r="W568" s="160"/>
      <c r="X568" s="160"/>
      <c r="Y568" s="160"/>
      <c r="Z568" s="160"/>
    </row>
    <row r="569" spans="1:26" ht="15.75" customHeight="1">
      <c r="A569" s="179"/>
      <c r="B569" s="177"/>
      <c r="C569" s="179"/>
      <c r="D569" s="179"/>
      <c r="E569" s="165"/>
      <c r="F569" s="165"/>
      <c r="G569" s="160"/>
      <c r="H569" s="160"/>
      <c r="I569" s="160"/>
      <c r="J569" s="160"/>
      <c r="K569" s="160"/>
      <c r="L569" s="160"/>
      <c r="M569" s="160"/>
      <c r="N569" s="160"/>
      <c r="O569" s="160"/>
      <c r="P569" s="160"/>
      <c r="Q569" s="160"/>
      <c r="R569" s="160"/>
      <c r="S569" s="160"/>
      <c r="T569" s="160"/>
      <c r="U569" s="160"/>
      <c r="V569" s="160"/>
      <c r="W569" s="160"/>
      <c r="X569" s="160"/>
      <c r="Y569" s="160"/>
      <c r="Z569" s="160"/>
    </row>
    <row r="570" spans="1:26" ht="15.75" customHeight="1">
      <c r="A570" s="179"/>
      <c r="B570" s="177"/>
      <c r="C570" s="179"/>
      <c r="D570" s="179"/>
      <c r="E570" s="165"/>
      <c r="F570" s="165"/>
      <c r="G570" s="160"/>
      <c r="H570" s="160"/>
      <c r="I570" s="160"/>
      <c r="J570" s="160"/>
      <c r="K570" s="160"/>
      <c r="L570" s="160"/>
      <c r="M570" s="160"/>
      <c r="N570" s="160"/>
      <c r="O570" s="160"/>
      <c r="P570" s="160"/>
      <c r="Q570" s="160"/>
      <c r="R570" s="160"/>
      <c r="S570" s="160"/>
      <c r="T570" s="160"/>
      <c r="U570" s="160"/>
      <c r="V570" s="160"/>
      <c r="W570" s="160"/>
      <c r="X570" s="160"/>
      <c r="Y570" s="160"/>
      <c r="Z570" s="160"/>
    </row>
    <row r="571" spans="1:26" ht="15.75" customHeight="1">
      <c r="A571" s="179"/>
      <c r="B571" s="177"/>
      <c r="C571" s="179"/>
      <c r="D571" s="179"/>
      <c r="E571" s="165"/>
      <c r="F571" s="165"/>
      <c r="G571" s="160"/>
      <c r="H571" s="160"/>
      <c r="I571" s="160"/>
      <c r="J571" s="160"/>
      <c r="K571" s="160"/>
      <c r="L571" s="160"/>
      <c r="M571" s="160"/>
      <c r="N571" s="160"/>
      <c r="O571" s="160"/>
      <c r="P571" s="160"/>
      <c r="Q571" s="160"/>
      <c r="R571" s="160"/>
      <c r="S571" s="160"/>
      <c r="T571" s="160"/>
      <c r="U571" s="160"/>
      <c r="V571" s="160"/>
      <c r="W571" s="160"/>
      <c r="X571" s="160"/>
      <c r="Y571" s="160"/>
      <c r="Z571" s="160"/>
    </row>
    <row r="572" spans="1:26" ht="15.75" customHeight="1">
      <c r="A572" s="179"/>
      <c r="B572" s="177"/>
      <c r="C572" s="179"/>
      <c r="D572" s="179"/>
      <c r="E572" s="165"/>
      <c r="F572" s="165"/>
      <c r="G572" s="160"/>
      <c r="H572" s="160"/>
      <c r="I572" s="160"/>
      <c r="J572" s="160"/>
      <c r="K572" s="160"/>
      <c r="L572" s="160"/>
      <c r="M572" s="160"/>
      <c r="N572" s="160"/>
      <c r="O572" s="160"/>
      <c r="P572" s="160"/>
      <c r="Q572" s="160"/>
      <c r="R572" s="160"/>
      <c r="S572" s="160"/>
      <c r="T572" s="160"/>
      <c r="U572" s="160"/>
      <c r="V572" s="160"/>
      <c r="W572" s="160"/>
      <c r="X572" s="160"/>
      <c r="Y572" s="160"/>
      <c r="Z572" s="160"/>
    </row>
    <row r="573" spans="1:26" ht="15.75" customHeight="1">
      <c r="A573" s="179"/>
      <c r="B573" s="177"/>
      <c r="C573" s="179"/>
      <c r="D573" s="179"/>
      <c r="E573" s="165"/>
      <c r="F573" s="165"/>
      <c r="G573" s="160"/>
      <c r="H573" s="160"/>
      <c r="I573" s="160"/>
      <c r="J573" s="160"/>
      <c r="K573" s="160"/>
      <c r="L573" s="160"/>
      <c r="M573" s="160"/>
      <c r="N573" s="160"/>
      <c r="O573" s="160"/>
      <c r="P573" s="160"/>
      <c r="Q573" s="160"/>
      <c r="R573" s="160"/>
      <c r="S573" s="160"/>
      <c r="T573" s="160"/>
      <c r="U573" s="160"/>
      <c r="V573" s="160"/>
      <c r="W573" s="160"/>
      <c r="X573" s="160"/>
      <c r="Y573" s="160"/>
      <c r="Z573" s="160"/>
    </row>
    <row r="574" spans="1:26" ht="15.75" customHeight="1">
      <c r="A574" s="179"/>
      <c r="B574" s="177"/>
      <c r="C574" s="179"/>
      <c r="D574" s="179"/>
      <c r="E574" s="165"/>
      <c r="F574" s="165"/>
      <c r="G574" s="160"/>
      <c r="H574" s="160"/>
      <c r="I574" s="160"/>
      <c r="J574" s="160"/>
      <c r="K574" s="160"/>
      <c r="L574" s="160"/>
      <c r="M574" s="160"/>
      <c r="N574" s="160"/>
      <c r="O574" s="160"/>
      <c r="P574" s="160"/>
      <c r="Q574" s="160"/>
      <c r="R574" s="160"/>
      <c r="S574" s="160"/>
      <c r="T574" s="160"/>
      <c r="U574" s="160"/>
      <c r="V574" s="160"/>
      <c r="W574" s="160"/>
      <c r="X574" s="160"/>
      <c r="Y574" s="160"/>
      <c r="Z574" s="160"/>
    </row>
    <row r="575" spans="1:26" ht="15.75" customHeight="1">
      <c r="A575" s="179"/>
      <c r="B575" s="177"/>
      <c r="C575" s="179"/>
      <c r="D575" s="179"/>
      <c r="E575" s="165"/>
      <c r="F575" s="165"/>
      <c r="G575" s="160"/>
      <c r="H575" s="160"/>
      <c r="I575" s="160"/>
      <c r="J575" s="160"/>
      <c r="K575" s="160"/>
      <c r="L575" s="160"/>
      <c r="M575" s="160"/>
      <c r="N575" s="160"/>
      <c r="O575" s="160"/>
      <c r="P575" s="160"/>
      <c r="Q575" s="160"/>
      <c r="R575" s="160"/>
      <c r="S575" s="160"/>
      <c r="T575" s="160"/>
      <c r="U575" s="160"/>
      <c r="V575" s="160"/>
      <c r="W575" s="160"/>
      <c r="X575" s="160"/>
      <c r="Y575" s="160"/>
      <c r="Z575" s="160"/>
    </row>
    <row r="576" spans="1:26" ht="15.75" customHeight="1">
      <c r="A576" s="179"/>
      <c r="B576" s="177"/>
      <c r="C576" s="179"/>
      <c r="D576" s="179"/>
      <c r="E576" s="165"/>
      <c r="F576" s="165"/>
      <c r="G576" s="160"/>
      <c r="H576" s="160"/>
      <c r="I576" s="160"/>
      <c r="J576" s="160"/>
      <c r="K576" s="160"/>
      <c r="L576" s="160"/>
      <c r="M576" s="160"/>
      <c r="N576" s="160"/>
      <c r="O576" s="160"/>
      <c r="P576" s="160"/>
      <c r="Q576" s="160"/>
      <c r="R576" s="160"/>
      <c r="S576" s="160"/>
      <c r="T576" s="160"/>
      <c r="U576" s="160"/>
      <c r="V576" s="160"/>
      <c r="W576" s="160"/>
      <c r="X576" s="160"/>
      <c r="Y576" s="160"/>
      <c r="Z576" s="160"/>
    </row>
    <row r="577" spans="1:26" ht="15.75" customHeight="1">
      <c r="A577" s="179"/>
      <c r="B577" s="177"/>
      <c r="C577" s="179"/>
      <c r="D577" s="179"/>
      <c r="E577" s="165"/>
      <c r="F577" s="165"/>
      <c r="G577" s="160"/>
      <c r="H577" s="160"/>
      <c r="I577" s="160"/>
      <c r="J577" s="160"/>
      <c r="K577" s="160"/>
      <c r="L577" s="160"/>
      <c r="M577" s="160"/>
      <c r="N577" s="160"/>
      <c r="O577" s="160"/>
      <c r="P577" s="160"/>
      <c r="Q577" s="160"/>
      <c r="R577" s="160"/>
      <c r="S577" s="160"/>
      <c r="T577" s="160"/>
      <c r="U577" s="160"/>
      <c r="V577" s="160"/>
      <c r="W577" s="160"/>
      <c r="X577" s="160"/>
      <c r="Y577" s="160"/>
      <c r="Z577" s="160"/>
    </row>
    <row r="578" spans="1:26" ht="15.75" customHeight="1">
      <c r="A578" s="179"/>
      <c r="B578" s="177"/>
      <c r="C578" s="179"/>
      <c r="D578" s="179"/>
      <c r="E578" s="165"/>
      <c r="F578" s="165"/>
      <c r="G578" s="160"/>
      <c r="H578" s="160"/>
      <c r="I578" s="160"/>
      <c r="J578" s="160"/>
      <c r="K578" s="160"/>
      <c r="L578" s="160"/>
      <c r="M578" s="160"/>
      <c r="N578" s="160"/>
      <c r="O578" s="160"/>
      <c r="P578" s="160"/>
      <c r="Q578" s="160"/>
      <c r="R578" s="160"/>
      <c r="S578" s="160"/>
      <c r="T578" s="160"/>
      <c r="U578" s="160"/>
      <c r="V578" s="160"/>
      <c r="W578" s="160"/>
      <c r="X578" s="160"/>
      <c r="Y578" s="160"/>
      <c r="Z578" s="160"/>
    </row>
    <row r="579" spans="1:26" ht="15.75" customHeight="1">
      <c r="A579" s="179"/>
      <c r="B579" s="177"/>
      <c r="C579" s="179"/>
      <c r="D579" s="179"/>
      <c r="E579" s="165"/>
      <c r="F579" s="165"/>
      <c r="G579" s="160"/>
      <c r="H579" s="160"/>
      <c r="I579" s="160"/>
      <c r="J579" s="160"/>
      <c r="K579" s="160"/>
      <c r="L579" s="160"/>
      <c r="M579" s="160"/>
      <c r="N579" s="160"/>
      <c r="O579" s="160"/>
      <c r="P579" s="160"/>
      <c r="Q579" s="160"/>
      <c r="R579" s="160"/>
      <c r="S579" s="160"/>
      <c r="T579" s="160"/>
      <c r="U579" s="160"/>
      <c r="V579" s="160"/>
      <c r="W579" s="160"/>
      <c r="X579" s="160"/>
      <c r="Y579" s="160"/>
      <c r="Z579" s="160"/>
    </row>
    <row r="580" spans="1:26" ht="15.75" customHeight="1">
      <c r="A580" s="179"/>
      <c r="B580" s="177"/>
      <c r="C580" s="179"/>
      <c r="D580" s="179"/>
      <c r="E580" s="165"/>
      <c r="F580" s="165"/>
      <c r="G580" s="160"/>
      <c r="H580" s="160"/>
      <c r="I580" s="160"/>
      <c r="J580" s="160"/>
      <c r="K580" s="160"/>
      <c r="L580" s="160"/>
      <c r="M580" s="160"/>
      <c r="N580" s="160"/>
      <c r="O580" s="160"/>
      <c r="P580" s="160"/>
      <c r="Q580" s="160"/>
      <c r="R580" s="160"/>
      <c r="S580" s="160"/>
      <c r="T580" s="160"/>
      <c r="U580" s="160"/>
      <c r="V580" s="160"/>
      <c r="W580" s="160"/>
      <c r="X580" s="160"/>
      <c r="Y580" s="160"/>
      <c r="Z580" s="160"/>
    </row>
    <row r="581" spans="1:26" ht="15.75" customHeight="1">
      <c r="A581" s="179"/>
      <c r="B581" s="177"/>
      <c r="C581" s="179"/>
      <c r="D581" s="179"/>
      <c r="E581" s="165"/>
      <c r="F581" s="165"/>
      <c r="G581" s="160"/>
      <c r="H581" s="160"/>
      <c r="I581" s="160"/>
      <c r="J581" s="160"/>
      <c r="K581" s="160"/>
      <c r="L581" s="160"/>
      <c r="M581" s="160"/>
      <c r="N581" s="160"/>
      <c r="O581" s="160"/>
      <c r="P581" s="160"/>
      <c r="Q581" s="160"/>
      <c r="R581" s="160"/>
      <c r="S581" s="160"/>
      <c r="T581" s="160"/>
      <c r="U581" s="160"/>
      <c r="V581" s="160"/>
      <c r="W581" s="160"/>
      <c r="X581" s="160"/>
      <c r="Y581" s="160"/>
      <c r="Z581" s="160"/>
    </row>
    <row r="582" spans="1:26" ht="15.75" customHeight="1">
      <c r="A582" s="179"/>
      <c r="B582" s="177"/>
      <c r="C582" s="179"/>
      <c r="D582" s="179"/>
      <c r="E582" s="165"/>
      <c r="F582" s="165"/>
      <c r="G582" s="160"/>
      <c r="H582" s="160"/>
      <c r="I582" s="160"/>
      <c r="J582" s="160"/>
      <c r="K582" s="160"/>
      <c r="L582" s="160"/>
      <c r="M582" s="160"/>
      <c r="N582" s="160"/>
      <c r="O582" s="160"/>
      <c r="P582" s="160"/>
      <c r="Q582" s="160"/>
      <c r="R582" s="160"/>
      <c r="S582" s="160"/>
      <c r="T582" s="160"/>
      <c r="U582" s="160"/>
      <c r="V582" s="160"/>
      <c r="W582" s="160"/>
      <c r="X582" s="160"/>
      <c r="Y582" s="160"/>
      <c r="Z582" s="160"/>
    </row>
    <row r="583" spans="1:26" ht="15.75" customHeight="1">
      <c r="A583" s="179"/>
      <c r="B583" s="177"/>
      <c r="C583" s="179"/>
      <c r="D583" s="179"/>
      <c r="E583" s="165"/>
      <c r="F583" s="165"/>
      <c r="G583" s="160"/>
      <c r="H583" s="160"/>
      <c r="I583" s="160"/>
      <c r="J583" s="160"/>
      <c r="K583" s="160"/>
      <c r="L583" s="160"/>
      <c r="M583" s="160"/>
      <c r="N583" s="160"/>
      <c r="O583" s="160"/>
      <c r="P583" s="160"/>
      <c r="Q583" s="160"/>
      <c r="R583" s="160"/>
      <c r="S583" s="160"/>
      <c r="T583" s="160"/>
      <c r="U583" s="160"/>
      <c r="V583" s="160"/>
      <c r="W583" s="160"/>
      <c r="X583" s="160"/>
      <c r="Y583" s="160"/>
      <c r="Z583" s="160"/>
    </row>
    <row r="584" spans="1:26" ht="15.75" customHeight="1">
      <c r="A584" s="179"/>
      <c r="B584" s="177"/>
      <c r="C584" s="179"/>
      <c r="D584" s="179"/>
      <c r="E584" s="165"/>
      <c r="F584" s="165"/>
      <c r="G584" s="160"/>
      <c r="H584" s="160"/>
      <c r="I584" s="160"/>
      <c r="J584" s="160"/>
      <c r="K584" s="160"/>
      <c r="L584" s="160"/>
      <c r="M584" s="160"/>
      <c r="N584" s="160"/>
      <c r="O584" s="160"/>
      <c r="P584" s="160"/>
      <c r="Q584" s="160"/>
      <c r="R584" s="160"/>
      <c r="S584" s="160"/>
      <c r="T584" s="160"/>
      <c r="U584" s="160"/>
      <c r="V584" s="160"/>
      <c r="W584" s="160"/>
      <c r="X584" s="160"/>
      <c r="Y584" s="160"/>
      <c r="Z584" s="160"/>
    </row>
    <row r="585" spans="1:26" ht="15.75" customHeight="1">
      <c r="A585" s="179"/>
      <c r="B585" s="177"/>
      <c r="C585" s="179"/>
      <c r="D585" s="179"/>
      <c r="E585" s="165"/>
      <c r="F585" s="165"/>
      <c r="G585" s="160"/>
      <c r="H585" s="160"/>
      <c r="I585" s="160"/>
      <c r="J585" s="160"/>
      <c r="K585" s="160"/>
      <c r="L585" s="160"/>
      <c r="M585" s="160"/>
      <c r="N585" s="160"/>
      <c r="O585" s="160"/>
      <c r="P585" s="160"/>
      <c r="Q585" s="160"/>
      <c r="R585" s="160"/>
      <c r="S585" s="160"/>
      <c r="T585" s="160"/>
      <c r="U585" s="160"/>
      <c r="V585" s="160"/>
      <c r="W585" s="160"/>
      <c r="X585" s="160"/>
      <c r="Y585" s="160"/>
      <c r="Z585" s="160"/>
    </row>
    <row r="586" spans="1:26" ht="15.75" customHeight="1">
      <c r="A586" s="179"/>
      <c r="B586" s="177"/>
      <c r="C586" s="179"/>
      <c r="D586" s="179"/>
      <c r="E586" s="165"/>
      <c r="F586" s="165"/>
      <c r="G586" s="160"/>
      <c r="H586" s="160"/>
      <c r="I586" s="160"/>
      <c r="J586" s="160"/>
      <c r="K586" s="160"/>
      <c r="L586" s="160"/>
      <c r="M586" s="160"/>
      <c r="N586" s="160"/>
      <c r="O586" s="160"/>
      <c r="P586" s="160"/>
      <c r="Q586" s="160"/>
      <c r="R586" s="160"/>
      <c r="S586" s="160"/>
      <c r="T586" s="160"/>
      <c r="U586" s="160"/>
      <c r="V586" s="160"/>
      <c r="W586" s="160"/>
      <c r="X586" s="160"/>
      <c r="Y586" s="160"/>
      <c r="Z586" s="160"/>
    </row>
    <row r="587" spans="1:26" ht="15.75" customHeight="1">
      <c r="A587" s="179"/>
      <c r="B587" s="177"/>
      <c r="C587" s="179"/>
      <c r="D587" s="179"/>
      <c r="E587" s="165"/>
      <c r="F587" s="165"/>
      <c r="G587" s="160"/>
      <c r="H587" s="160"/>
      <c r="I587" s="160"/>
      <c r="J587" s="160"/>
      <c r="K587" s="160"/>
      <c r="L587" s="160"/>
      <c r="M587" s="160"/>
      <c r="N587" s="160"/>
      <c r="O587" s="160"/>
      <c r="P587" s="160"/>
      <c r="Q587" s="160"/>
      <c r="R587" s="160"/>
      <c r="S587" s="160"/>
      <c r="T587" s="160"/>
      <c r="U587" s="160"/>
      <c r="V587" s="160"/>
      <c r="W587" s="160"/>
      <c r="X587" s="160"/>
      <c r="Y587" s="160"/>
      <c r="Z587" s="160"/>
    </row>
    <row r="588" spans="1:26" ht="15.75" customHeight="1">
      <c r="A588" s="179"/>
      <c r="B588" s="177"/>
      <c r="C588" s="179"/>
      <c r="D588" s="179"/>
      <c r="E588" s="165"/>
      <c r="F588" s="165"/>
      <c r="G588" s="160"/>
      <c r="H588" s="160"/>
      <c r="I588" s="160"/>
      <c r="J588" s="160"/>
      <c r="K588" s="160"/>
      <c r="L588" s="160"/>
      <c r="M588" s="160"/>
      <c r="N588" s="160"/>
      <c r="O588" s="160"/>
      <c r="P588" s="160"/>
      <c r="Q588" s="160"/>
      <c r="R588" s="160"/>
      <c r="S588" s="160"/>
      <c r="T588" s="160"/>
      <c r="U588" s="160"/>
      <c r="V588" s="160"/>
      <c r="W588" s="160"/>
      <c r="X588" s="160"/>
      <c r="Y588" s="160"/>
      <c r="Z588" s="160"/>
    </row>
    <row r="589" spans="1:26" ht="15.75" customHeight="1">
      <c r="A589" s="179"/>
      <c r="B589" s="177"/>
      <c r="C589" s="179"/>
      <c r="D589" s="179"/>
      <c r="E589" s="165"/>
      <c r="F589" s="165"/>
      <c r="G589" s="160"/>
      <c r="H589" s="160"/>
      <c r="I589" s="160"/>
      <c r="J589" s="160"/>
      <c r="K589" s="160"/>
      <c r="L589" s="160"/>
      <c r="M589" s="160"/>
      <c r="N589" s="160"/>
      <c r="O589" s="160"/>
      <c r="P589" s="160"/>
      <c r="Q589" s="160"/>
      <c r="R589" s="160"/>
      <c r="S589" s="160"/>
      <c r="T589" s="160"/>
      <c r="U589" s="160"/>
      <c r="V589" s="160"/>
      <c r="W589" s="160"/>
      <c r="X589" s="160"/>
      <c r="Y589" s="160"/>
      <c r="Z589" s="160"/>
    </row>
    <row r="590" spans="1:26" ht="15.75" customHeight="1">
      <c r="A590" s="179"/>
      <c r="B590" s="177"/>
      <c r="C590" s="179"/>
      <c r="D590" s="179"/>
      <c r="E590" s="165"/>
      <c r="F590" s="165"/>
      <c r="G590" s="160"/>
      <c r="H590" s="160"/>
      <c r="I590" s="160"/>
      <c r="J590" s="160"/>
      <c r="K590" s="160"/>
      <c r="L590" s="160"/>
      <c r="M590" s="160"/>
      <c r="N590" s="160"/>
      <c r="O590" s="160"/>
      <c r="P590" s="160"/>
      <c r="Q590" s="160"/>
      <c r="R590" s="160"/>
      <c r="S590" s="160"/>
      <c r="T590" s="160"/>
      <c r="U590" s="160"/>
      <c r="V590" s="160"/>
      <c r="W590" s="160"/>
      <c r="X590" s="160"/>
      <c r="Y590" s="160"/>
      <c r="Z590" s="160"/>
    </row>
    <row r="591" spans="1:26" ht="15.75" customHeight="1">
      <c r="A591" s="179"/>
      <c r="B591" s="177"/>
      <c r="C591" s="179"/>
      <c r="D591" s="179"/>
      <c r="E591" s="165"/>
      <c r="F591" s="165"/>
      <c r="G591" s="160"/>
      <c r="H591" s="160"/>
      <c r="I591" s="160"/>
      <c r="J591" s="160"/>
      <c r="K591" s="160"/>
      <c r="L591" s="160"/>
      <c r="M591" s="160"/>
      <c r="N591" s="160"/>
      <c r="O591" s="160"/>
      <c r="P591" s="160"/>
      <c r="Q591" s="160"/>
      <c r="R591" s="160"/>
      <c r="S591" s="160"/>
      <c r="T591" s="160"/>
      <c r="U591" s="160"/>
      <c r="V591" s="160"/>
      <c r="W591" s="160"/>
      <c r="X591" s="160"/>
      <c r="Y591" s="160"/>
      <c r="Z591" s="160"/>
    </row>
    <row r="592" spans="1:26" ht="15.75" customHeight="1">
      <c r="A592" s="179"/>
      <c r="B592" s="177"/>
      <c r="C592" s="179"/>
      <c r="D592" s="179"/>
      <c r="E592" s="165"/>
      <c r="F592" s="165"/>
      <c r="G592" s="160"/>
      <c r="H592" s="160"/>
      <c r="I592" s="160"/>
      <c r="J592" s="160"/>
      <c r="K592" s="160"/>
      <c r="L592" s="160"/>
      <c r="M592" s="160"/>
      <c r="N592" s="160"/>
      <c r="O592" s="160"/>
      <c r="P592" s="160"/>
      <c r="Q592" s="160"/>
      <c r="R592" s="160"/>
      <c r="S592" s="160"/>
      <c r="T592" s="160"/>
      <c r="U592" s="160"/>
      <c r="V592" s="160"/>
      <c r="W592" s="160"/>
      <c r="X592" s="160"/>
      <c r="Y592" s="160"/>
      <c r="Z592" s="160"/>
    </row>
    <row r="593" spans="1:26" ht="15.75" customHeight="1">
      <c r="A593" s="179"/>
      <c r="B593" s="177"/>
      <c r="C593" s="179"/>
      <c r="D593" s="179"/>
      <c r="E593" s="165"/>
      <c r="F593" s="165"/>
      <c r="G593" s="160"/>
      <c r="H593" s="160"/>
      <c r="I593" s="160"/>
      <c r="J593" s="160"/>
      <c r="K593" s="160"/>
      <c r="L593" s="160"/>
      <c r="M593" s="160"/>
      <c r="N593" s="160"/>
      <c r="O593" s="160"/>
      <c r="P593" s="160"/>
      <c r="Q593" s="160"/>
      <c r="R593" s="160"/>
      <c r="S593" s="160"/>
      <c r="T593" s="160"/>
      <c r="U593" s="160"/>
      <c r="V593" s="160"/>
      <c r="W593" s="160"/>
      <c r="X593" s="160"/>
      <c r="Y593" s="160"/>
      <c r="Z593" s="160"/>
    </row>
    <row r="594" spans="1:26" ht="15.75" customHeight="1">
      <c r="A594" s="179"/>
      <c r="B594" s="177"/>
      <c r="C594" s="179"/>
      <c r="D594" s="179"/>
      <c r="E594" s="165"/>
      <c r="F594" s="165"/>
      <c r="G594" s="160"/>
      <c r="H594" s="160"/>
      <c r="I594" s="160"/>
      <c r="J594" s="160"/>
      <c r="K594" s="160"/>
      <c r="L594" s="160"/>
      <c r="M594" s="160"/>
      <c r="N594" s="160"/>
      <c r="O594" s="160"/>
      <c r="P594" s="160"/>
      <c r="Q594" s="160"/>
      <c r="R594" s="160"/>
      <c r="S594" s="160"/>
      <c r="T594" s="160"/>
      <c r="U594" s="160"/>
      <c r="V594" s="160"/>
      <c r="W594" s="160"/>
      <c r="X594" s="160"/>
      <c r="Y594" s="160"/>
      <c r="Z594" s="160"/>
    </row>
    <row r="595" spans="1:26" ht="15.75" customHeight="1">
      <c r="A595" s="179"/>
      <c r="B595" s="177"/>
      <c r="C595" s="179"/>
      <c r="D595" s="179"/>
      <c r="E595" s="165"/>
      <c r="F595" s="165"/>
      <c r="G595" s="160"/>
      <c r="H595" s="160"/>
      <c r="I595" s="160"/>
      <c r="J595" s="160"/>
      <c r="K595" s="160"/>
      <c r="L595" s="160"/>
      <c r="M595" s="160"/>
      <c r="N595" s="160"/>
      <c r="O595" s="160"/>
      <c r="P595" s="160"/>
      <c r="Q595" s="160"/>
      <c r="R595" s="160"/>
      <c r="S595" s="160"/>
      <c r="T595" s="160"/>
      <c r="U595" s="160"/>
      <c r="V595" s="160"/>
      <c r="W595" s="160"/>
      <c r="X595" s="160"/>
      <c r="Y595" s="160"/>
      <c r="Z595" s="160"/>
    </row>
    <row r="596" spans="1:26" ht="15.75" customHeight="1">
      <c r="A596" s="179"/>
      <c r="B596" s="177"/>
      <c r="C596" s="179"/>
      <c r="D596" s="179"/>
      <c r="E596" s="165"/>
      <c r="F596" s="165"/>
      <c r="G596" s="160"/>
      <c r="H596" s="160"/>
      <c r="I596" s="160"/>
      <c r="J596" s="160"/>
      <c r="K596" s="160"/>
      <c r="L596" s="160"/>
      <c r="M596" s="160"/>
      <c r="N596" s="160"/>
      <c r="O596" s="160"/>
      <c r="P596" s="160"/>
      <c r="Q596" s="160"/>
      <c r="R596" s="160"/>
      <c r="S596" s="160"/>
      <c r="T596" s="160"/>
      <c r="U596" s="160"/>
      <c r="V596" s="160"/>
      <c r="W596" s="160"/>
      <c r="X596" s="160"/>
      <c r="Y596" s="160"/>
      <c r="Z596" s="160"/>
    </row>
    <row r="597" spans="1:26" ht="15.75" customHeight="1">
      <c r="A597" s="179"/>
      <c r="B597" s="177"/>
      <c r="C597" s="179"/>
      <c r="D597" s="179"/>
      <c r="E597" s="165"/>
      <c r="F597" s="165"/>
      <c r="G597" s="160"/>
      <c r="H597" s="160"/>
      <c r="I597" s="160"/>
      <c r="J597" s="160"/>
      <c r="K597" s="160"/>
      <c r="L597" s="160"/>
      <c r="M597" s="160"/>
      <c r="N597" s="160"/>
      <c r="O597" s="160"/>
      <c r="P597" s="160"/>
      <c r="Q597" s="160"/>
      <c r="R597" s="160"/>
      <c r="S597" s="160"/>
      <c r="T597" s="160"/>
      <c r="U597" s="160"/>
      <c r="V597" s="160"/>
      <c r="W597" s="160"/>
      <c r="X597" s="160"/>
      <c r="Y597" s="160"/>
      <c r="Z597" s="160"/>
    </row>
    <row r="598" spans="1:26" ht="15.75" customHeight="1">
      <c r="A598" s="179"/>
      <c r="B598" s="177"/>
      <c r="C598" s="179"/>
      <c r="D598" s="179"/>
      <c r="E598" s="165"/>
      <c r="F598" s="165"/>
      <c r="G598" s="160"/>
      <c r="H598" s="160"/>
      <c r="I598" s="160"/>
      <c r="J598" s="160"/>
      <c r="K598" s="160"/>
      <c r="L598" s="160"/>
      <c r="M598" s="160"/>
      <c r="N598" s="160"/>
      <c r="O598" s="160"/>
      <c r="P598" s="160"/>
      <c r="Q598" s="160"/>
      <c r="R598" s="160"/>
      <c r="S598" s="160"/>
      <c r="T598" s="160"/>
      <c r="U598" s="160"/>
      <c r="V598" s="160"/>
      <c r="W598" s="160"/>
      <c r="X598" s="160"/>
      <c r="Y598" s="160"/>
      <c r="Z598" s="160"/>
    </row>
    <row r="599" spans="1:26" ht="15.75" customHeight="1">
      <c r="A599" s="179"/>
      <c r="B599" s="177"/>
      <c r="C599" s="179"/>
      <c r="D599" s="179"/>
      <c r="E599" s="165"/>
      <c r="F599" s="165"/>
      <c r="G599" s="160"/>
      <c r="H599" s="160"/>
      <c r="I599" s="160"/>
      <c r="J599" s="160"/>
      <c r="K599" s="160"/>
      <c r="L599" s="160"/>
      <c r="M599" s="160"/>
      <c r="N599" s="160"/>
      <c r="O599" s="160"/>
      <c r="P599" s="160"/>
      <c r="Q599" s="160"/>
      <c r="R599" s="160"/>
      <c r="S599" s="160"/>
      <c r="T599" s="160"/>
      <c r="U599" s="160"/>
      <c r="V599" s="160"/>
      <c r="W599" s="160"/>
      <c r="X599" s="160"/>
      <c r="Y599" s="160"/>
      <c r="Z599" s="160"/>
    </row>
    <row r="600" spans="1:26" ht="15.75" customHeight="1">
      <c r="A600" s="179"/>
      <c r="B600" s="177"/>
      <c r="C600" s="179"/>
      <c r="D600" s="179"/>
      <c r="E600" s="165"/>
      <c r="F600" s="165"/>
      <c r="G600" s="160"/>
      <c r="H600" s="160"/>
      <c r="I600" s="160"/>
      <c r="J600" s="160"/>
      <c r="K600" s="160"/>
      <c r="L600" s="160"/>
      <c r="M600" s="160"/>
      <c r="N600" s="160"/>
      <c r="O600" s="160"/>
      <c r="P600" s="160"/>
      <c r="Q600" s="160"/>
      <c r="R600" s="160"/>
      <c r="S600" s="160"/>
      <c r="T600" s="160"/>
      <c r="U600" s="160"/>
      <c r="V600" s="160"/>
      <c r="W600" s="160"/>
      <c r="X600" s="160"/>
      <c r="Y600" s="160"/>
      <c r="Z600" s="160"/>
    </row>
    <row r="601" spans="1:26" ht="15.75" customHeight="1">
      <c r="A601" s="179"/>
      <c r="B601" s="177"/>
      <c r="C601" s="179"/>
      <c r="D601" s="179"/>
      <c r="E601" s="165"/>
      <c r="F601" s="165"/>
      <c r="G601" s="160"/>
      <c r="H601" s="160"/>
      <c r="I601" s="160"/>
      <c r="J601" s="160"/>
      <c r="K601" s="160"/>
      <c r="L601" s="160"/>
      <c r="M601" s="160"/>
      <c r="N601" s="160"/>
      <c r="O601" s="160"/>
      <c r="P601" s="160"/>
      <c r="Q601" s="160"/>
      <c r="R601" s="160"/>
      <c r="S601" s="160"/>
      <c r="T601" s="160"/>
      <c r="U601" s="160"/>
      <c r="V601" s="160"/>
      <c r="W601" s="160"/>
      <c r="X601" s="160"/>
      <c r="Y601" s="160"/>
      <c r="Z601" s="160"/>
    </row>
    <row r="602" spans="1:26" ht="15.75" customHeight="1">
      <c r="A602" s="179"/>
      <c r="B602" s="177"/>
      <c r="C602" s="179"/>
      <c r="D602" s="179"/>
      <c r="E602" s="165"/>
      <c r="F602" s="165"/>
      <c r="G602" s="160"/>
      <c r="H602" s="160"/>
      <c r="I602" s="160"/>
      <c r="J602" s="160"/>
      <c r="K602" s="160"/>
      <c r="L602" s="160"/>
      <c r="M602" s="160"/>
      <c r="N602" s="160"/>
      <c r="O602" s="160"/>
      <c r="P602" s="160"/>
      <c r="Q602" s="160"/>
      <c r="R602" s="160"/>
      <c r="S602" s="160"/>
      <c r="T602" s="160"/>
      <c r="U602" s="160"/>
      <c r="V602" s="160"/>
      <c r="W602" s="160"/>
      <c r="X602" s="160"/>
      <c r="Y602" s="160"/>
      <c r="Z602" s="160"/>
    </row>
    <row r="603" spans="1:26" ht="15.75" customHeight="1">
      <c r="A603" s="179"/>
      <c r="B603" s="177"/>
      <c r="C603" s="179"/>
      <c r="D603" s="179"/>
      <c r="E603" s="165"/>
      <c r="F603" s="165"/>
      <c r="G603" s="160"/>
      <c r="H603" s="160"/>
      <c r="I603" s="160"/>
      <c r="J603" s="160"/>
      <c r="K603" s="160"/>
      <c r="L603" s="160"/>
      <c r="M603" s="160"/>
      <c r="N603" s="160"/>
      <c r="O603" s="160"/>
      <c r="P603" s="160"/>
      <c r="Q603" s="160"/>
      <c r="R603" s="160"/>
      <c r="S603" s="160"/>
      <c r="T603" s="160"/>
      <c r="U603" s="160"/>
      <c r="V603" s="160"/>
      <c r="W603" s="160"/>
      <c r="X603" s="160"/>
      <c r="Y603" s="160"/>
      <c r="Z603" s="160"/>
    </row>
    <row r="604" spans="1:26" ht="15.75" customHeight="1">
      <c r="A604" s="179"/>
      <c r="B604" s="177"/>
      <c r="C604" s="179"/>
      <c r="D604" s="179"/>
      <c r="E604" s="165"/>
      <c r="F604" s="165"/>
      <c r="G604" s="160"/>
      <c r="H604" s="160"/>
      <c r="I604" s="160"/>
      <c r="J604" s="160"/>
      <c r="K604" s="160"/>
      <c r="L604" s="160"/>
      <c r="M604" s="160"/>
      <c r="N604" s="160"/>
      <c r="O604" s="160"/>
      <c r="P604" s="160"/>
      <c r="Q604" s="160"/>
      <c r="R604" s="160"/>
      <c r="S604" s="160"/>
      <c r="T604" s="160"/>
      <c r="U604" s="160"/>
      <c r="V604" s="160"/>
      <c r="W604" s="160"/>
      <c r="X604" s="160"/>
      <c r="Y604" s="160"/>
      <c r="Z604" s="160"/>
    </row>
    <row r="605" spans="1:26" ht="15.75" customHeight="1">
      <c r="A605" s="179"/>
      <c r="B605" s="177"/>
      <c r="C605" s="179"/>
      <c r="D605" s="179"/>
      <c r="E605" s="165"/>
      <c r="F605" s="165"/>
      <c r="G605" s="160"/>
      <c r="H605" s="160"/>
      <c r="I605" s="160"/>
      <c r="J605" s="160"/>
      <c r="K605" s="160"/>
      <c r="L605" s="160"/>
      <c r="M605" s="160"/>
      <c r="N605" s="160"/>
      <c r="O605" s="160"/>
      <c r="P605" s="160"/>
      <c r="Q605" s="160"/>
      <c r="R605" s="160"/>
      <c r="S605" s="160"/>
      <c r="T605" s="160"/>
      <c r="U605" s="160"/>
      <c r="V605" s="160"/>
      <c r="W605" s="160"/>
      <c r="X605" s="160"/>
      <c r="Y605" s="160"/>
      <c r="Z605" s="160"/>
    </row>
    <row r="606" spans="1:26" ht="15.75" customHeight="1">
      <c r="A606" s="179"/>
      <c r="B606" s="177"/>
      <c r="C606" s="179"/>
      <c r="D606" s="179"/>
      <c r="E606" s="165"/>
      <c r="F606" s="165"/>
      <c r="G606" s="160"/>
      <c r="H606" s="160"/>
      <c r="I606" s="160"/>
      <c r="J606" s="160"/>
      <c r="K606" s="160"/>
      <c r="L606" s="160"/>
      <c r="M606" s="160"/>
      <c r="N606" s="160"/>
      <c r="O606" s="160"/>
      <c r="P606" s="160"/>
      <c r="Q606" s="160"/>
      <c r="R606" s="160"/>
      <c r="S606" s="160"/>
      <c r="T606" s="160"/>
      <c r="U606" s="160"/>
      <c r="V606" s="160"/>
      <c r="W606" s="160"/>
      <c r="X606" s="160"/>
      <c r="Y606" s="160"/>
      <c r="Z606" s="160"/>
    </row>
    <row r="607" spans="1:26" ht="15.75" customHeight="1">
      <c r="A607" s="179"/>
      <c r="B607" s="177"/>
      <c r="C607" s="179"/>
      <c r="D607" s="179"/>
      <c r="E607" s="165"/>
      <c r="F607" s="165"/>
      <c r="G607" s="160"/>
      <c r="H607" s="160"/>
      <c r="I607" s="160"/>
      <c r="J607" s="160"/>
      <c r="K607" s="160"/>
      <c r="L607" s="160"/>
      <c r="M607" s="160"/>
      <c r="N607" s="160"/>
      <c r="O607" s="160"/>
      <c r="P607" s="160"/>
      <c r="Q607" s="160"/>
      <c r="R607" s="160"/>
      <c r="S607" s="160"/>
      <c r="T607" s="160"/>
      <c r="U607" s="160"/>
      <c r="V607" s="160"/>
      <c r="W607" s="160"/>
      <c r="X607" s="160"/>
      <c r="Y607" s="160"/>
      <c r="Z607" s="160"/>
    </row>
    <row r="608" spans="1:26" ht="15.75" customHeight="1">
      <c r="A608" s="179"/>
      <c r="B608" s="177"/>
      <c r="C608" s="179"/>
      <c r="D608" s="179"/>
      <c r="E608" s="165"/>
      <c r="F608" s="165"/>
      <c r="G608" s="160"/>
      <c r="H608" s="160"/>
      <c r="I608" s="160"/>
      <c r="J608" s="160"/>
      <c r="K608" s="160"/>
      <c r="L608" s="160"/>
      <c r="M608" s="160"/>
      <c r="N608" s="160"/>
      <c r="O608" s="160"/>
      <c r="P608" s="160"/>
      <c r="Q608" s="160"/>
      <c r="R608" s="160"/>
      <c r="S608" s="160"/>
      <c r="T608" s="160"/>
      <c r="U608" s="160"/>
      <c r="V608" s="160"/>
      <c r="W608" s="160"/>
      <c r="X608" s="160"/>
      <c r="Y608" s="160"/>
      <c r="Z608" s="160"/>
    </row>
    <row r="609" spans="1:26" ht="15.75" customHeight="1">
      <c r="A609" s="179"/>
      <c r="B609" s="177"/>
      <c r="C609" s="179"/>
      <c r="D609" s="179"/>
      <c r="E609" s="165"/>
      <c r="F609" s="165"/>
      <c r="G609" s="160"/>
      <c r="H609" s="160"/>
      <c r="I609" s="160"/>
      <c r="J609" s="160"/>
      <c r="K609" s="160"/>
      <c r="L609" s="160"/>
      <c r="M609" s="160"/>
      <c r="N609" s="160"/>
      <c r="O609" s="160"/>
      <c r="P609" s="160"/>
      <c r="Q609" s="160"/>
      <c r="R609" s="160"/>
      <c r="S609" s="160"/>
      <c r="T609" s="160"/>
      <c r="U609" s="160"/>
      <c r="V609" s="160"/>
      <c r="W609" s="160"/>
      <c r="X609" s="160"/>
      <c r="Y609" s="160"/>
      <c r="Z609" s="160"/>
    </row>
    <row r="610" spans="1:26" ht="15.75" customHeight="1">
      <c r="A610" s="179"/>
      <c r="B610" s="177"/>
      <c r="C610" s="179"/>
      <c r="D610" s="179"/>
      <c r="E610" s="165"/>
      <c r="F610" s="165"/>
      <c r="G610" s="160"/>
      <c r="H610" s="160"/>
      <c r="I610" s="160"/>
      <c r="J610" s="160"/>
      <c r="K610" s="160"/>
      <c r="L610" s="160"/>
      <c r="M610" s="160"/>
      <c r="N610" s="160"/>
      <c r="O610" s="160"/>
      <c r="P610" s="160"/>
      <c r="Q610" s="160"/>
      <c r="R610" s="160"/>
      <c r="S610" s="160"/>
      <c r="T610" s="160"/>
      <c r="U610" s="160"/>
      <c r="V610" s="160"/>
      <c r="W610" s="160"/>
      <c r="X610" s="160"/>
      <c r="Y610" s="160"/>
      <c r="Z610" s="160"/>
    </row>
    <row r="611" spans="1:26" ht="15.75" customHeight="1">
      <c r="A611" s="179"/>
      <c r="B611" s="177"/>
      <c r="C611" s="179"/>
      <c r="D611" s="179"/>
      <c r="E611" s="165"/>
      <c r="F611" s="165"/>
      <c r="G611" s="160"/>
      <c r="H611" s="160"/>
      <c r="I611" s="160"/>
      <c r="J611" s="160"/>
      <c r="K611" s="160"/>
      <c r="L611" s="160"/>
      <c r="M611" s="160"/>
      <c r="N611" s="160"/>
      <c r="O611" s="160"/>
      <c r="P611" s="160"/>
      <c r="Q611" s="160"/>
      <c r="R611" s="160"/>
      <c r="S611" s="160"/>
      <c r="T611" s="160"/>
      <c r="U611" s="160"/>
      <c r="V611" s="160"/>
      <c r="W611" s="160"/>
      <c r="X611" s="160"/>
      <c r="Y611" s="160"/>
      <c r="Z611" s="160"/>
    </row>
    <row r="612" spans="1:26" ht="15.75" customHeight="1">
      <c r="A612" s="179"/>
      <c r="B612" s="177"/>
      <c r="C612" s="179"/>
      <c r="D612" s="179"/>
      <c r="E612" s="165"/>
      <c r="F612" s="165"/>
      <c r="G612" s="160"/>
      <c r="H612" s="160"/>
      <c r="I612" s="160"/>
      <c r="J612" s="160"/>
      <c r="K612" s="160"/>
      <c r="L612" s="160"/>
      <c r="M612" s="160"/>
      <c r="N612" s="160"/>
      <c r="O612" s="160"/>
      <c r="P612" s="160"/>
      <c r="Q612" s="160"/>
      <c r="R612" s="160"/>
      <c r="S612" s="160"/>
      <c r="T612" s="160"/>
      <c r="U612" s="160"/>
      <c r="V612" s="160"/>
      <c r="W612" s="160"/>
      <c r="X612" s="160"/>
      <c r="Y612" s="160"/>
      <c r="Z612" s="160"/>
    </row>
    <row r="613" spans="1:26" ht="15.75" customHeight="1">
      <c r="A613" s="179"/>
      <c r="B613" s="177"/>
      <c r="C613" s="179"/>
      <c r="D613" s="179"/>
      <c r="E613" s="165"/>
      <c r="F613" s="165"/>
      <c r="G613" s="160"/>
      <c r="H613" s="160"/>
      <c r="I613" s="160"/>
      <c r="J613" s="160"/>
      <c r="K613" s="160"/>
      <c r="L613" s="160"/>
      <c r="M613" s="160"/>
      <c r="N613" s="160"/>
      <c r="O613" s="160"/>
      <c r="P613" s="160"/>
      <c r="Q613" s="160"/>
      <c r="R613" s="160"/>
      <c r="S613" s="160"/>
      <c r="T613" s="160"/>
      <c r="U613" s="160"/>
      <c r="V613" s="160"/>
      <c r="W613" s="160"/>
      <c r="X613" s="160"/>
      <c r="Y613" s="160"/>
      <c r="Z613" s="160"/>
    </row>
    <row r="614" spans="1:26" ht="15.75" customHeight="1">
      <c r="A614" s="179"/>
      <c r="B614" s="177"/>
      <c r="C614" s="179"/>
      <c r="D614" s="179"/>
      <c r="E614" s="165"/>
      <c r="F614" s="165"/>
      <c r="G614" s="160"/>
      <c r="H614" s="160"/>
      <c r="I614" s="160"/>
      <c r="J614" s="160"/>
      <c r="K614" s="160"/>
      <c r="L614" s="160"/>
      <c r="M614" s="160"/>
      <c r="N614" s="160"/>
      <c r="O614" s="160"/>
      <c r="P614" s="160"/>
      <c r="Q614" s="160"/>
      <c r="R614" s="160"/>
      <c r="S614" s="160"/>
      <c r="T614" s="160"/>
      <c r="U614" s="160"/>
      <c r="V614" s="160"/>
      <c r="W614" s="160"/>
      <c r="X614" s="160"/>
      <c r="Y614" s="160"/>
      <c r="Z614" s="160"/>
    </row>
    <row r="615" spans="1:26" ht="15.75" customHeight="1">
      <c r="A615" s="179"/>
      <c r="B615" s="177"/>
      <c r="C615" s="179"/>
      <c r="D615" s="179"/>
      <c r="E615" s="165"/>
      <c r="F615" s="165"/>
      <c r="G615" s="160"/>
      <c r="H615" s="160"/>
      <c r="I615" s="160"/>
      <c r="J615" s="160"/>
      <c r="K615" s="160"/>
      <c r="L615" s="160"/>
      <c r="M615" s="160"/>
      <c r="N615" s="160"/>
      <c r="O615" s="160"/>
      <c r="P615" s="160"/>
      <c r="Q615" s="160"/>
      <c r="R615" s="160"/>
      <c r="S615" s="160"/>
      <c r="T615" s="160"/>
      <c r="U615" s="160"/>
      <c r="V615" s="160"/>
      <c r="W615" s="160"/>
      <c r="X615" s="160"/>
      <c r="Y615" s="160"/>
      <c r="Z615" s="160"/>
    </row>
    <row r="616" spans="1:26" ht="15.75" customHeight="1">
      <c r="A616" s="179"/>
      <c r="B616" s="177"/>
      <c r="C616" s="179"/>
      <c r="D616" s="179"/>
      <c r="E616" s="165"/>
      <c r="F616" s="165"/>
      <c r="G616" s="160"/>
      <c r="H616" s="160"/>
      <c r="I616" s="160"/>
      <c r="J616" s="160"/>
      <c r="K616" s="160"/>
      <c r="L616" s="160"/>
      <c r="M616" s="160"/>
      <c r="N616" s="160"/>
      <c r="O616" s="160"/>
      <c r="P616" s="160"/>
      <c r="Q616" s="160"/>
      <c r="R616" s="160"/>
      <c r="S616" s="160"/>
      <c r="T616" s="160"/>
      <c r="U616" s="160"/>
      <c r="V616" s="160"/>
      <c r="W616" s="160"/>
      <c r="X616" s="160"/>
      <c r="Y616" s="160"/>
      <c r="Z616" s="160"/>
    </row>
    <row r="617" spans="1:26" ht="15.75" customHeight="1">
      <c r="A617" s="179"/>
      <c r="B617" s="177"/>
      <c r="C617" s="179"/>
      <c r="D617" s="179"/>
      <c r="E617" s="165"/>
      <c r="F617" s="165"/>
      <c r="G617" s="160"/>
      <c r="H617" s="160"/>
      <c r="I617" s="160"/>
      <c r="J617" s="160"/>
      <c r="K617" s="160"/>
      <c r="L617" s="160"/>
      <c r="M617" s="160"/>
      <c r="N617" s="160"/>
      <c r="O617" s="160"/>
      <c r="P617" s="160"/>
      <c r="Q617" s="160"/>
      <c r="R617" s="160"/>
      <c r="S617" s="160"/>
      <c r="T617" s="160"/>
      <c r="U617" s="160"/>
      <c r="V617" s="160"/>
      <c r="W617" s="160"/>
      <c r="X617" s="160"/>
      <c r="Y617" s="160"/>
      <c r="Z617" s="160"/>
    </row>
    <row r="618" spans="1:26" ht="15.75" customHeight="1">
      <c r="A618" s="179"/>
      <c r="B618" s="177"/>
      <c r="C618" s="179"/>
      <c r="D618" s="179"/>
      <c r="E618" s="165"/>
      <c r="F618" s="165"/>
      <c r="G618" s="160"/>
      <c r="H618" s="160"/>
      <c r="I618" s="160"/>
      <c r="J618" s="160"/>
      <c r="K618" s="160"/>
      <c r="L618" s="160"/>
      <c r="M618" s="160"/>
      <c r="N618" s="160"/>
      <c r="O618" s="160"/>
      <c r="P618" s="160"/>
      <c r="Q618" s="160"/>
      <c r="R618" s="160"/>
      <c r="S618" s="160"/>
      <c r="T618" s="160"/>
      <c r="U618" s="160"/>
      <c r="V618" s="160"/>
      <c r="W618" s="160"/>
      <c r="X618" s="160"/>
      <c r="Y618" s="160"/>
      <c r="Z618" s="160"/>
    </row>
    <row r="619" spans="1:26" ht="15.75" customHeight="1">
      <c r="A619" s="179"/>
      <c r="B619" s="177"/>
      <c r="C619" s="179"/>
      <c r="D619" s="179"/>
      <c r="E619" s="165"/>
      <c r="F619" s="165"/>
      <c r="G619" s="160"/>
      <c r="H619" s="160"/>
      <c r="I619" s="160"/>
      <c r="J619" s="160"/>
      <c r="K619" s="160"/>
      <c r="L619" s="160"/>
      <c r="M619" s="160"/>
      <c r="N619" s="160"/>
      <c r="O619" s="160"/>
      <c r="P619" s="160"/>
      <c r="Q619" s="160"/>
      <c r="R619" s="160"/>
      <c r="S619" s="160"/>
      <c r="T619" s="160"/>
      <c r="U619" s="160"/>
      <c r="V619" s="160"/>
      <c r="W619" s="160"/>
      <c r="X619" s="160"/>
      <c r="Y619" s="160"/>
      <c r="Z619" s="160"/>
    </row>
    <row r="620" spans="1:26" ht="15.75" customHeight="1">
      <c r="A620" s="179"/>
      <c r="B620" s="177"/>
      <c r="C620" s="179"/>
      <c r="D620" s="179"/>
      <c r="E620" s="165"/>
      <c r="F620" s="165"/>
      <c r="G620" s="160"/>
      <c r="H620" s="160"/>
      <c r="I620" s="160"/>
      <c r="J620" s="160"/>
      <c r="K620" s="160"/>
      <c r="L620" s="160"/>
      <c r="M620" s="160"/>
      <c r="N620" s="160"/>
      <c r="O620" s="160"/>
      <c r="P620" s="160"/>
      <c r="Q620" s="160"/>
      <c r="R620" s="160"/>
      <c r="S620" s="160"/>
      <c r="T620" s="160"/>
      <c r="U620" s="160"/>
      <c r="V620" s="160"/>
      <c r="W620" s="160"/>
      <c r="X620" s="160"/>
      <c r="Y620" s="160"/>
      <c r="Z620" s="160"/>
    </row>
    <row r="621" spans="1:26" ht="15.75" customHeight="1">
      <c r="A621" s="179"/>
      <c r="B621" s="177"/>
      <c r="C621" s="179"/>
      <c r="D621" s="179"/>
      <c r="E621" s="165"/>
      <c r="F621" s="165"/>
      <c r="G621" s="160"/>
      <c r="H621" s="160"/>
      <c r="I621" s="160"/>
      <c r="J621" s="160"/>
      <c r="K621" s="160"/>
      <c r="L621" s="160"/>
      <c r="M621" s="160"/>
      <c r="N621" s="160"/>
      <c r="O621" s="160"/>
      <c r="P621" s="160"/>
      <c r="Q621" s="160"/>
      <c r="R621" s="160"/>
      <c r="S621" s="160"/>
      <c r="T621" s="160"/>
      <c r="U621" s="160"/>
      <c r="V621" s="160"/>
      <c r="W621" s="160"/>
      <c r="X621" s="160"/>
      <c r="Y621" s="160"/>
      <c r="Z621" s="160"/>
    </row>
    <row r="622" spans="1:26" ht="15.75" customHeight="1">
      <c r="A622" s="179"/>
      <c r="B622" s="177"/>
      <c r="C622" s="179"/>
      <c r="D622" s="179"/>
      <c r="E622" s="165"/>
      <c r="F622" s="165"/>
      <c r="G622" s="160"/>
      <c r="H622" s="160"/>
      <c r="I622" s="160"/>
      <c r="J622" s="160"/>
      <c r="K622" s="160"/>
      <c r="L622" s="160"/>
      <c r="M622" s="160"/>
      <c r="N622" s="160"/>
      <c r="O622" s="160"/>
      <c r="P622" s="160"/>
      <c r="Q622" s="160"/>
      <c r="R622" s="160"/>
      <c r="S622" s="160"/>
      <c r="T622" s="160"/>
      <c r="U622" s="160"/>
      <c r="V622" s="160"/>
      <c r="W622" s="160"/>
      <c r="X622" s="160"/>
      <c r="Y622" s="160"/>
      <c r="Z622" s="160"/>
    </row>
    <row r="623" spans="1:26" ht="15.75" customHeight="1">
      <c r="A623" s="179"/>
      <c r="B623" s="177"/>
      <c r="C623" s="179"/>
      <c r="D623" s="179"/>
      <c r="E623" s="165"/>
      <c r="F623" s="165"/>
      <c r="G623" s="160"/>
      <c r="H623" s="160"/>
      <c r="I623" s="160"/>
      <c r="J623" s="160"/>
      <c r="K623" s="160"/>
      <c r="L623" s="160"/>
      <c r="M623" s="160"/>
      <c r="N623" s="160"/>
      <c r="O623" s="160"/>
      <c r="P623" s="160"/>
      <c r="Q623" s="160"/>
      <c r="R623" s="160"/>
      <c r="S623" s="160"/>
      <c r="T623" s="160"/>
      <c r="U623" s="160"/>
      <c r="V623" s="160"/>
      <c r="W623" s="160"/>
      <c r="X623" s="160"/>
      <c r="Y623" s="160"/>
      <c r="Z623" s="160"/>
    </row>
    <row r="624" spans="1:26" ht="15.75" customHeight="1">
      <c r="A624" s="179"/>
      <c r="B624" s="177"/>
      <c r="C624" s="179"/>
      <c r="D624" s="179"/>
      <c r="E624" s="165"/>
      <c r="F624" s="165"/>
      <c r="G624" s="160"/>
      <c r="H624" s="160"/>
      <c r="I624" s="160"/>
      <c r="J624" s="160"/>
      <c r="K624" s="160"/>
      <c r="L624" s="160"/>
      <c r="M624" s="160"/>
      <c r="N624" s="160"/>
      <c r="O624" s="160"/>
      <c r="P624" s="160"/>
      <c r="Q624" s="160"/>
      <c r="R624" s="160"/>
      <c r="S624" s="160"/>
      <c r="T624" s="160"/>
      <c r="U624" s="160"/>
      <c r="V624" s="160"/>
      <c r="W624" s="160"/>
      <c r="X624" s="160"/>
      <c r="Y624" s="160"/>
      <c r="Z624" s="160"/>
    </row>
    <row r="625" spans="1:26" ht="15.75" customHeight="1">
      <c r="A625" s="179"/>
      <c r="B625" s="177"/>
      <c r="C625" s="179"/>
      <c r="D625" s="179"/>
      <c r="E625" s="165"/>
      <c r="F625" s="165"/>
      <c r="G625" s="160"/>
      <c r="H625" s="160"/>
      <c r="I625" s="160"/>
      <c r="J625" s="160"/>
      <c r="K625" s="160"/>
      <c r="L625" s="160"/>
      <c r="M625" s="160"/>
      <c r="N625" s="160"/>
      <c r="O625" s="160"/>
      <c r="P625" s="160"/>
      <c r="Q625" s="160"/>
      <c r="R625" s="160"/>
      <c r="S625" s="160"/>
      <c r="T625" s="160"/>
      <c r="U625" s="160"/>
      <c r="V625" s="160"/>
      <c r="W625" s="160"/>
      <c r="X625" s="160"/>
      <c r="Y625" s="160"/>
      <c r="Z625" s="160"/>
    </row>
    <row r="626" spans="1:26" ht="15.75" customHeight="1">
      <c r="A626" s="179"/>
      <c r="B626" s="177"/>
      <c r="C626" s="179"/>
      <c r="D626" s="179"/>
      <c r="E626" s="165"/>
      <c r="F626" s="165"/>
      <c r="G626" s="160"/>
      <c r="H626" s="160"/>
      <c r="I626" s="160"/>
      <c r="J626" s="160"/>
      <c r="K626" s="160"/>
      <c r="L626" s="160"/>
      <c r="M626" s="160"/>
      <c r="N626" s="160"/>
      <c r="O626" s="160"/>
      <c r="P626" s="160"/>
      <c r="Q626" s="160"/>
      <c r="R626" s="160"/>
      <c r="S626" s="160"/>
      <c r="T626" s="160"/>
      <c r="U626" s="160"/>
      <c r="V626" s="160"/>
      <c r="W626" s="160"/>
      <c r="X626" s="160"/>
      <c r="Y626" s="160"/>
      <c r="Z626" s="160"/>
    </row>
    <row r="627" spans="1:26" ht="15.75" customHeight="1">
      <c r="A627" s="179"/>
      <c r="B627" s="177"/>
      <c r="C627" s="179"/>
      <c r="D627" s="179"/>
      <c r="E627" s="165"/>
      <c r="F627" s="165"/>
      <c r="G627" s="160"/>
      <c r="H627" s="160"/>
      <c r="I627" s="160"/>
      <c r="J627" s="160"/>
      <c r="K627" s="160"/>
      <c r="L627" s="160"/>
      <c r="M627" s="160"/>
      <c r="N627" s="160"/>
      <c r="O627" s="160"/>
      <c r="P627" s="160"/>
      <c r="Q627" s="160"/>
      <c r="R627" s="160"/>
      <c r="S627" s="160"/>
      <c r="T627" s="160"/>
      <c r="U627" s="160"/>
      <c r="V627" s="160"/>
      <c r="W627" s="160"/>
      <c r="X627" s="160"/>
      <c r="Y627" s="160"/>
      <c r="Z627" s="160"/>
    </row>
    <row r="628" spans="1:26" ht="15.75" customHeight="1">
      <c r="A628" s="179"/>
      <c r="B628" s="177"/>
      <c r="C628" s="179"/>
      <c r="D628" s="179"/>
      <c r="E628" s="165"/>
      <c r="F628" s="165"/>
      <c r="G628" s="160"/>
      <c r="H628" s="160"/>
      <c r="I628" s="160"/>
      <c r="J628" s="160"/>
      <c r="K628" s="160"/>
      <c r="L628" s="160"/>
      <c r="M628" s="160"/>
      <c r="N628" s="160"/>
      <c r="O628" s="160"/>
      <c r="P628" s="160"/>
      <c r="Q628" s="160"/>
      <c r="R628" s="160"/>
      <c r="S628" s="160"/>
      <c r="T628" s="160"/>
      <c r="U628" s="160"/>
      <c r="V628" s="160"/>
      <c r="W628" s="160"/>
      <c r="X628" s="160"/>
      <c r="Y628" s="160"/>
      <c r="Z628" s="160"/>
    </row>
    <row r="629" spans="1:26" ht="15.75" customHeight="1">
      <c r="A629" s="179"/>
      <c r="B629" s="177"/>
      <c r="C629" s="179"/>
      <c r="D629" s="179"/>
      <c r="E629" s="165"/>
      <c r="F629" s="165"/>
      <c r="G629" s="160"/>
      <c r="H629" s="160"/>
      <c r="I629" s="160"/>
      <c r="J629" s="160"/>
      <c r="K629" s="160"/>
      <c r="L629" s="160"/>
      <c r="M629" s="160"/>
      <c r="N629" s="160"/>
      <c r="O629" s="160"/>
      <c r="P629" s="160"/>
      <c r="Q629" s="160"/>
      <c r="R629" s="160"/>
      <c r="S629" s="160"/>
      <c r="T629" s="160"/>
      <c r="U629" s="160"/>
      <c r="V629" s="160"/>
      <c r="W629" s="160"/>
      <c r="X629" s="160"/>
      <c r="Y629" s="160"/>
      <c r="Z629" s="160"/>
    </row>
    <row r="630" spans="1:26" ht="15.75" customHeight="1">
      <c r="A630" s="179"/>
      <c r="B630" s="177"/>
      <c r="C630" s="179"/>
      <c r="D630" s="179"/>
      <c r="E630" s="165"/>
      <c r="F630" s="165"/>
      <c r="G630" s="160"/>
      <c r="H630" s="160"/>
      <c r="I630" s="160"/>
      <c r="J630" s="160"/>
      <c r="K630" s="160"/>
      <c r="L630" s="160"/>
      <c r="M630" s="160"/>
      <c r="N630" s="160"/>
      <c r="O630" s="160"/>
      <c r="P630" s="160"/>
      <c r="Q630" s="160"/>
      <c r="R630" s="160"/>
      <c r="S630" s="160"/>
      <c r="T630" s="160"/>
      <c r="U630" s="160"/>
      <c r="V630" s="160"/>
      <c r="W630" s="160"/>
      <c r="X630" s="160"/>
      <c r="Y630" s="160"/>
      <c r="Z630" s="160"/>
    </row>
    <row r="631" spans="1:26" ht="15.75" customHeight="1">
      <c r="A631" s="179"/>
      <c r="B631" s="177"/>
      <c r="C631" s="179"/>
      <c r="D631" s="179"/>
      <c r="E631" s="165"/>
      <c r="F631" s="165"/>
      <c r="G631" s="160"/>
      <c r="H631" s="160"/>
      <c r="I631" s="160"/>
      <c r="J631" s="160"/>
      <c r="K631" s="160"/>
      <c r="L631" s="160"/>
      <c r="M631" s="160"/>
      <c r="N631" s="160"/>
      <c r="O631" s="160"/>
      <c r="P631" s="160"/>
      <c r="Q631" s="160"/>
      <c r="R631" s="160"/>
      <c r="S631" s="160"/>
      <c r="T631" s="160"/>
      <c r="U631" s="160"/>
      <c r="V631" s="160"/>
      <c r="W631" s="160"/>
      <c r="X631" s="160"/>
      <c r="Y631" s="160"/>
      <c r="Z631" s="160"/>
    </row>
    <row r="632" spans="1:26" ht="15.75" customHeight="1">
      <c r="A632" s="179"/>
      <c r="B632" s="177"/>
      <c r="C632" s="179"/>
      <c r="D632" s="179"/>
      <c r="E632" s="165"/>
      <c r="F632" s="165"/>
      <c r="G632" s="160"/>
      <c r="H632" s="160"/>
      <c r="I632" s="160"/>
      <c r="J632" s="160"/>
      <c r="K632" s="160"/>
      <c r="L632" s="160"/>
      <c r="M632" s="160"/>
      <c r="N632" s="160"/>
      <c r="O632" s="160"/>
      <c r="P632" s="160"/>
      <c r="Q632" s="160"/>
      <c r="R632" s="160"/>
      <c r="S632" s="160"/>
      <c r="T632" s="160"/>
      <c r="U632" s="160"/>
      <c r="V632" s="160"/>
      <c r="W632" s="160"/>
      <c r="X632" s="160"/>
      <c r="Y632" s="160"/>
      <c r="Z632" s="160"/>
    </row>
    <row r="633" spans="1:26" ht="15.75" customHeight="1">
      <c r="A633" s="179"/>
      <c r="B633" s="177"/>
      <c r="C633" s="179"/>
      <c r="D633" s="179"/>
      <c r="E633" s="165"/>
      <c r="F633" s="165"/>
      <c r="G633" s="160"/>
      <c r="H633" s="160"/>
      <c r="I633" s="160"/>
      <c r="J633" s="160"/>
      <c r="K633" s="160"/>
      <c r="L633" s="160"/>
      <c r="M633" s="160"/>
      <c r="N633" s="160"/>
      <c r="O633" s="160"/>
      <c r="P633" s="160"/>
      <c r="Q633" s="160"/>
      <c r="R633" s="160"/>
      <c r="S633" s="160"/>
      <c r="T633" s="160"/>
      <c r="U633" s="160"/>
      <c r="V633" s="160"/>
      <c r="W633" s="160"/>
      <c r="X633" s="160"/>
      <c r="Y633" s="160"/>
      <c r="Z633" s="160"/>
    </row>
    <row r="634" spans="1:26" ht="15.75" customHeight="1">
      <c r="A634" s="179"/>
      <c r="B634" s="177"/>
      <c r="C634" s="179"/>
      <c r="D634" s="179"/>
      <c r="E634" s="165"/>
      <c r="F634" s="165"/>
      <c r="G634" s="160"/>
      <c r="H634" s="160"/>
      <c r="I634" s="160"/>
      <c r="J634" s="160"/>
      <c r="K634" s="160"/>
      <c r="L634" s="160"/>
      <c r="M634" s="160"/>
      <c r="N634" s="160"/>
      <c r="O634" s="160"/>
      <c r="P634" s="160"/>
      <c r="Q634" s="160"/>
      <c r="R634" s="160"/>
      <c r="S634" s="160"/>
      <c r="T634" s="160"/>
      <c r="U634" s="160"/>
      <c r="V634" s="160"/>
      <c r="W634" s="160"/>
      <c r="X634" s="160"/>
      <c r="Y634" s="160"/>
      <c r="Z634" s="160"/>
    </row>
    <row r="635" spans="1:26" ht="15.75" customHeight="1">
      <c r="A635" s="179"/>
      <c r="B635" s="177"/>
      <c r="C635" s="179"/>
      <c r="D635" s="179"/>
      <c r="E635" s="165"/>
      <c r="F635" s="165"/>
      <c r="G635" s="160"/>
      <c r="H635" s="160"/>
      <c r="I635" s="160"/>
      <c r="J635" s="160"/>
      <c r="K635" s="160"/>
      <c r="L635" s="160"/>
      <c r="M635" s="160"/>
      <c r="N635" s="160"/>
      <c r="O635" s="160"/>
      <c r="P635" s="160"/>
      <c r="Q635" s="160"/>
      <c r="R635" s="160"/>
      <c r="S635" s="160"/>
      <c r="T635" s="160"/>
      <c r="U635" s="160"/>
      <c r="V635" s="160"/>
      <c r="W635" s="160"/>
      <c r="X635" s="160"/>
      <c r="Y635" s="160"/>
      <c r="Z635" s="160"/>
    </row>
    <row r="636" spans="1:26" ht="15.75" customHeight="1">
      <c r="A636" s="179"/>
      <c r="B636" s="177"/>
      <c r="C636" s="179"/>
      <c r="D636" s="179"/>
      <c r="E636" s="165"/>
      <c r="F636" s="165"/>
      <c r="G636" s="160"/>
      <c r="H636" s="160"/>
      <c r="I636" s="160"/>
      <c r="J636" s="160"/>
      <c r="K636" s="160"/>
      <c r="L636" s="160"/>
      <c r="M636" s="160"/>
      <c r="N636" s="160"/>
      <c r="O636" s="160"/>
      <c r="P636" s="160"/>
      <c r="Q636" s="160"/>
      <c r="R636" s="160"/>
      <c r="S636" s="160"/>
      <c r="T636" s="160"/>
      <c r="U636" s="160"/>
      <c r="V636" s="160"/>
      <c r="W636" s="160"/>
      <c r="X636" s="160"/>
      <c r="Y636" s="160"/>
      <c r="Z636" s="160"/>
    </row>
    <row r="637" spans="1:26" ht="15.75" customHeight="1">
      <c r="A637" s="179"/>
      <c r="B637" s="177"/>
      <c r="C637" s="179"/>
      <c r="D637" s="179"/>
      <c r="E637" s="165"/>
      <c r="F637" s="165"/>
      <c r="G637" s="160"/>
      <c r="H637" s="160"/>
      <c r="I637" s="160"/>
      <c r="J637" s="160"/>
      <c r="K637" s="160"/>
      <c r="L637" s="160"/>
      <c r="M637" s="160"/>
      <c r="N637" s="160"/>
      <c r="O637" s="160"/>
      <c r="P637" s="160"/>
      <c r="Q637" s="160"/>
      <c r="R637" s="160"/>
      <c r="S637" s="160"/>
      <c r="T637" s="160"/>
      <c r="U637" s="160"/>
      <c r="V637" s="160"/>
      <c r="W637" s="160"/>
      <c r="X637" s="160"/>
      <c r="Y637" s="160"/>
      <c r="Z637" s="160"/>
    </row>
    <row r="638" spans="1:26" ht="15.75" customHeight="1">
      <c r="A638" s="179"/>
      <c r="B638" s="177"/>
      <c r="C638" s="179"/>
      <c r="D638" s="179"/>
      <c r="E638" s="165"/>
      <c r="F638" s="165"/>
      <c r="G638" s="160"/>
      <c r="H638" s="160"/>
      <c r="I638" s="160"/>
      <c r="J638" s="160"/>
      <c r="K638" s="160"/>
      <c r="L638" s="160"/>
      <c r="M638" s="160"/>
      <c r="N638" s="160"/>
      <c r="O638" s="160"/>
      <c r="P638" s="160"/>
      <c r="Q638" s="160"/>
      <c r="R638" s="160"/>
      <c r="S638" s="160"/>
      <c r="T638" s="160"/>
      <c r="U638" s="160"/>
      <c r="V638" s="160"/>
      <c r="W638" s="160"/>
      <c r="X638" s="160"/>
      <c r="Y638" s="160"/>
      <c r="Z638" s="160"/>
    </row>
    <row r="639" spans="1:26" ht="15.75" customHeight="1">
      <c r="A639" s="179"/>
      <c r="B639" s="177"/>
      <c r="C639" s="179"/>
      <c r="D639" s="179"/>
      <c r="E639" s="165"/>
      <c r="F639" s="165"/>
      <c r="G639" s="160"/>
      <c r="H639" s="160"/>
      <c r="I639" s="160"/>
      <c r="J639" s="160"/>
      <c r="K639" s="160"/>
      <c r="L639" s="160"/>
      <c r="M639" s="160"/>
      <c r="N639" s="160"/>
      <c r="O639" s="160"/>
      <c r="P639" s="160"/>
      <c r="Q639" s="160"/>
      <c r="R639" s="160"/>
      <c r="S639" s="160"/>
      <c r="T639" s="160"/>
      <c r="U639" s="160"/>
      <c r="V639" s="160"/>
      <c r="W639" s="160"/>
      <c r="X639" s="160"/>
      <c r="Y639" s="160"/>
      <c r="Z639" s="160"/>
    </row>
    <row r="640" spans="1:26" ht="15.75" customHeight="1">
      <c r="A640" s="179"/>
      <c r="B640" s="177"/>
      <c r="C640" s="179"/>
      <c r="D640" s="179"/>
      <c r="E640" s="165"/>
      <c r="F640" s="165"/>
      <c r="G640" s="160"/>
      <c r="H640" s="160"/>
      <c r="I640" s="160"/>
      <c r="J640" s="160"/>
      <c r="K640" s="160"/>
      <c r="L640" s="160"/>
      <c r="M640" s="160"/>
      <c r="N640" s="160"/>
      <c r="O640" s="160"/>
      <c r="P640" s="160"/>
      <c r="Q640" s="160"/>
      <c r="R640" s="160"/>
      <c r="S640" s="160"/>
      <c r="T640" s="160"/>
      <c r="U640" s="160"/>
      <c r="V640" s="160"/>
      <c r="W640" s="160"/>
      <c r="X640" s="160"/>
      <c r="Y640" s="160"/>
      <c r="Z640" s="160"/>
    </row>
    <row r="641" spans="1:26" ht="15.75" customHeight="1">
      <c r="A641" s="179"/>
      <c r="B641" s="177"/>
      <c r="C641" s="179"/>
      <c r="D641" s="179"/>
      <c r="E641" s="165"/>
      <c r="F641" s="165"/>
      <c r="G641" s="160"/>
      <c r="H641" s="160"/>
      <c r="I641" s="160"/>
      <c r="J641" s="160"/>
      <c r="K641" s="160"/>
      <c r="L641" s="160"/>
      <c r="M641" s="160"/>
      <c r="N641" s="160"/>
      <c r="O641" s="160"/>
      <c r="P641" s="160"/>
      <c r="Q641" s="160"/>
      <c r="R641" s="160"/>
      <c r="S641" s="160"/>
      <c r="T641" s="160"/>
      <c r="U641" s="160"/>
      <c r="V641" s="160"/>
      <c r="W641" s="160"/>
      <c r="X641" s="160"/>
      <c r="Y641" s="160"/>
      <c r="Z641" s="160"/>
    </row>
    <row r="642" spans="1:26" ht="15.75" customHeight="1">
      <c r="A642" s="179"/>
      <c r="B642" s="177"/>
      <c r="C642" s="179"/>
      <c r="D642" s="179"/>
      <c r="E642" s="165"/>
      <c r="F642" s="165"/>
      <c r="G642" s="160"/>
      <c r="H642" s="160"/>
      <c r="I642" s="160"/>
      <c r="J642" s="160"/>
      <c r="K642" s="160"/>
      <c r="L642" s="160"/>
      <c r="M642" s="160"/>
      <c r="N642" s="160"/>
      <c r="O642" s="160"/>
      <c r="P642" s="160"/>
      <c r="Q642" s="160"/>
      <c r="R642" s="160"/>
      <c r="S642" s="160"/>
      <c r="T642" s="160"/>
      <c r="U642" s="160"/>
      <c r="V642" s="160"/>
      <c r="W642" s="160"/>
      <c r="X642" s="160"/>
      <c r="Y642" s="160"/>
      <c r="Z642" s="160"/>
    </row>
    <row r="643" spans="1:26" ht="15.75" customHeight="1">
      <c r="A643" s="179"/>
      <c r="B643" s="177"/>
      <c r="C643" s="179"/>
      <c r="D643" s="179"/>
      <c r="E643" s="165"/>
      <c r="F643" s="165"/>
      <c r="G643" s="160"/>
      <c r="H643" s="160"/>
      <c r="I643" s="160"/>
      <c r="J643" s="160"/>
      <c r="K643" s="160"/>
      <c r="L643" s="160"/>
      <c r="M643" s="160"/>
      <c r="N643" s="160"/>
      <c r="O643" s="160"/>
      <c r="P643" s="160"/>
      <c r="Q643" s="160"/>
      <c r="R643" s="160"/>
      <c r="S643" s="160"/>
      <c r="T643" s="160"/>
      <c r="U643" s="160"/>
      <c r="V643" s="160"/>
      <c r="W643" s="160"/>
      <c r="X643" s="160"/>
      <c r="Y643" s="160"/>
      <c r="Z643" s="160"/>
    </row>
    <row r="644" spans="1:26" ht="15.75" customHeight="1">
      <c r="A644" s="179"/>
      <c r="B644" s="177"/>
      <c r="C644" s="179"/>
      <c r="D644" s="179"/>
      <c r="E644" s="165"/>
      <c r="F644" s="165"/>
      <c r="G644" s="160"/>
      <c r="H644" s="160"/>
      <c r="I644" s="160"/>
      <c r="J644" s="160"/>
      <c r="K644" s="160"/>
      <c r="L644" s="160"/>
      <c r="M644" s="160"/>
      <c r="N644" s="160"/>
      <c r="O644" s="160"/>
      <c r="P644" s="160"/>
      <c r="Q644" s="160"/>
      <c r="R644" s="160"/>
      <c r="S644" s="160"/>
      <c r="T644" s="160"/>
      <c r="U644" s="160"/>
      <c r="V644" s="160"/>
      <c r="W644" s="160"/>
      <c r="X644" s="160"/>
      <c r="Y644" s="160"/>
      <c r="Z644" s="160"/>
    </row>
    <row r="645" spans="1:26" ht="15.75" customHeight="1">
      <c r="A645" s="179"/>
      <c r="B645" s="177"/>
      <c r="C645" s="179"/>
      <c r="D645" s="179"/>
      <c r="E645" s="165"/>
      <c r="F645" s="165"/>
      <c r="G645" s="160"/>
      <c r="H645" s="160"/>
      <c r="I645" s="160"/>
      <c r="J645" s="160"/>
      <c r="K645" s="160"/>
      <c r="L645" s="160"/>
      <c r="M645" s="160"/>
      <c r="N645" s="160"/>
      <c r="O645" s="160"/>
      <c r="P645" s="160"/>
      <c r="Q645" s="160"/>
      <c r="R645" s="160"/>
      <c r="S645" s="160"/>
      <c r="T645" s="160"/>
      <c r="U645" s="160"/>
      <c r="V645" s="160"/>
      <c r="W645" s="160"/>
      <c r="X645" s="160"/>
      <c r="Y645" s="160"/>
      <c r="Z645" s="160"/>
    </row>
    <row r="646" spans="1:26" ht="15.75" customHeight="1">
      <c r="A646" s="179"/>
      <c r="B646" s="177"/>
      <c r="C646" s="179"/>
      <c r="D646" s="179"/>
      <c r="E646" s="165"/>
      <c r="F646" s="165"/>
      <c r="G646" s="160"/>
      <c r="H646" s="160"/>
      <c r="I646" s="160"/>
      <c r="J646" s="160"/>
      <c r="K646" s="160"/>
      <c r="L646" s="160"/>
      <c r="M646" s="160"/>
      <c r="N646" s="160"/>
      <c r="O646" s="160"/>
      <c r="P646" s="160"/>
      <c r="Q646" s="160"/>
      <c r="R646" s="160"/>
      <c r="S646" s="160"/>
      <c r="T646" s="160"/>
      <c r="U646" s="160"/>
      <c r="V646" s="160"/>
      <c r="W646" s="160"/>
      <c r="X646" s="160"/>
      <c r="Y646" s="160"/>
      <c r="Z646" s="160"/>
    </row>
    <row r="647" spans="1:26" ht="15.75" customHeight="1">
      <c r="A647" s="179"/>
      <c r="B647" s="177"/>
      <c r="C647" s="179"/>
      <c r="D647" s="179"/>
      <c r="E647" s="165"/>
      <c r="F647" s="165"/>
      <c r="G647" s="160"/>
      <c r="H647" s="160"/>
      <c r="I647" s="160"/>
      <c r="J647" s="160"/>
      <c r="K647" s="160"/>
      <c r="L647" s="160"/>
      <c r="M647" s="160"/>
      <c r="N647" s="160"/>
      <c r="O647" s="160"/>
      <c r="P647" s="160"/>
      <c r="Q647" s="160"/>
      <c r="R647" s="160"/>
      <c r="S647" s="160"/>
      <c r="T647" s="160"/>
      <c r="U647" s="160"/>
      <c r="V647" s="160"/>
      <c r="W647" s="160"/>
      <c r="X647" s="160"/>
      <c r="Y647" s="160"/>
      <c r="Z647" s="160"/>
    </row>
    <row r="648" spans="1:26" ht="15.75" customHeight="1">
      <c r="A648" s="179"/>
      <c r="B648" s="177"/>
      <c r="C648" s="179"/>
      <c r="D648" s="179"/>
      <c r="E648" s="165"/>
      <c r="F648" s="165"/>
      <c r="G648" s="160"/>
      <c r="H648" s="160"/>
      <c r="I648" s="160"/>
      <c r="J648" s="160"/>
      <c r="K648" s="160"/>
      <c r="L648" s="160"/>
      <c r="M648" s="160"/>
      <c r="N648" s="160"/>
      <c r="O648" s="160"/>
      <c r="P648" s="160"/>
      <c r="Q648" s="160"/>
      <c r="R648" s="160"/>
      <c r="S648" s="160"/>
      <c r="T648" s="160"/>
      <c r="U648" s="160"/>
      <c r="V648" s="160"/>
      <c r="W648" s="160"/>
      <c r="X648" s="160"/>
      <c r="Y648" s="160"/>
      <c r="Z648" s="160"/>
    </row>
    <row r="649" spans="1:26" ht="15.75" customHeight="1">
      <c r="A649" s="179"/>
      <c r="B649" s="177"/>
      <c r="C649" s="179"/>
      <c r="D649" s="179"/>
      <c r="E649" s="165"/>
      <c r="F649" s="165"/>
      <c r="G649" s="160"/>
      <c r="H649" s="160"/>
      <c r="I649" s="160"/>
      <c r="J649" s="160"/>
      <c r="K649" s="160"/>
      <c r="L649" s="160"/>
      <c r="M649" s="160"/>
      <c r="N649" s="160"/>
      <c r="O649" s="160"/>
      <c r="P649" s="160"/>
      <c r="Q649" s="160"/>
      <c r="R649" s="160"/>
      <c r="S649" s="160"/>
      <c r="T649" s="160"/>
      <c r="U649" s="160"/>
      <c r="V649" s="160"/>
      <c r="W649" s="160"/>
      <c r="X649" s="160"/>
      <c r="Y649" s="160"/>
      <c r="Z649" s="160"/>
    </row>
    <row r="650" spans="1:26" ht="15.75" customHeight="1">
      <c r="A650" s="179"/>
      <c r="B650" s="177"/>
      <c r="C650" s="179"/>
      <c r="D650" s="179"/>
      <c r="E650" s="165"/>
      <c r="F650" s="165"/>
      <c r="G650" s="160"/>
      <c r="H650" s="160"/>
      <c r="I650" s="160"/>
      <c r="J650" s="160"/>
      <c r="K650" s="160"/>
      <c r="L650" s="160"/>
      <c r="M650" s="160"/>
      <c r="N650" s="160"/>
      <c r="O650" s="160"/>
      <c r="P650" s="160"/>
      <c r="Q650" s="160"/>
      <c r="R650" s="160"/>
      <c r="S650" s="160"/>
      <c r="T650" s="160"/>
      <c r="U650" s="160"/>
      <c r="V650" s="160"/>
      <c r="W650" s="160"/>
      <c r="X650" s="160"/>
      <c r="Y650" s="160"/>
      <c r="Z650" s="160"/>
    </row>
    <row r="651" spans="1:26" ht="15.75" customHeight="1">
      <c r="A651" s="179"/>
      <c r="B651" s="177"/>
      <c r="C651" s="179"/>
      <c r="D651" s="179"/>
      <c r="E651" s="165"/>
      <c r="F651" s="165"/>
      <c r="G651" s="160"/>
      <c r="H651" s="160"/>
      <c r="I651" s="160"/>
      <c r="J651" s="160"/>
      <c r="K651" s="160"/>
      <c r="L651" s="160"/>
      <c r="M651" s="160"/>
      <c r="N651" s="160"/>
      <c r="O651" s="160"/>
      <c r="P651" s="160"/>
      <c r="Q651" s="160"/>
      <c r="R651" s="160"/>
      <c r="S651" s="160"/>
      <c r="T651" s="160"/>
      <c r="U651" s="160"/>
      <c r="V651" s="160"/>
      <c r="W651" s="160"/>
      <c r="X651" s="160"/>
      <c r="Y651" s="160"/>
      <c r="Z651" s="160"/>
    </row>
    <row r="652" spans="1:26" ht="15.75" customHeight="1">
      <c r="A652" s="179"/>
      <c r="B652" s="177"/>
      <c r="C652" s="179"/>
      <c r="D652" s="179"/>
      <c r="E652" s="165"/>
      <c r="F652" s="165"/>
      <c r="G652" s="160"/>
      <c r="H652" s="160"/>
      <c r="I652" s="160"/>
      <c r="J652" s="160"/>
      <c r="K652" s="160"/>
      <c r="L652" s="160"/>
      <c r="M652" s="160"/>
      <c r="N652" s="160"/>
      <c r="O652" s="160"/>
      <c r="P652" s="160"/>
      <c r="Q652" s="160"/>
      <c r="R652" s="160"/>
      <c r="S652" s="160"/>
      <c r="T652" s="160"/>
      <c r="U652" s="160"/>
      <c r="V652" s="160"/>
      <c r="W652" s="160"/>
      <c r="X652" s="160"/>
      <c r="Y652" s="160"/>
      <c r="Z652" s="160"/>
    </row>
    <row r="653" spans="1:26" ht="15.75" customHeight="1">
      <c r="A653" s="179"/>
      <c r="B653" s="177"/>
      <c r="C653" s="179"/>
      <c r="D653" s="179"/>
      <c r="E653" s="165"/>
      <c r="F653" s="165"/>
      <c r="G653" s="160"/>
      <c r="H653" s="160"/>
      <c r="I653" s="160"/>
      <c r="J653" s="160"/>
      <c r="K653" s="160"/>
      <c r="L653" s="160"/>
      <c r="M653" s="160"/>
      <c r="N653" s="160"/>
      <c r="O653" s="160"/>
      <c r="P653" s="160"/>
      <c r="Q653" s="160"/>
      <c r="R653" s="160"/>
      <c r="S653" s="160"/>
      <c r="T653" s="160"/>
      <c r="U653" s="160"/>
      <c r="V653" s="160"/>
      <c r="W653" s="160"/>
      <c r="X653" s="160"/>
      <c r="Y653" s="160"/>
      <c r="Z653" s="160"/>
    </row>
    <row r="654" spans="1:26" ht="15.75" customHeight="1">
      <c r="A654" s="179"/>
      <c r="B654" s="177"/>
      <c r="C654" s="179"/>
      <c r="D654" s="179"/>
      <c r="E654" s="165"/>
      <c r="F654" s="165"/>
      <c r="G654" s="160"/>
      <c r="H654" s="160"/>
      <c r="I654" s="160"/>
      <c r="J654" s="160"/>
      <c r="K654" s="160"/>
      <c r="L654" s="160"/>
      <c r="M654" s="160"/>
      <c r="N654" s="160"/>
      <c r="O654" s="160"/>
      <c r="P654" s="160"/>
      <c r="Q654" s="160"/>
      <c r="R654" s="160"/>
      <c r="S654" s="160"/>
      <c r="T654" s="160"/>
      <c r="U654" s="160"/>
      <c r="V654" s="160"/>
      <c r="W654" s="160"/>
      <c r="X654" s="160"/>
      <c r="Y654" s="160"/>
      <c r="Z654" s="160"/>
    </row>
    <row r="655" spans="1:26" ht="15.75" customHeight="1">
      <c r="A655" s="179"/>
      <c r="B655" s="177"/>
      <c r="C655" s="179"/>
      <c r="D655" s="179"/>
      <c r="E655" s="165"/>
      <c r="F655" s="165"/>
      <c r="G655" s="160"/>
      <c r="H655" s="160"/>
      <c r="I655" s="160"/>
      <c r="J655" s="160"/>
      <c r="K655" s="160"/>
      <c r="L655" s="160"/>
      <c r="M655" s="160"/>
      <c r="N655" s="160"/>
      <c r="O655" s="160"/>
      <c r="P655" s="160"/>
      <c r="Q655" s="160"/>
      <c r="R655" s="160"/>
      <c r="S655" s="160"/>
      <c r="T655" s="160"/>
      <c r="U655" s="160"/>
      <c r="V655" s="160"/>
      <c r="W655" s="160"/>
      <c r="X655" s="160"/>
      <c r="Y655" s="160"/>
      <c r="Z655" s="160"/>
    </row>
    <row r="656" spans="1:26" ht="15.75" customHeight="1">
      <c r="A656" s="179"/>
      <c r="B656" s="177"/>
      <c r="C656" s="179"/>
      <c r="D656" s="179"/>
      <c r="E656" s="165"/>
      <c r="F656" s="165"/>
      <c r="G656" s="160"/>
      <c r="H656" s="160"/>
      <c r="I656" s="160"/>
      <c r="J656" s="160"/>
      <c r="K656" s="160"/>
      <c r="L656" s="160"/>
      <c r="M656" s="160"/>
      <c r="N656" s="160"/>
      <c r="O656" s="160"/>
      <c r="P656" s="160"/>
      <c r="Q656" s="160"/>
      <c r="R656" s="160"/>
      <c r="S656" s="160"/>
      <c r="T656" s="160"/>
      <c r="U656" s="160"/>
      <c r="V656" s="160"/>
      <c r="W656" s="160"/>
      <c r="X656" s="160"/>
      <c r="Y656" s="160"/>
      <c r="Z656" s="160"/>
    </row>
    <row r="657" spans="1:26" ht="15.75" customHeight="1">
      <c r="A657" s="179"/>
      <c r="B657" s="177"/>
      <c r="C657" s="179"/>
      <c r="D657" s="179"/>
      <c r="E657" s="165"/>
      <c r="F657" s="165"/>
      <c r="G657" s="160"/>
      <c r="H657" s="160"/>
      <c r="I657" s="160"/>
      <c r="J657" s="160"/>
      <c r="K657" s="160"/>
      <c r="L657" s="160"/>
      <c r="M657" s="160"/>
      <c r="N657" s="160"/>
      <c r="O657" s="160"/>
      <c r="P657" s="160"/>
      <c r="Q657" s="160"/>
      <c r="R657" s="160"/>
      <c r="S657" s="160"/>
      <c r="T657" s="160"/>
      <c r="U657" s="160"/>
      <c r="V657" s="160"/>
      <c r="W657" s="160"/>
      <c r="X657" s="160"/>
      <c r="Y657" s="160"/>
      <c r="Z657" s="160"/>
    </row>
    <row r="658" spans="1:26" ht="15.75" customHeight="1">
      <c r="A658" s="179"/>
      <c r="B658" s="177"/>
      <c r="C658" s="179"/>
      <c r="D658" s="179"/>
      <c r="E658" s="165"/>
      <c r="F658" s="165"/>
      <c r="G658" s="160"/>
      <c r="H658" s="160"/>
      <c r="I658" s="160"/>
      <c r="J658" s="160"/>
      <c r="K658" s="160"/>
      <c r="L658" s="160"/>
      <c r="M658" s="160"/>
      <c r="N658" s="160"/>
      <c r="O658" s="160"/>
      <c r="P658" s="160"/>
      <c r="Q658" s="160"/>
      <c r="R658" s="160"/>
      <c r="S658" s="160"/>
      <c r="T658" s="160"/>
      <c r="U658" s="160"/>
      <c r="V658" s="160"/>
      <c r="W658" s="160"/>
      <c r="X658" s="160"/>
      <c r="Y658" s="160"/>
      <c r="Z658" s="160"/>
    </row>
    <row r="659" spans="1:26" ht="15.75" customHeight="1">
      <c r="A659" s="179"/>
      <c r="B659" s="177"/>
      <c r="C659" s="179"/>
      <c r="D659" s="179"/>
      <c r="E659" s="165"/>
      <c r="F659" s="165"/>
      <c r="G659" s="160"/>
      <c r="H659" s="160"/>
      <c r="I659" s="160"/>
      <c r="J659" s="160"/>
      <c r="K659" s="160"/>
      <c r="L659" s="160"/>
      <c r="M659" s="160"/>
      <c r="N659" s="160"/>
      <c r="O659" s="160"/>
      <c r="P659" s="160"/>
      <c r="Q659" s="160"/>
      <c r="R659" s="160"/>
      <c r="S659" s="160"/>
      <c r="T659" s="160"/>
      <c r="U659" s="160"/>
      <c r="V659" s="160"/>
      <c r="W659" s="160"/>
      <c r="X659" s="160"/>
      <c r="Y659" s="160"/>
      <c r="Z659" s="160"/>
    </row>
    <row r="660" spans="1:26" ht="15.75" customHeight="1">
      <c r="A660" s="179"/>
      <c r="B660" s="177"/>
      <c r="C660" s="179"/>
      <c r="D660" s="179"/>
      <c r="E660" s="165"/>
      <c r="F660" s="165"/>
      <c r="G660" s="160"/>
      <c r="H660" s="160"/>
      <c r="I660" s="160"/>
      <c r="J660" s="160"/>
      <c r="K660" s="160"/>
      <c r="L660" s="160"/>
      <c r="M660" s="160"/>
      <c r="N660" s="160"/>
      <c r="O660" s="160"/>
      <c r="P660" s="160"/>
      <c r="Q660" s="160"/>
      <c r="R660" s="160"/>
      <c r="S660" s="160"/>
      <c r="T660" s="160"/>
      <c r="U660" s="160"/>
      <c r="V660" s="160"/>
      <c r="W660" s="160"/>
      <c r="X660" s="160"/>
      <c r="Y660" s="160"/>
      <c r="Z660" s="160"/>
    </row>
    <row r="661" spans="1:26" ht="15.75" customHeight="1">
      <c r="A661" s="179"/>
      <c r="B661" s="177"/>
      <c r="C661" s="179"/>
      <c r="D661" s="179"/>
      <c r="E661" s="165"/>
      <c r="F661" s="165"/>
      <c r="G661" s="160"/>
      <c r="H661" s="160"/>
      <c r="I661" s="160"/>
      <c r="J661" s="160"/>
      <c r="K661" s="160"/>
      <c r="L661" s="160"/>
      <c r="M661" s="160"/>
      <c r="N661" s="160"/>
      <c r="O661" s="160"/>
      <c r="P661" s="160"/>
      <c r="Q661" s="160"/>
      <c r="R661" s="160"/>
      <c r="S661" s="160"/>
      <c r="T661" s="160"/>
      <c r="U661" s="160"/>
      <c r="V661" s="160"/>
      <c r="W661" s="160"/>
      <c r="X661" s="160"/>
      <c r="Y661" s="160"/>
      <c r="Z661" s="160"/>
    </row>
    <row r="662" spans="1:26" ht="15.75" customHeight="1">
      <c r="A662" s="179"/>
      <c r="B662" s="177"/>
      <c r="C662" s="179"/>
      <c r="D662" s="179"/>
      <c r="E662" s="165"/>
      <c r="F662" s="165"/>
      <c r="G662" s="160"/>
      <c r="H662" s="160"/>
      <c r="I662" s="160"/>
      <c r="J662" s="160"/>
      <c r="K662" s="160"/>
      <c r="L662" s="160"/>
      <c r="M662" s="160"/>
      <c r="N662" s="160"/>
      <c r="O662" s="160"/>
      <c r="P662" s="160"/>
      <c r="Q662" s="160"/>
      <c r="R662" s="160"/>
      <c r="S662" s="160"/>
      <c r="T662" s="160"/>
      <c r="U662" s="160"/>
      <c r="V662" s="160"/>
      <c r="W662" s="160"/>
      <c r="X662" s="160"/>
      <c r="Y662" s="160"/>
      <c r="Z662" s="160"/>
    </row>
    <row r="663" spans="1:26" ht="15.75" customHeight="1">
      <c r="A663" s="179"/>
      <c r="B663" s="177"/>
      <c r="C663" s="179"/>
      <c r="D663" s="179"/>
      <c r="E663" s="165"/>
      <c r="F663" s="165"/>
      <c r="G663" s="160"/>
      <c r="H663" s="160"/>
      <c r="I663" s="160"/>
      <c r="J663" s="160"/>
      <c r="K663" s="160"/>
      <c r="L663" s="160"/>
      <c r="M663" s="160"/>
      <c r="N663" s="160"/>
      <c r="O663" s="160"/>
      <c r="P663" s="160"/>
      <c r="Q663" s="160"/>
      <c r="R663" s="160"/>
      <c r="S663" s="160"/>
      <c r="T663" s="160"/>
      <c r="U663" s="160"/>
      <c r="V663" s="160"/>
      <c r="W663" s="160"/>
      <c r="X663" s="160"/>
      <c r="Y663" s="160"/>
      <c r="Z663" s="160"/>
    </row>
    <row r="664" spans="1:26" ht="15.75" customHeight="1">
      <c r="A664" s="179"/>
      <c r="B664" s="177"/>
      <c r="C664" s="179"/>
      <c r="D664" s="179"/>
      <c r="E664" s="165"/>
      <c r="F664" s="165"/>
      <c r="G664" s="160"/>
      <c r="H664" s="160"/>
      <c r="I664" s="160"/>
      <c r="J664" s="160"/>
      <c r="K664" s="160"/>
      <c r="L664" s="160"/>
      <c r="M664" s="160"/>
      <c r="N664" s="160"/>
      <c r="O664" s="160"/>
      <c r="P664" s="160"/>
      <c r="Q664" s="160"/>
      <c r="R664" s="160"/>
      <c r="S664" s="160"/>
      <c r="T664" s="160"/>
      <c r="U664" s="160"/>
      <c r="V664" s="160"/>
      <c r="W664" s="160"/>
      <c r="X664" s="160"/>
      <c r="Y664" s="160"/>
      <c r="Z664" s="160"/>
    </row>
    <row r="665" spans="1:26" ht="15.75" customHeight="1">
      <c r="A665" s="179"/>
      <c r="B665" s="177"/>
      <c r="C665" s="179"/>
      <c r="D665" s="179"/>
      <c r="E665" s="165"/>
      <c r="F665" s="165"/>
      <c r="G665" s="160"/>
      <c r="H665" s="160"/>
      <c r="I665" s="160"/>
      <c r="J665" s="160"/>
      <c r="K665" s="160"/>
      <c r="L665" s="160"/>
      <c r="M665" s="160"/>
      <c r="N665" s="160"/>
      <c r="O665" s="160"/>
      <c r="P665" s="160"/>
      <c r="Q665" s="160"/>
      <c r="R665" s="160"/>
      <c r="S665" s="160"/>
      <c r="T665" s="160"/>
      <c r="U665" s="160"/>
      <c r="V665" s="160"/>
      <c r="W665" s="160"/>
      <c r="X665" s="160"/>
      <c r="Y665" s="160"/>
      <c r="Z665" s="160"/>
    </row>
    <row r="666" spans="1:26" ht="15.75" customHeight="1">
      <c r="A666" s="179"/>
      <c r="B666" s="177"/>
      <c r="C666" s="179"/>
      <c r="D666" s="179"/>
      <c r="E666" s="165"/>
      <c r="F666" s="165"/>
      <c r="G666" s="160"/>
      <c r="H666" s="160"/>
      <c r="I666" s="160"/>
      <c r="J666" s="160"/>
      <c r="K666" s="160"/>
      <c r="L666" s="160"/>
      <c r="M666" s="160"/>
      <c r="N666" s="160"/>
      <c r="O666" s="160"/>
      <c r="P666" s="160"/>
      <c r="Q666" s="160"/>
      <c r="R666" s="160"/>
      <c r="S666" s="160"/>
      <c r="T666" s="160"/>
      <c r="U666" s="160"/>
      <c r="V666" s="160"/>
      <c r="W666" s="160"/>
      <c r="X666" s="160"/>
      <c r="Y666" s="160"/>
      <c r="Z666" s="160"/>
    </row>
    <row r="667" spans="1:26" ht="15.75" customHeight="1">
      <c r="A667" s="179"/>
      <c r="B667" s="177"/>
      <c r="C667" s="179"/>
      <c r="D667" s="179"/>
      <c r="E667" s="165"/>
      <c r="F667" s="165"/>
      <c r="G667" s="160"/>
      <c r="H667" s="160"/>
      <c r="I667" s="160"/>
      <c r="J667" s="160"/>
      <c r="K667" s="160"/>
      <c r="L667" s="160"/>
      <c r="M667" s="160"/>
      <c r="N667" s="160"/>
      <c r="O667" s="160"/>
      <c r="P667" s="160"/>
      <c r="Q667" s="160"/>
      <c r="R667" s="160"/>
      <c r="S667" s="160"/>
      <c r="T667" s="160"/>
      <c r="U667" s="160"/>
      <c r="V667" s="160"/>
      <c r="W667" s="160"/>
      <c r="X667" s="160"/>
      <c r="Y667" s="160"/>
      <c r="Z667" s="160"/>
    </row>
    <row r="668" spans="1:26" ht="15.75" customHeight="1">
      <c r="A668" s="179"/>
      <c r="B668" s="177"/>
      <c r="C668" s="179"/>
      <c r="D668" s="179"/>
      <c r="E668" s="165"/>
      <c r="F668" s="165"/>
      <c r="G668" s="160"/>
      <c r="H668" s="160"/>
      <c r="I668" s="160"/>
      <c r="J668" s="160"/>
      <c r="K668" s="160"/>
      <c r="L668" s="160"/>
      <c r="M668" s="160"/>
      <c r="N668" s="160"/>
      <c r="O668" s="160"/>
      <c r="P668" s="160"/>
      <c r="Q668" s="160"/>
      <c r="R668" s="160"/>
      <c r="S668" s="160"/>
      <c r="T668" s="160"/>
      <c r="U668" s="160"/>
      <c r="V668" s="160"/>
      <c r="W668" s="160"/>
      <c r="X668" s="160"/>
      <c r="Y668" s="160"/>
      <c r="Z668" s="160"/>
    </row>
    <row r="669" spans="1:26" ht="15.75" customHeight="1">
      <c r="A669" s="179"/>
      <c r="B669" s="177"/>
      <c r="C669" s="179"/>
      <c r="D669" s="179"/>
      <c r="E669" s="165"/>
      <c r="F669" s="165"/>
      <c r="G669" s="160"/>
      <c r="H669" s="160"/>
      <c r="I669" s="160"/>
      <c r="J669" s="160"/>
      <c r="K669" s="160"/>
      <c r="L669" s="160"/>
      <c r="M669" s="160"/>
      <c r="N669" s="160"/>
      <c r="O669" s="160"/>
      <c r="P669" s="160"/>
      <c r="Q669" s="160"/>
      <c r="R669" s="160"/>
      <c r="S669" s="160"/>
      <c r="T669" s="160"/>
      <c r="U669" s="160"/>
      <c r="V669" s="160"/>
      <c r="W669" s="160"/>
      <c r="X669" s="160"/>
      <c r="Y669" s="160"/>
      <c r="Z669" s="160"/>
    </row>
    <row r="670" spans="1:26" ht="15.75" customHeight="1">
      <c r="A670" s="179"/>
      <c r="B670" s="177"/>
      <c r="C670" s="179"/>
      <c r="D670" s="179"/>
      <c r="E670" s="165"/>
      <c r="F670" s="165"/>
      <c r="G670" s="160"/>
      <c r="H670" s="160"/>
      <c r="I670" s="160"/>
      <c r="J670" s="160"/>
      <c r="K670" s="160"/>
      <c r="L670" s="160"/>
      <c r="M670" s="160"/>
      <c r="N670" s="160"/>
      <c r="O670" s="160"/>
      <c r="P670" s="160"/>
      <c r="Q670" s="160"/>
      <c r="R670" s="160"/>
      <c r="S670" s="160"/>
      <c r="T670" s="160"/>
      <c r="U670" s="160"/>
      <c r="V670" s="160"/>
      <c r="W670" s="160"/>
      <c r="X670" s="160"/>
      <c r="Y670" s="160"/>
      <c r="Z670" s="160"/>
    </row>
    <row r="671" spans="1:26" ht="15.75" customHeight="1">
      <c r="A671" s="179"/>
      <c r="B671" s="177"/>
      <c r="C671" s="179"/>
      <c r="D671" s="179"/>
      <c r="E671" s="165"/>
      <c r="F671" s="165"/>
      <c r="G671" s="160"/>
      <c r="H671" s="160"/>
      <c r="I671" s="160"/>
      <c r="J671" s="160"/>
      <c r="K671" s="160"/>
      <c r="L671" s="160"/>
      <c r="M671" s="160"/>
      <c r="N671" s="160"/>
      <c r="O671" s="160"/>
      <c r="P671" s="160"/>
      <c r="Q671" s="160"/>
      <c r="R671" s="160"/>
      <c r="S671" s="160"/>
      <c r="T671" s="160"/>
      <c r="U671" s="160"/>
      <c r="V671" s="160"/>
      <c r="W671" s="160"/>
      <c r="X671" s="160"/>
      <c r="Y671" s="160"/>
      <c r="Z671" s="160"/>
    </row>
    <row r="672" spans="1:26" ht="15.75" customHeight="1">
      <c r="A672" s="179"/>
      <c r="B672" s="177"/>
      <c r="C672" s="179"/>
      <c r="D672" s="179"/>
      <c r="E672" s="165"/>
      <c r="F672" s="165"/>
      <c r="G672" s="160"/>
      <c r="H672" s="160"/>
      <c r="I672" s="160"/>
      <c r="J672" s="160"/>
      <c r="K672" s="160"/>
      <c r="L672" s="160"/>
      <c r="M672" s="160"/>
      <c r="N672" s="160"/>
      <c r="O672" s="160"/>
      <c r="P672" s="160"/>
      <c r="Q672" s="160"/>
      <c r="R672" s="160"/>
      <c r="S672" s="160"/>
      <c r="T672" s="160"/>
      <c r="U672" s="160"/>
      <c r="V672" s="160"/>
      <c r="W672" s="160"/>
      <c r="X672" s="160"/>
      <c r="Y672" s="160"/>
      <c r="Z672" s="160"/>
    </row>
    <row r="673" spans="1:26" ht="15.75" customHeight="1">
      <c r="A673" s="179"/>
      <c r="B673" s="177"/>
      <c r="C673" s="179"/>
      <c r="D673" s="179"/>
      <c r="E673" s="165"/>
      <c r="F673" s="165"/>
      <c r="G673" s="160"/>
      <c r="H673" s="160"/>
      <c r="I673" s="160"/>
      <c r="J673" s="160"/>
      <c r="K673" s="160"/>
      <c r="L673" s="160"/>
      <c r="M673" s="160"/>
      <c r="N673" s="160"/>
      <c r="O673" s="160"/>
      <c r="P673" s="160"/>
      <c r="Q673" s="160"/>
      <c r="R673" s="160"/>
      <c r="S673" s="160"/>
      <c r="T673" s="160"/>
      <c r="U673" s="160"/>
      <c r="V673" s="160"/>
      <c r="W673" s="160"/>
      <c r="X673" s="160"/>
      <c r="Y673" s="160"/>
      <c r="Z673" s="160"/>
    </row>
    <row r="674" spans="1:26" ht="15.75" customHeight="1">
      <c r="A674" s="179"/>
      <c r="B674" s="177"/>
      <c r="C674" s="179"/>
      <c r="D674" s="179"/>
      <c r="E674" s="165"/>
      <c r="F674" s="165"/>
      <c r="G674" s="160"/>
      <c r="H674" s="160"/>
      <c r="I674" s="160"/>
      <c r="J674" s="160"/>
      <c r="K674" s="160"/>
      <c r="L674" s="160"/>
      <c r="M674" s="160"/>
      <c r="N674" s="160"/>
      <c r="O674" s="160"/>
      <c r="P674" s="160"/>
      <c r="Q674" s="160"/>
      <c r="R674" s="160"/>
      <c r="S674" s="160"/>
      <c r="T674" s="160"/>
      <c r="U674" s="160"/>
      <c r="V674" s="160"/>
      <c r="W674" s="160"/>
      <c r="X674" s="160"/>
      <c r="Y674" s="160"/>
      <c r="Z674" s="160"/>
    </row>
    <row r="675" spans="1:26" ht="15.75" customHeight="1">
      <c r="A675" s="179"/>
      <c r="B675" s="177"/>
      <c r="C675" s="179"/>
      <c r="D675" s="179"/>
      <c r="E675" s="165"/>
      <c r="F675" s="165"/>
      <c r="G675" s="160"/>
      <c r="H675" s="160"/>
      <c r="I675" s="160"/>
      <c r="J675" s="160"/>
      <c r="K675" s="160"/>
      <c r="L675" s="160"/>
      <c r="M675" s="160"/>
      <c r="N675" s="160"/>
      <c r="O675" s="160"/>
      <c r="P675" s="160"/>
      <c r="Q675" s="160"/>
      <c r="R675" s="160"/>
      <c r="S675" s="160"/>
      <c r="T675" s="160"/>
      <c r="U675" s="160"/>
      <c r="V675" s="160"/>
      <c r="W675" s="160"/>
      <c r="X675" s="160"/>
      <c r="Y675" s="160"/>
      <c r="Z675" s="160"/>
    </row>
    <row r="676" spans="1:26" ht="15.75" customHeight="1">
      <c r="A676" s="179"/>
      <c r="B676" s="177"/>
      <c r="C676" s="179"/>
      <c r="D676" s="179"/>
      <c r="E676" s="165"/>
      <c r="F676" s="165"/>
      <c r="G676" s="160"/>
      <c r="H676" s="160"/>
      <c r="I676" s="160"/>
      <c r="J676" s="160"/>
      <c r="K676" s="160"/>
      <c r="L676" s="160"/>
      <c r="M676" s="160"/>
      <c r="N676" s="160"/>
      <c r="O676" s="160"/>
      <c r="P676" s="160"/>
      <c r="Q676" s="160"/>
      <c r="R676" s="160"/>
      <c r="S676" s="160"/>
      <c r="T676" s="160"/>
      <c r="U676" s="160"/>
      <c r="V676" s="160"/>
      <c r="W676" s="160"/>
      <c r="X676" s="160"/>
      <c r="Y676" s="160"/>
      <c r="Z676" s="160"/>
    </row>
    <row r="677" spans="1:26" ht="15.75" customHeight="1">
      <c r="A677" s="179"/>
      <c r="B677" s="177"/>
      <c r="C677" s="179"/>
      <c r="D677" s="179"/>
      <c r="E677" s="165"/>
      <c r="F677" s="165"/>
      <c r="G677" s="160"/>
      <c r="H677" s="160"/>
      <c r="I677" s="160"/>
      <c r="J677" s="160"/>
      <c r="K677" s="160"/>
      <c r="L677" s="160"/>
      <c r="M677" s="160"/>
      <c r="N677" s="160"/>
      <c r="O677" s="160"/>
      <c r="P677" s="160"/>
      <c r="Q677" s="160"/>
      <c r="R677" s="160"/>
      <c r="S677" s="160"/>
      <c r="T677" s="160"/>
      <c r="U677" s="160"/>
      <c r="V677" s="160"/>
      <c r="W677" s="160"/>
      <c r="X677" s="160"/>
      <c r="Y677" s="160"/>
      <c r="Z677" s="160"/>
    </row>
    <row r="678" spans="1:26" ht="15.75" customHeight="1">
      <c r="A678" s="179"/>
      <c r="B678" s="177"/>
      <c r="C678" s="179"/>
      <c r="D678" s="179"/>
      <c r="E678" s="165"/>
      <c r="F678" s="165"/>
      <c r="G678" s="160"/>
      <c r="H678" s="160"/>
      <c r="I678" s="160"/>
      <c r="J678" s="160"/>
      <c r="K678" s="160"/>
      <c r="L678" s="160"/>
      <c r="M678" s="160"/>
      <c r="N678" s="160"/>
      <c r="O678" s="160"/>
      <c r="P678" s="160"/>
      <c r="Q678" s="160"/>
      <c r="R678" s="160"/>
      <c r="S678" s="160"/>
      <c r="T678" s="160"/>
      <c r="U678" s="160"/>
      <c r="V678" s="160"/>
      <c r="W678" s="160"/>
      <c r="X678" s="160"/>
      <c r="Y678" s="160"/>
      <c r="Z678" s="160"/>
    </row>
    <row r="679" spans="1:26" ht="15.75" customHeight="1">
      <c r="A679" s="179"/>
      <c r="B679" s="177"/>
      <c r="C679" s="179"/>
      <c r="D679" s="179"/>
      <c r="E679" s="165"/>
      <c r="F679" s="165"/>
      <c r="G679" s="160"/>
      <c r="H679" s="160"/>
      <c r="I679" s="160"/>
      <c r="J679" s="160"/>
      <c r="K679" s="160"/>
      <c r="L679" s="160"/>
      <c r="M679" s="160"/>
      <c r="N679" s="160"/>
      <c r="O679" s="160"/>
      <c r="P679" s="160"/>
      <c r="Q679" s="160"/>
      <c r="R679" s="160"/>
      <c r="S679" s="160"/>
      <c r="T679" s="160"/>
      <c r="U679" s="160"/>
      <c r="V679" s="160"/>
      <c r="W679" s="160"/>
      <c r="X679" s="160"/>
      <c r="Y679" s="160"/>
      <c r="Z679" s="160"/>
    </row>
    <row r="680" spans="1:26" ht="15.75" customHeight="1">
      <c r="A680" s="179"/>
      <c r="B680" s="177"/>
      <c r="C680" s="179"/>
      <c r="D680" s="179"/>
      <c r="E680" s="165"/>
      <c r="F680" s="165"/>
      <c r="G680" s="160"/>
      <c r="H680" s="160"/>
      <c r="I680" s="160"/>
      <c r="J680" s="160"/>
      <c r="K680" s="160"/>
      <c r="L680" s="160"/>
      <c r="M680" s="160"/>
      <c r="N680" s="160"/>
      <c r="O680" s="160"/>
      <c r="P680" s="160"/>
      <c r="Q680" s="160"/>
      <c r="R680" s="160"/>
      <c r="S680" s="160"/>
      <c r="T680" s="160"/>
      <c r="U680" s="160"/>
      <c r="V680" s="160"/>
      <c r="W680" s="160"/>
      <c r="X680" s="160"/>
      <c r="Y680" s="160"/>
      <c r="Z680" s="160"/>
    </row>
    <row r="681" spans="1:26" ht="15.75" customHeight="1">
      <c r="A681" s="179"/>
      <c r="B681" s="177"/>
      <c r="C681" s="179"/>
      <c r="D681" s="179"/>
      <c r="E681" s="165"/>
      <c r="F681" s="165"/>
      <c r="G681" s="160"/>
      <c r="H681" s="160"/>
      <c r="I681" s="160"/>
      <c r="J681" s="160"/>
      <c r="K681" s="160"/>
      <c r="L681" s="160"/>
      <c r="M681" s="160"/>
      <c r="N681" s="160"/>
      <c r="O681" s="160"/>
      <c r="P681" s="160"/>
      <c r="Q681" s="160"/>
      <c r="R681" s="160"/>
      <c r="S681" s="160"/>
      <c r="T681" s="160"/>
      <c r="U681" s="160"/>
      <c r="V681" s="160"/>
      <c r="W681" s="160"/>
      <c r="X681" s="160"/>
      <c r="Y681" s="160"/>
      <c r="Z681" s="160"/>
    </row>
    <row r="682" spans="1:26" ht="15.75" customHeight="1">
      <c r="A682" s="179"/>
      <c r="B682" s="177"/>
      <c r="C682" s="179"/>
      <c r="D682" s="179"/>
      <c r="E682" s="165"/>
      <c r="F682" s="165"/>
      <c r="G682" s="160"/>
      <c r="H682" s="160"/>
      <c r="I682" s="160"/>
      <c r="J682" s="160"/>
      <c r="K682" s="160"/>
      <c r="L682" s="160"/>
      <c r="M682" s="160"/>
      <c r="N682" s="160"/>
      <c r="O682" s="160"/>
      <c r="P682" s="160"/>
      <c r="Q682" s="160"/>
      <c r="R682" s="160"/>
      <c r="S682" s="160"/>
      <c r="T682" s="160"/>
      <c r="U682" s="160"/>
      <c r="V682" s="160"/>
      <c r="W682" s="160"/>
      <c r="X682" s="160"/>
      <c r="Y682" s="160"/>
      <c r="Z682" s="160"/>
    </row>
    <row r="683" spans="1:26" ht="15.75" customHeight="1">
      <c r="A683" s="179"/>
      <c r="B683" s="177"/>
      <c r="C683" s="179"/>
      <c r="D683" s="179"/>
      <c r="E683" s="165"/>
      <c r="F683" s="165"/>
      <c r="G683" s="160"/>
      <c r="H683" s="160"/>
      <c r="I683" s="160"/>
      <c r="J683" s="160"/>
      <c r="K683" s="160"/>
      <c r="L683" s="160"/>
      <c r="M683" s="160"/>
      <c r="N683" s="160"/>
      <c r="O683" s="160"/>
      <c r="P683" s="160"/>
      <c r="Q683" s="160"/>
      <c r="R683" s="160"/>
      <c r="S683" s="160"/>
      <c r="T683" s="160"/>
      <c r="U683" s="160"/>
      <c r="V683" s="160"/>
      <c r="W683" s="160"/>
      <c r="X683" s="160"/>
      <c r="Y683" s="160"/>
      <c r="Z683" s="160"/>
    </row>
    <row r="684" spans="1:26" ht="15.75" customHeight="1">
      <c r="A684" s="179"/>
      <c r="B684" s="177"/>
      <c r="C684" s="179"/>
      <c r="D684" s="179"/>
      <c r="E684" s="165"/>
      <c r="F684" s="165"/>
      <c r="G684" s="160"/>
      <c r="H684" s="160"/>
      <c r="I684" s="160"/>
      <c r="J684" s="160"/>
      <c r="K684" s="160"/>
      <c r="L684" s="160"/>
      <c r="M684" s="160"/>
      <c r="N684" s="160"/>
      <c r="O684" s="160"/>
      <c r="P684" s="160"/>
      <c r="Q684" s="160"/>
      <c r="R684" s="160"/>
      <c r="S684" s="160"/>
      <c r="T684" s="160"/>
      <c r="U684" s="160"/>
      <c r="V684" s="160"/>
      <c r="W684" s="160"/>
      <c r="X684" s="160"/>
      <c r="Y684" s="160"/>
      <c r="Z684" s="160"/>
    </row>
    <row r="685" spans="1:26" ht="15.75" customHeight="1">
      <c r="A685" s="179"/>
      <c r="B685" s="177"/>
      <c r="C685" s="179"/>
      <c r="D685" s="179"/>
      <c r="E685" s="165"/>
      <c r="F685" s="165"/>
      <c r="G685" s="160"/>
      <c r="H685" s="160"/>
      <c r="I685" s="160"/>
      <c r="J685" s="160"/>
      <c r="K685" s="160"/>
      <c r="L685" s="160"/>
      <c r="M685" s="160"/>
      <c r="N685" s="160"/>
      <c r="O685" s="160"/>
      <c r="P685" s="160"/>
      <c r="Q685" s="160"/>
      <c r="R685" s="160"/>
      <c r="S685" s="160"/>
      <c r="T685" s="160"/>
      <c r="U685" s="160"/>
      <c r="V685" s="160"/>
      <c r="W685" s="160"/>
      <c r="X685" s="160"/>
      <c r="Y685" s="160"/>
      <c r="Z685" s="160"/>
    </row>
    <row r="686" spans="1:26" ht="15.75" customHeight="1">
      <c r="A686" s="179"/>
      <c r="B686" s="177"/>
      <c r="C686" s="179"/>
      <c r="D686" s="179"/>
      <c r="E686" s="165"/>
      <c r="F686" s="165"/>
      <c r="G686" s="160"/>
      <c r="H686" s="160"/>
      <c r="I686" s="160"/>
      <c r="J686" s="160"/>
      <c r="K686" s="160"/>
      <c r="L686" s="160"/>
      <c r="M686" s="160"/>
      <c r="N686" s="160"/>
      <c r="O686" s="160"/>
      <c r="P686" s="160"/>
      <c r="Q686" s="160"/>
      <c r="R686" s="160"/>
      <c r="S686" s="160"/>
      <c r="T686" s="160"/>
      <c r="U686" s="160"/>
      <c r="V686" s="160"/>
      <c r="W686" s="160"/>
      <c r="X686" s="160"/>
      <c r="Y686" s="160"/>
      <c r="Z686" s="160"/>
    </row>
    <row r="687" spans="1:26" ht="15.75" customHeight="1">
      <c r="A687" s="179"/>
      <c r="B687" s="177"/>
      <c r="C687" s="179"/>
      <c r="D687" s="179"/>
      <c r="E687" s="165"/>
      <c r="F687" s="165"/>
      <c r="G687" s="160"/>
      <c r="H687" s="160"/>
      <c r="I687" s="160"/>
      <c r="J687" s="160"/>
      <c r="K687" s="160"/>
      <c r="L687" s="160"/>
      <c r="M687" s="160"/>
      <c r="N687" s="160"/>
      <c r="O687" s="160"/>
      <c r="P687" s="160"/>
      <c r="Q687" s="160"/>
      <c r="R687" s="160"/>
      <c r="S687" s="160"/>
      <c r="T687" s="160"/>
      <c r="U687" s="160"/>
      <c r="V687" s="160"/>
      <c r="W687" s="160"/>
      <c r="X687" s="160"/>
      <c r="Y687" s="160"/>
      <c r="Z687" s="160"/>
    </row>
    <row r="688" spans="1:26" ht="15.75" customHeight="1">
      <c r="A688" s="179"/>
      <c r="B688" s="177"/>
      <c r="C688" s="179"/>
      <c r="D688" s="179"/>
      <c r="E688" s="165"/>
      <c r="F688" s="165"/>
      <c r="G688" s="160"/>
      <c r="H688" s="160"/>
      <c r="I688" s="160"/>
      <c r="J688" s="160"/>
      <c r="K688" s="160"/>
      <c r="L688" s="160"/>
      <c r="M688" s="160"/>
      <c r="N688" s="160"/>
      <c r="O688" s="160"/>
      <c r="P688" s="160"/>
      <c r="Q688" s="160"/>
      <c r="R688" s="160"/>
      <c r="S688" s="160"/>
      <c r="T688" s="160"/>
      <c r="U688" s="160"/>
      <c r="V688" s="160"/>
      <c r="W688" s="160"/>
      <c r="X688" s="160"/>
      <c r="Y688" s="160"/>
      <c r="Z688" s="160"/>
    </row>
    <row r="689" spans="1:26" ht="15.75" customHeight="1">
      <c r="A689" s="179"/>
      <c r="B689" s="177"/>
      <c r="C689" s="179"/>
      <c r="D689" s="179"/>
      <c r="E689" s="165"/>
      <c r="F689" s="165"/>
      <c r="G689" s="160"/>
      <c r="H689" s="160"/>
      <c r="I689" s="160"/>
      <c r="J689" s="160"/>
      <c r="K689" s="160"/>
      <c r="L689" s="160"/>
      <c r="M689" s="160"/>
      <c r="N689" s="160"/>
      <c r="O689" s="160"/>
      <c r="P689" s="160"/>
      <c r="Q689" s="160"/>
      <c r="R689" s="160"/>
      <c r="S689" s="160"/>
      <c r="T689" s="160"/>
      <c r="U689" s="160"/>
      <c r="V689" s="160"/>
      <c r="W689" s="160"/>
      <c r="X689" s="160"/>
      <c r="Y689" s="160"/>
      <c r="Z689" s="160"/>
    </row>
    <row r="690" spans="1:26" ht="15.75" customHeight="1">
      <c r="A690" s="179"/>
      <c r="B690" s="177"/>
      <c r="C690" s="179"/>
      <c r="D690" s="179"/>
      <c r="E690" s="165"/>
      <c r="F690" s="165"/>
      <c r="G690" s="160"/>
      <c r="H690" s="160"/>
      <c r="I690" s="160"/>
      <c r="J690" s="160"/>
      <c r="K690" s="160"/>
      <c r="L690" s="160"/>
      <c r="M690" s="160"/>
      <c r="N690" s="160"/>
      <c r="O690" s="160"/>
      <c r="P690" s="160"/>
      <c r="Q690" s="160"/>
      <c r="R690" s="160"/>
      <c r="S690" s="160"/>
      <c r="T690" s="160"/>
      <c r="U690" s="160"/>
      <c r="V690" s="160"/>
      <c r="W690" s="160"/>
      <c r="X690" s="160"/>
      <c r="Y690" s="160"/>
      <c r="Z690" s="160"/>
    </row>
    <row r="691" spans="1:26" ht="15.75" customHeight="1">
      <c r="A691" s="179"/>
      <c r="B691" s="177"/>
      <c r="C691" s="179"/>
      <c r="D691" s="179"/>
      <c r="E691" s="165"/>
      <c r="F691" s="165"/>
      <c r="G691" s="160"/>
      <c r="H691" s="160"/>
      <c r="I691" s="160"/>
      <c r="J691" s="160"/>
      <c r="K691" s="160"/>
      <c r="L691" s="160"/>
      <c r="M691" s="160"/>
      <c r="N691" s="160"/>
      <c r="O691" s="160"/>
      <c r="P691" s="160"/>
      <c r="Q691" s="160"/>
      <c r="R691" s="160"/>
      <c r="S691" s="160"/>
      <c r="T691" s="160"/>
      <c r="U691" s="160"/>
      <c r="V691" s="160"/>
      <c r="W691" s="160"/>
      <c r="X691" s="160"/>
      <c r="Y691" s="160"/>
      <c r="Z691" s="160"/>
    </row>
    <row r="692" spans="1:26" ht="15.75" customHeight="1">
      <c r="A692" s="179"/>
      <c r="B692" s="177"/>
      <c r="C692" s="179"/>
      <c r="D692" s="179"/>
      <c r="E692" s="165"/>
      <c r="F692" s="165"/>
      <c r="G692" s="160"/>
      <c r="H692" s="160"/>
      <c r="I692" s="160"/>
      <c r="J692" s="160"/>
      <c r="K692" s="160"/>
      <c r="L692" s="160"/>
      <c r="M692" s="160"/>
      <c r="N692" s="160"/>
      <c r="O692" s="160"/>
      <c r="P692" s="160"/>
      <c r="Q692" s="160"/>
      <c r="R692" s="160"/>
      <c r="S692" s="160"/>
      <c r="T692" s="160"/>
      <c r="U692" s="160"/>
      <c r="V692" s="160"/>
      <c r="W692" s="160"/>
      <c r="X692" s="160"/>
      <c r="Y692" s="160"/>
      <c r="Z692" s="160"/>
    </row>
    <row r="693" spans="1:26" ht="15.75" customHeight="1">
      <c r="A693" s="179"/>
      <c r="B693" s="177"/>
      <c r="C693" s="179"/>
      <c r="D693" s="179"/>
      <c r="E693" s="165"/>
      <c r="F693" s="165"/>
      <c r="G693" s="160"/>
      <c r="H693" s="160"/>
      <c r="I693" s="160"/>
      <c r="J693" s="160"/>
      <c r="K693" s="160"/>
      <c r="L693" s="160"/>
      <c r="M693" s="160"/>
      <c r="N693" s="160"/>
      <c r="O693" s="160"/>
      <c r="P693" s="160"/>
      <c r="Q693" s="160"/>
      <c r="R693" s="160"/>
      <c r="S693" s="160"/>
      <c r="T693" s="160"/>
      <c r="U693" s="160"/>
      <c r="V693" s="160"/>
      <c r="W693" s="160"/>
      <c r="X693" s="160"/>
      <c r="Y693" s="160"/>
      <c r="Z693" s="160"/>
    </row>
    <row r="694" spans="1:26" ht="15.75" customHeight="1">
      <c r="A694" s="179"/>
      <c r="B694" s="177"/>
      <c r="C694" s="179"/>
      <c r="D694" s="179"/>
      <c r="E694" s="165"/>
      <c r="F694" s="165"/>
      <c r="G694" s="160"/>
      <c r="H694" s="160"/>
      <c r="I694" s="160"/>
      <c r="J694" s="160"/>
      <c r="K694" s="160"/>
      <c r="L694" s="160"/>
      <c r="M694" s="160"/>
      <c r="N694" s="160"/>
      <c r="O694" s="160"/>
      <c r="P694" s="160"/>
      <c r="Q694" s="160"/>
      <c r="R694" s="160"/>
      <c r="S694" s="160"/>
      <c r="T694" s="160"/>
      <c r="U694" s="160"/>
      <c r="V694" s="160"/>
      <c r="W694" s="160"/>
      <c r="X694" s="160"/>
      <c r="Y694" s="160"/>
      <c r="Z694" s="160"/>
    </row>
    <row r="695" spans="1:26" ht="15.75" customHeight="1">
      <c r="A695" s="179"/>
      <c r="B695" s="177"/>
      <c r="C695" s="179"/>
      <c r="D695" s="179"/>
      <c r="E695" s="165"/>
      <c r="F695" s="165"/>
      <c r="G695" s="160"/>
      <c r="H695" s="160"/>
      <c r="I695" s="160"/>
      <c r="J695" s="160"/>
      <c r="K695" s="160"/>
      <c r="L695" s="160"/>
      <c r="M695" s="160"/>
      <c r="N695" s="160"/>
      <c r="O695" s="160"/>
      <c r="P695" s="160"/>
      <c r="Q695" s="160"/>
      <c r="R695" s="160"/>
      <c r="S695" s="160"/>
      <c r="T695" s="160"/>
      <c r="U695" s="160"/>
      <c r="V695" s="160"/>
      <c r="W695" s="160"/>
      <c r="X695" s="160"/>
      <c r="Y695" s="160"/>
      <c r="Z695" s="160"/>
    </row>
    <row r="696" spans="1:26" ht="15.75" customHeight="1">
      <c r="A696" s="179"/>
      <c r="B696" s="177"/>
      <c r="C696" s="179"/>
      <c r="D696" s="179"/>
      <c r="E696" s="165"/>
      <c r="F696" s="165"/>
      <c r="G696" s="160"/>
      <c r="H696" s="160"/>
      <c r="I696" s="160"/>
      <c r="J696" s="160"/>
      <c r="K696" s="160"/>
      <c r="L696" s="160"/>
      <c r="M696" s="160"/>
      <c r="N696" s="160"/>
      <c r="O696" s="160"/>
      <c r="P696" s="160"/>
      <c r="Q696" s="160"/>
      <c r="R696" s="160"/>
      <c r="S696" s="160"/>
      <c r="T696" s="160"/>
      <c r="U696" s="160"/>
      <c r="V696" s="160"/>
      <c r="W696" s="160"/>
      <c r="X696" s="160"/>
      <c r="Y696" s="160"/>
      <c r="Z696" s="160"/>
    </row>
    <row r="697" spans="1:26" ht="15.75" customHeight="1">
      <c r="A697" s="179"/>
      <c r="B697" s="177"/>
      <c r="C697" s="179"/>
      <c r="D697" s="179"/>
      <c r="E697" s="165"/>
      <c r="F697" s="165"/>
      <c r="G697" s="160"/>
      <c r="H697" s="160"/>
      <c r="I697" s="160"/>
      <c r="J697" s="160"/>
      <c r="K697" s="160"/>
      <c r="L697" s="160"/>
      <c r="M697" s="160"/>
      <c r="N697" s="160"/>
      <c r="O697" s="160"/>
      <c r="P697" s="160"/>
      <c r="Q697" s="160"/>
      <c r="R697" s="160"/>
      <c r="S697" s="160"/>
      <c r="T697" s="160"/>
      <c r="U697" s="160"/>
      <c r="V697" s="160"/>
      <c r="W697" s="160"/>
      <c r="X697" s="160"/>
      <c r="Y697" s="160"/>
      <c r="Z697" s="160"/>
    </row>
    <row r="698" spans="1:26" ht="15.75" customHeight="1">
      <c r="A698" s="179"/>
      <c r="B698" s="177"/>
      <c r="C698" s="179"/>
      <c r="D698" s="179"/>
      <c r="E698" s="165"/>
      <c r="F698" s="165"/>
      <c r="G698" s="160"/>
      <c r="H698" s="160"/>
      <c r="I698" s="160"/>
      <c r="J698" s="160"/>
      <c r="K698" s="160"/>
      <c r="L698" s="160"/>
      <c r="M698" s="160"/>
      <c r="N698" s="160"/>
      <c r="O698" s="160"/>
      <c r="P698" s="160"/>
      <c r="Q698" s="160"/>
      <c r="R698" s="160"/>
      <c r="S698" s="160"/>
      <c r="T698" s="160"/>
      <c r="U698" s="160"/>
      <c r="V698" s="160"/>
      <c r="W698" s="160"/>
      <c r="X698" s="160"/>
      <c r="Y698" s="160"/>
      <c r="Z698" s="160"/>
    </row>
    <row r="699" spans="1:26" ht="15.75" customHeight="1">
      <c r="A699" s="179"/>
      <c r="B699" s="177"/>
      <c r="C699" s="179"/>
      <c r="D699" s="179"/>
      <c r="E699" s="165"/>
      <c r="F699" s="165"/>
      <c r="G699" s="160"/>
      <c r="H699" s="160"/>
      <c r="I699" s="160"/>
      <c r="J699" s="160"/>
      <c r="K699" s="160"/>
      <c r="L699" s="160"/>
      <c r="M699" s="160"/>
      <c r="N699" s="160"/>
      <c r="O699" s="160"/>
      <c r="P699" s="160"/>
      <c r="Q699" s="160"/>
      <c r="R699" s="160"/>
      <c r="S699" s="160"/>
      <c r="T699" s="160"/>
      <c r="U699" s="160"/>
      <c r="V699" s="160"/>
      <c r="W699" s="160"/>
      <c r="X699" s="160"/>
      <c r="Y699" s="160"/>
      <c r="Z699" s="160"/>
    </row>
    <row r="700" spans="1:26" ht="15.75" customHeight="1">
      <c r="A700" s="179"/>
      <c r="B700" s="177"/>
      <c r="C700" s="179"/>
      <c r="D700" s="179"/>
      <c r="E700" s="165"/>
      <c r="F700" s="165"/>
      <c r="G700" s="160"/>
      <c r="H700" s="160"/>
      <c r="I700" s="160"/>
      <c r="J700" s="160"/>
      <c r="K700" s="160"/>
      <c r="L700" s="160"/>
      <c r="M700" s="160"/>
      <c r="N700" s="160"/>
      <c r="O700" s="160"/>
      <c r="P700" s="160"/>
      <c r="Q700" s="160"/>
      <c r="R700" s="160"/>
      <c r="S700" s="160"/>
      <c r="T700" s="160"/>
      <c r="U700" s="160"/>
      <c r="V700" s="160"/>
      <c r="W700" s="160"/>
      <c r="X700" s="160"/>
      <c r="Y700" s="160"/>
      <c r="Z700" s="160"/>
    </row>
    <row r="701" spans="1:26" ht="15.75" customHeight="1">
      <c r="A701" s="179"/>
      <c r="B701" s="177"/>
      <c r="C701" s="179"/>
      <c r="D701" s="179"/>
      <c r="E701" s="165"/>
      <c r="F701" s="165"/>
      <c r="G701" s="160"/>
      <c r="H701" s="160"/>
      <c r="I701" s="160"/>
      <c r="J701" s="160"/>
      <c r="K701" s="160"/>
      <c r="L701" s="160"/>
      <c r="M701" s="160"/>
      <c r="N701" s="160"/>
      <c r="O701" s="160"/>
      <c r="P701" s="160"/>
      <c r="Q701" s="160"/>
      <c r="R701" s="160"/>
      <c r="S701" s="160"/>
      <c r="T701" s="160"/>
      <c r="U701" s="160"/>
      <c r="V701" s="160"/>
      <c r="W701" s="160"/>
      <c r="X701" s="160"/>
      <c r="Y701" s="160"/>
      <c r="Z701" s="160"/>
    </row>
    <row r="702" spans="1:26" ht="15.75" customHeight="1">
      <c r="A702" s="179"/>
      <c r="B702" s="177"/>
      <c r="C702" s="179"/>
      <c r="D702" s="179"/>
      <c r="E702" s="165"/>
      <c r="F702" s="165"/>
      <c r="G702" s="160"/>
      <c r="H702" s="160"/>
      <c r="I702" s="160"/>
      <c r="J702" s="160"/>
      <c r="K702" s="160"/>
      <c r="L702" s="160"/>
      <c r="M702" s="160"/>
      <c r="N702" s="160"/>
      <c r="O702" s="160"/>
      <c r="P702" s="160"/>
      <c r="Q702" s="160"/>
      <c r="R702" s="160"/>
      <c r="S702" s="160"/>
      <c r="T702" s="160"/>
      <c r="U702" s="160"/>
      <c r="V702" s="160"/>
      <c r="W702" s="160"/>
      <c r="X702" s="160"/>
      <c r="Y702" s="160"/>
      <c r="Z702" s="160"/>
    </row>
    <row r="703" spans="1:26" ht="15.75" customHeight="1">
      <c r="A703" s="179"/>
      <c r="B703" s="177"/>
      <c r="C703" s="179"/>
      <c r="D703" s="179"/>
      <c r="E703" s="165"/>
      <c r="F703" s="165"/>
      <c r="G703" s="160"/>
      <c r="H703" s="160"/>
      <c r="I703" s="160"/>
      <c r="J703" s="160"/>
      <c r="K703" s="160"/>
      <c r="L703" s="160"/>
      <c r="M703" s="160"/>
      <c r="N703" s="160"/>
      <c r="O703" s="160"/>
      <c r="P703" s="160"/>
      <c r="Q703" s="160"/>
      <c r="R703" s="160"/>
      <c r="S703" s="160"/>
      <c r="T703" s="160"/>
      <c r="U703" s="160"/>
      <c r="V703" s="160"/>
      <c r="W703" s="160"/>
      <c r="X703" s="160"/>
      <c r="Y703" s="160"/>
      <c r="Z703" s="160"/>
    </row>
    <row r="704" spans="1:26" ht="15.75" customHeight="1">
      <c r="A704" s="179"/>
      <c r="B704" s="177"/>
      <c r="C704" s="179"/>
      <c r="D704" s="179"/>
      <c r="E704" s="165"/>
      <c r="F704" s="165"/>
      <c r="G704" s="160"/>
      <c r="H704" s="160"/>
      <c r="I704" s="160"/>
      <c r="J704" s="160"/>
      <c r="K704" s="160"/>
      <c r="L704" s="160"/>
      <c r="M704" s="160"/>
      <c r="N704" s="160"/>
      <c r="O704" s="160"/>
      <c r="P704" s="160"/>
      <c r="Q704" s="160"/>
      <c r="R704" s="160"/>
      <c r="S704" s="160"/>
      <c r="T704" s="160"/>
      <c r="U704" s="160"/>
      <c r="V704" s="160"/>
      <c r="W704" s="160"/>
      <c r="X704" s="160"/>
      <c r="Y704" s="160"/>
      <c r="Z704" s="160"/>
    </row>
    <row r="705" spans="1:26" ht="15.75" customHeight="1">
      <c r="A705" s="179"/>
      <c r="B705" s="177"/>
      <c r="C705" s="179"/>
      <c r="D705" s="179"/>
      <c r="E705" s="165"/>
      <c r="F705" s="165"/>
      <c r="G705" s="160"/>
      <c r="H705" s="160"/>
      <c r="I705" s="160"/>
      <c r="J705" s="160"/>
      <c r="K705" s="160"/>
      <c r="L705" s="160"/>
      <c r="M705" s="160"/>
      <c r="N705" s="160"/>
      <c r="O705" s="160"/>
      <c r="P705" s="160"/>
      <c r="Q705" s="160"/>
      <c r="R705" s="160"/>
      <c r="S705" s="160"/>
      <c r="T705" s="160"/>
      <c r="U705" s="160"/>
      <c r="V705" s="160"/>
      <c r="W705" s="160"/>
      <c r="X705" s="160"/>
      <c r="Y705" s="160"/>
      <c r="Z705" s="160"/>
    </row>
    <row r="706" spans="1:26" ht="15.75" customHeight="1">
      <c r="A706" s="179"/>
      <c r="B706" s="177"/>
      <c r="C706" s="179"/>
      <c r="D706" s="179"/>
      <c r="E706" s="165"/>
      <c r="F706" s="165"/>
      <c r="G706" s="160"/>
      <c r="H706" s="160"/>
      <c r="I706" s="160"/>
      <c r="J706" s="160"/>
      <c r="K706" s="160"/>
      <c r="L706" s="160"/>
      <c r="M706" s="160"/>
      <c r="N706" s="160"/>
      <c r="O706" s="160"/>
      <c r="P706" s="160"/>
      <c r="Q706" s="160"/>
      <c r="R706" s="160"/>
      <c r="S706" s="160"/>
      <c r="T706" s="160"/>
      <c r="U706" s="160"/>
      <c r="V706" s="160"/>
      <c r="W706" s="160"/>
      <c r="X706" s="160"/>
      <c r="Y706" s="160"/>
      <c r="Z706" s="160"/>
    </row>
    <row r="707" spans="1:26" ht="15.75" customHeight="1">
      <c r="A707" s="179"/>
      <c r="B707" s="177"/>
      <c r="C707" s="179"/>
      <c r="D707" s="179"/>
      <c r="E707" s="165"/>
      <c r="F707" s="165"/>
      <c r="G707" s="160"/>
      <c r="H707" s="160"/>
      <c r="I707" s="160"/>
      <c r="J707" s="160"/>
      <c r="K707" s="160"/>
      <c r="L707" s="160"/>
      <c r="M707" s="160"/>
      <c r="N707" s="160"/>
      <c r="O707" s="160"/>
      <c r="P707" s="160"/>
      <c r="Q707" s="160"/>
      <c r="R707" s="160"/>
      <c r="S707" s="160"/>
      <c r="T707" s="160"/>
      <c r="U707" s="160"/>
      <c r="V707" s="160"/>
      <c r="W707" s="160"/>
      <c r="X707" s="160"/>
      <c r="Y707" s="160"/>
      <c r="Z707" s="160"/>
    </row>
    <row r="708" spans="1:26" ht="15.75" customHeight="1">
      <c r="A708" s="179"/>
      <c r="B708" s="177"/>
      <c r="C708" s="179"/>
      <c r="D708" s="179"/>
      <c r="E708" s="165"/>
      <c r="F708" s="165"/>
      <c r="G708" s="160"/>
      <c r="H708" s="160"/>
      <c r="I708" s="160"/>
      <c r="J708" s="160"/>
      <c r="K708" s="160"/>
      <c r="L708" s="160"/>
      <c r="M708" s="160"/>
      <c r="N708" s="160"/>
      <c r="O708" s="160"/>
      <c r="P708" s="160"/>
      <c r="Q708" s="160"/>
      <c r="R708" s="160"/>
      <c r="S708" s="160"/>
      <c r="T708" s="160"/>
      <c r="U708" s="160"/>
      <c r="V708" s="160"/>
      <c r="W708" s="160"/>
      <c r="X708" s="160"/>
      <c r="Y708" s="160"/>
      <c r="Z708" s="160"/>
    </row>
    <row r="709" spans="1:26" ht="15.75" customHeight="1">
      <c r="A709" s="179"/>
      <c r="B709" s="177"/>
      <c r="C709" s="179"/>
      <c r="D709" s="179"/>
      <c r="E709" s="165"/>
      <c r="F709" s="165"/>
      <c r="G709" s="160"/>
      <c r="H709" s="160"/>
      <c r="I709" s="160"/>
      <c r="J709" s="160"/>
      <c r="K709" s="160"/>
      <c r="L709" s="160"/>
      <c r="M709" s="160"/>
      <c r="N709" s="160"/>
      <c r="O709" s="160"/>
      <c r="P709" s="160"/>
      <c r="Q709" s="160"/>
      <c r="R709" s="160"/>
      <c r="S709" s="160"/>
      <c r="T709" s="160"/>
      <c r="U709" s="160"/>
      <c r="V709" s="160"/>
      <c r="W709" s="160"/>
      <c r="X709" s="160"/>
      <c r="Y709" s="160"/>
      <c r="Z709" s="160"/>
    </row>
    <row r="710" spans="1:26" ht="15.75" customHeight="1">
      <c r="A710" s="179"/>
      <c r="B710" s="177"/>
      <c r="C710" s="179"/>
      <c r="D710" s="179"/>
      <c r="E710" s="165"/>
      <c r="F710" s="165"/>
      <c r="G710" s="160"/>
      <c r="H710" s="160"/>
      <c r="I710" s="160"/>
      <c r="J710" s="160"/>
      <c r="K710" s="160"/>
      <c r="L710" s="160"/>
      <c r="M710" s="160"/>
      <c r="N710" s="160"/>
      <c r="O710" s="160"/>
      <c r="P710" s="160"/>
      <c r="Q710" s="160"/>
      <c r="R710" s="160"/>
      <c r="S710" s="160"/>
      <c r="T710" s="160"/>
      <c r="U710" s="160"/>
      <c r="V710" s="160"/>
      <c r="W710" s="160"/>
      <c r="X710" s="160"/>
      <c r="Y710" s="160"/>
      <c r="Z710" s="160"/>
    </row>
    <row r="711" spans="1:26" ht="15.75" customHeight="1">
      <c r="A711" s="179"/>
      <c r="B711" s="177"/>
      <c r="C711" s="179"/>
      <c r="D711" s="179"/>
      <c r="E711" s="165"/>
      <c r="F711" s="165"/>
      <c r="G711" s="160"/>
      <c r="H711" s="160"/>
      <c r="I711" s="160"/>
      <c r="J711" s="160"/>
      <c r="K711" s="160"/>
      <c r="L711" s="160"/>
      <c r="M711" s="160"/>
      <c r="N711" s="160"/>
      <c r="O711" s="160"/>
      <c r="P711" s="160"/>
      <c r="Q711" s="160"/>
      <c r="R711" s="160"/>
      <c r="S711" s="160"/>
      <c r="T711" s="160"/>
      <c r="U711" s="160"/>
      <c r="V711" s="160"/>
      <c r="W711" s="160"/>
      <c r="X711" s="160"/>
      <c r="Y711" s="160"/>
      <c r="Z711" s="160"/>
    </row>
    <row r="712" spans="1:26" ht="15.75" customHeight="1">
      <c r="A712" s="179"/>
      <c r="B712" s="177"/>
      <c r="C712" s="179"/>
      <c r="D712" s="179"/>
      <c r="E712" s="165"/>
      <c r="F712" s="165"/>
      <c r="G712" s="160"/>
      <c r="H712" s="160"/>
      <c r="I712" s="160"/>
      <c r="J712" s="160"/>
      <c r="K712" s="160"/>
      <c r="L712" s="160"/>
      <c r="M712" s="160"/>
      <c r="N712" s="160"/>
      <c r="O712" s="160"/>
      <c r="P712" s="160"/>
      <c r="Q712" s="160"/>
      <c r="R712" s="160"/>
      <c r="S712" s="160"/>
      <c r="T712" s="160"/>
      <c r="U712" s="160"/>
      <c r="V712" s="160"/>
      <c r="W712" s="160"/>
      <c r="X712" s="160"/>
      <c r="Y712" s="160"/>
      <c r="Z712" s="160"/>
    </row>
    <row r="713" spans="1:26" ht="15.75" customHeight="1">
      <c r="A713" s="179"/>
      <c r="B713" s="177"/>
      <c r="C713" s="179"/>
      <c r="D713" s="179"/>
      <c r="E713" s="165"/>
      <c r="F713" s="165"/>
      <c r="G713" s="160"/>
      <c r="H713" s="160"/>
      <c r="I713" s="160"/>
      <c r="J713" s="160"/>
      <c r="K713" s="160"/>
      <c r="L713" s="160"/>
      <c r="M713" s="160"/>
      <c r="N713" s="160"/>
      <c r="O713" s="160"/>
      <c r="P713" s="160"/>
      <c r="Q713" s="160"/>
      <c r="R713" s="160"/>
      <c r="S713" s="160"/>
      <c r="T713" s="160"/>
      <c r="U713" s="160"/>
      <c r="V713" s="160"/>
      <c r="W713" s="160"/>
      <c r="X713" s="160"/>
      <c r="Y713" s="160"/>
      <c r="Z713" s="160"/>
    </row>
    <row r="714" spans="1:26" ht="15.75" customHeight="1">
      <c r="A714" s="179"/>
      <c r="B714" s="177"/>
      <c r="C714" s="179"/>
      <c r="D714" s="179"/>
      <c r="E714" s="165"/>
      <c r="F714" s="165"/>
      <c r="G714" s="160"/>
      <c r="H714" s="160"/>
      <c r="I714" s="160"/>
      <c r="J714" s="160"/>
      <c r="K714" s="160"/>
      <c r="L714" s="160"/>
      <c r="M714" s="160"/>
      <c r="N714" s="160"/>
      <c r="O714" s="160"/>
      <c r="P714" s="160"/>
      <c r="Q714" s="160"/>
      <c r="R714" s="160"/>
      <c r="S714" s="160"/>
      <c r="T714" s="160"/>
      <c r="U714" s="160"/>
      <c r="V714" s="160"/>
      <c r="W714" s="160"/>
      <c r="X714" s="160"/>
      <c r="Y714" s="160"/>
      <c r="Z714" s="160"/>
    </row>
    <row r="715" spans="1:26" ht="15.75" customHeight="1">
      <c r="A715" s="179"/>
      <c r="B715" s="177"/>
      <c r="C715" s="179"/>
      <c r="D715" s="179"/>
      <c r="E715" s="165"/>
      <c r="F715" s="165"/>
      <c r="G715" s="160"/>
      <c r="H715" s="160"/>
      <c r="I715" s="160"/>
      <c r="J715" s="160"/>
      <c r="K715" s="160"/>
      <c r="L715" s="160"/>
      <c r="M715" s="160"/>
      <c r="N715" s="160"/>
      <c r="O715" s="160"/>
      <c r="P715" s="160"/>
      <c r="Q715" s="160"/>
      <c r="R715" s="160"/>
      <c r="S715" s="160"/>
      <c r="T715" s="160"/>
      <c r="U715" s="160"/>
      <c r="V715" s="160"/>
      <c r="W715" s="160"/>
      <c r="X715" s="160"/>
      <c r="Y715" s="160"/>
      <c r="Z715" s="160"/>
    </row>
    <row r="716" spans="1:26" ht="15.75" customHeight="1">
      <c r="A716" s="179"/>
      <c r="B716" s="177"/>
      <c r="C716" s="179"/>
      <c r="D716" s="179"/>
      <c r="E716" s="165"/>
      <c r="F716" s="165"/>
      <c r="G716" s="160"/>
      <c r="H716" s="160"/>
      <c r="I716" s="160"/>
      <c r="J716" s="160"/>
      <c r="K716" s="160"/>
      <c r="L716" s="160"/>
      <c r="M716" s="160"/>
      <c r="N716" s="160"/>
      <c r="O716" s="160"/>
      <c r="P716" s="160"/>
      <c r="Q716" s="160"/>
      <c r="R716" s="160"/>
      <c r="S716" s="160"/>
      <c r="T716" s="160"/>
      <c r="U716" s="160"/>
      <c r="V716" s="160"/>
      <c r="W716" s="160"/>
      <c r="X716" s="160"/>
      <c r="Y716" s="160"/>
      <c r="Z716" s="160"/>
    </row>
    <row r="717" spans="1:26" ht="15.75" customHeight="1">
      <c r="A717" s="179"/>
      <c r="B717" s="177"/>
      <c r="C717" s="179"/>
      <c r="D717" s="179"/>
      <c r="E717" s="165"/>
      <c r="F717" s="165"/>
      <c r="G717" s="160"/>
      <c r="H717" s="160"/>
      <c r="I717" s="160"/>
      <c r="J717" s="160"/>
      <c r="K717" s="160"/>
      <c r="L717" s="160"/>
      <c r="M717" s="160"/>
      <c r="N717" s="160"/>
      <c r="O717" s="160"/>
      <c r="P717" s="160"/>
      <c r="Q717" s="160"/>
      <c r="R717" s="160"/>
      <c r="S717" s="160"/>
      <c r="T717" s="160"/>
      <c r="U717" s="160"/>
      <c r="V717" s="160"/>
      <c r="W717" s="160"/>
      <c r="X717" s="160"/>
      <c r="Y717" s="160"/>
      <c r="Z717" s="160"/>
    </row>
    <row r="718" spans="1:26" ht="15.75" customHeight="1">
      <c r="A718" s="179"/>
      <c r="B718" s="177"/>
      <c r="C718" s="179"/>
      <c r="D718" s="179"/>
      <c r="E718" s="165"/>
      <c r="F718" s="165"/>
      <c r="G718" s="160"/>
      <c r="H718" s="160"/>
      <c r="I718" s="160"/>
      <c r="J718" s="160"/>
      <c r="K718" s="160"/>
      <c r="L718" s="160"/>
      <c r="M718" s="160"/>
      <c r="N718" s="160"/>
      <c r="O718" s="160"/>
      <c r="P718" s="160"/>
      <c r="Q718" s="160"/>
      <c r="R718" s="160"/>
      <c r="S718" s="160"/>
      <c r="T718" s="160"/>
      <c r="U718" s="160"/>
      <c r="V718" s="160"/>
      <c r="W718" s="160"/>
      <c r="X718" s="160"/>
      <c r="Y718" s="160"/>
      <c r="Z718" s="160"/>
    </row>
    <row r="719" spans="1:26" ht="15.75" customHeight="1">
      <c r="A719" s="179"/>
      <c r="B719" s="177"/>
      <c r="C719" s="179"/>
      <c r="D719" s="179"/>
      <c r="E719" s="165"/>
      <c r="F719" s="165"/>
      <c r="G719" s="160"/>
      <c r="H719" s="160"/>
      <c r="I719" s="160"/>
      <c r="J719" s="160"/>
      <c r="K719" s="160"/>
      <c r="L719" s="160"/>
      <c r="M719" s="160"/>
      <c r="N719" s="160"/>
      <c r="O719" s="160"/>
      <c r="P719" s="160"/>
      <c r="Q719" s="160"/>
      <c r="R719" s="160"/>
      <c r="S719" s="160"/>
      <c r="T719" s="160"/>
      <c r="U719" s="160"/>
      <c r="V719" s="160"/>
      <c r="W719" s="160"/>
      <c r="X719" s="160"/>
      <c r="Y719" s="160"/>
      <c r="Z719" s="160"/>
    </row>
    <row r="720" spans="1:26" ht="15.75" customHeight="1">
      <c r="A720" s="179"/>
      <c r="B720" s="177"/>
      <c r="C720" s="179"/>
      <c r="D720" s="179"/>
      <c r="E720" s="165"/>
      <c r="F720" s="165"/>
      <c r="G720" s="160"/>
      <c r="H720" s="160"/>
      <c r="I720" s="160"/>
      <c r="J720" s="160"/>
      <c r="K720" s="160"/>
      <c r="L720" s="160"/>
      <c r="M720" s="160"/>
      <c r="N720" s="160"/>
      <c r="O720" s="160"/>
      <c r="P720" s="160"/>
      <c r="Q720" s="160"/>
      <c r="R720" s="160"/>
      <c r="S720" s="160"/>
      <c r="T720" s="160"/>
      <c r="U720" s="160"/>
      <c r="V720" s="160"/>
      <c r="W720" s="160"/>
      <c r="X720" s="160"/>
      <c r="Y720" s="160"/>
      <c r="Z720" s="160"/>
    </row>
    <row r="721" spans="1:26" ht="15.75" customHeight="1">
      <c r="A721" s="179"/>
      <c r="B721" s="177"/>
      <c r="C721" s="179"/>
      <c r="D721" s="179"/>
      <c r="E721" s="165"/>
      <c r="F721" s="165"/>
      <c r="G721" s="160"/>
      <c r="H721" s="160"/>
      <c r="I721" s="160"/>
      <c r="J721" s="160"/>
      <c r="K721" s="160"/>
      <c r="L721" s="160"/>
      <c r="M721" s="160"/>
      <c r="N721" s="160"/>
      <c r="O721" s="160"/>
      <c r="P721" s="160"/>
      <c r="Q721" s="160"/>
      <c r="R721" s="160"/>
      <c r="S721" s="160"/>
      <c r="T721" s="160"/>
      <c r="U721" s="160"/>
      <c r="V721" s="160"/>
      <c r="W721" s="160"/>
      <c r="X721" s="160"/>
      <c r="Y721" s="160"/>
      <c r="Z721" s="160"/>
    </row>
    <row r="722" spans="1:26" ht="15.75" customHeight="1">
      <c r="A722" s="179"/>
      <c r="B722" s="177"/>
      <c r="C722" s="179"/>
      <c r="D722" s="179"/>
      <c r="E722" s="165"/>
      <c r="F722" s="165"/>
      <c r="G722" s="160"/>
      <c r="H722" s="160"/>
      <c r="I722" s="160"/>
      <c r="J722" s="160"/>
      <c r="K722" s="160"/>
      <c r="L722" s="160"/>
      <c r="M722" s="160"/>
      <c r="N722" s="160"/>
      <c r="O722" s="160"/>
      <c r="P722" s="160"/>
      <c r="Q722" s="160"/>
      <c r="R722" s="160"/>
      <c r="S722" s="160"/>
      <c r="T722" s="160"/>
      <c r="U722" s="160"/>
      <c r="V722" s="160"/>
      <c r="W722" s="160"/>
      <c r="X722" s="160"/>
      <c r="Y722" s="160"/>
      <c r="Z722" s="160"/>
    </row>
    <row r="723" spans="1:26" ht="15.75" customHeight="1">
      <c r="A723" s="179"/>
      <c r="B723" s="177"/>
      <c r="C723" s="179"/>
      <c r="D723" s="179"/>
      <c r="E723" s="165"/>
      <c r="F723" s="165"/>
      <c r="G723" s="160"/>
      <c r="H723" s="160"/>
      <c r="I723" s="160"/>
      <c r="J723" s="160"/>
      <c r="K723" s="160"/>
      <c r="L723" s="160"/>
      <c r="M723" s="160"/>
      <c r="N723" s="160"/>
      <c r="O723" s="160"/>
      <c r="P723" s="160"/>
      <c r="Q723" s="160"/>
      <c r="R723" s="160"/>
      <c r="S723" s="160"/>
      <c r="T723" s="160"/>
      <c r="U723" s="160"/>
      <c r="V723" s="160"/>
      <c r="W723" s="160"/>
      <c r="X723" s="160"/>
      <c r="Y723" s="160"/>
      <c r="Z723" s="160"/>
    </row>
    <row r="724" spans="1:26" ht="15.75" customHeight="1">
      <c r="A724" s="179"/>
      <c r="B724" s="177"/>
      <c r="C724" s="179"/>
      <c r="D724" s="179"/>
      <c r="E724" s="165"/>
      <c r="F724" s="165"/>
      <c r="G724" s="160"/>
      <c r="H724" s="160"/>
      <c r="I724" s="160"/>
      <c r="J724" s="160"/>
      <c r="K724" s="160"/>
      <c r="L724" s="160"/>
      <c r="M724" s="160"/>
      <c r="N724" s="160"/>
      <c r="O724" s="160"/>
      <c r="P724" s="160"/>
      <c r="Q724" s="160"/>
      <c r="R724" s="160"/>
      <c r="S724" s="160"/>
      <c r="T724" s="160"/>
      <c r="U724" s="160"/>
      <c r="V724" s="160"/>
      <c r="W724" s="160"/>
      <c r="X724" s="160"/>
      <c r="Y724" s="160"/>
      <c r="Z724" s="160"/>
    </row>
    <row r="725" spans="1:26" ht="15.75" customHeight="1">
      <c r="A725" s="179"/>
      <c r="B725" s="177"/>
      <c r="C725" s="179"/>
      <c r="D725" s="179"/>
      <c r="E725" s="165"/>
      <c r="F725" s="165"/>
      <c r="G725" s="160"/>
      <c r="H725" s="160"/>
      <c r="I725" s="160"/>
      <c r="J725" s="160"/>
      <c r="K725" s="160"/>
      <c r="L725" s="160"/>
      <c r="M725" s="160"/>
      <c r="N725" s="160"/>
      <c r="O725" s="160"/>
      <c r="P725" s="160"/>
      <c r="Q725" s="160"/>
      <c r="R725" s="160"/>
      <c r="S725" s="160"/>
      <c r="T725" s="160"/>
      <c r="U725" s="160"/>
      <c r="V725" s="160"/>
      <c r="W725" s="160"/>
      <c r="X725" s="160"/>
      <c r="Y725" s="160"/>
      <c r="Z725" s="160"/>
    </row>
    <row r="726" spans="1:26" ht="15.75" customHeight="1">
      <c r="A726" s="179"/>
      <c r="B726" s="177"/>
      <c r="C726" s="179"/>
      <c r="D726" s="179"/>
      <c r="E726" s="165"/>
      <c r="F726" s="165"/>
      <c r="G726" s="160"/>
      <c r="H726" s="160"/>
      <c r="I726" s="160"/>
      <c r="J726" s="160"/>
      <c r="K726" s="160"/>
      <c r="L726" s="160"/>
      <c r="M726" s="160"/>
      <c r="N726" s="160"/>
      <c r="O726" s="160"/>
      <c r="P726" s="160"/>
      <c r="Q726" s="160"/>
      <c r="R726" s="160"/>
      <c r="S726" s="160"/>
      <c r="T726" s="160"/>
      <c r="U726" s="160"/>
      <c r="V726" s="160"/>
      <c r="W726" s="160"/>
      <c r="X726" s="160"/>
      <c r="Y726" s="160"/>
      <c r="Z726" s="160"/>
    </row>
    <row r="727" spans="1:26" ht="15.75" customHeight="1">
      <c r="A727" s="179"/>
      <c r="B727" s="177"/>
      <c r="C727" s="179"/>
      <c r="D727" s="179"/>
      <c r="E727" s="165"/>
      <c r="F727" s="165"/>
      <c r="G727" s="160"/>
      <c r="H727" s="160"/>
      <c r="I727" s="160"/>
      <c r="J727" s="160"/>
      <c r="K727" s="160"/>
      <c r="L727" s="160"/>
      <c r="M727" s="160"/>
      <c r="N727" s="160"/>
      <c r="O727" s="160"/>
      <c r="P727" s="160"/>
      <c r="Q727" s="160"/>
      <c r="R727" s="160"/>
      <c r="S727" s="160"/>
      <c r="T727" s="160"/>
      <c r="U727" s="160"/>
      <c r="V727" s="160"/>
      <c r="W727" s="160"/>
      <c r="X727" s="160"/>
      <c r="Y727" s="160"/>
      <c r="Z727" s="160"/>
    </row>
    <row r="728" spans="1:26" ht="15.75" customHeight="1">
      <c r="A728" s="179"/>
      <c r="B728" s="177"/>
      <c r="C728" s="179"/>
      <c r="D728" s="179"/>
      <c r="E728" s="165"/>
      <c r="F728" s="165"/>
      <c r="G728" s="160"/>
      <c r="H728" s="160"/>
      <c r="I728" s="160"/>
      <c r="J728" s="160"/>
      <c r="K728" s="160"/>
      <c r="L728" s="160"/>
      <c r="M728" s="160"/>
      <c r="N728" s="160"/>
      <c r="O728" s="160"/>
      <c r="P728" s="160"/>
      <c r="Q728" s="160"/>
      <c r="R728" s="160"/>
      <c r="S728" s="160"/>
      <c r="T728" s="160"/>
      <c r="U728" s="160"/>
      <c r="V728" s="160"/>
      <c r="W728" s="160"/>
      <c r="X728" s="160"/>
      <c r="Y728" s="160"/>
      <c r="Z728" s="160"/>
    </row>
    <row r="729" spans="1:26" ht="15.75" customHeight="1">
      <c r="A729" s="179"/>
      <c r="B729" s="177"/>
      <c r="C729" s="179"/>
      <c r="D729" s="179"/>
      <c r="E729" s="165"/>
      <c r="F729" s="165"/>
      <c r="G729" s="160"/>
      <c r="H729" s="160"/>
      <c r="I729" s="160"/>
      <c r="J729" s="160"/>
      <c r="K729" s="160"/>
      <c r="L729" s="160"/>
      <c r="M729" s="160"/>
      <c r="N729" s="160"/>
      <c r="O729" s="160"/>
      <c r="P729" s="160"/>
      <c r="Q729" s="160"/>
      <c r="R729" s="160"/>
      <c r="S729" s="160"/>
      <c r="T729" s="160"/>
      <c r="U729" s="160"/>
      <c r="V729" s="160"/>
      <c r="W729" s="160"/>
      <c r="X729" s="160"/>
      <c r="Y729" s="160"/>
      <c r="Z729" s="160"/>
    </row>
    <row r="730" spans="1:26" ht="15.75" customHeight="1">
      <c r="A730" s="179"/>
      <c r="B730" s="177"/>
      <c r="C730" s="179"/>
      <c r="D730" s="179"/>
      <c r="E730" s="165"/>
      <c r="F730" s="165"/>
      <c r="G730" s="160"/>
      <c r="H730" s="160"/>
      <c r="I730" s="160"/>
      <c r="J730" s="160"/>
      <c r="K730" s="160"/>
      <c r="L730" s="160"/>
      <c r="M730" s="160"/>
      <c r="N730" s="160"/>
      <c r="O730" s="160"/>
      <c r="P730" s="160"/>
      <c r="Q730" s="160"/>
      <c r="R730" s="160"/>
      <c r="S730" s="160"/>
      <c r="T730" s="160"/>
      <c r="U730" s="160"/>
      <c r="V730" s="160"/>
      <c r="W730" s="160"/>
      <c r="X730" s="160"/>
      <c r="Y730" s="160"/>
      <c r="Z730" s="160"/>
    </row>
    <row r="731" spans="1:26" ht="15.75" customHeight="1">
      <c r="A731" s="179"/>
      <c r="B731" s="177"/>
      <c r="C731" s="179"/>
      <c r="D731" s="179"/>
      <c r="E731" s="165"/>
      <c r="F731" s="165"/>
      <c r="G731" s="160"/>
      <c r="H731" s="160"/>
      <c r="I731" s="160"/>
      <c r="J731" s="160"/>
      <c r="K731" s="160"/>
      <c r="L731" s="160"/>
      <c r="M731" s="160"/>
      <c r="N731" s="160"/>
      <c r="O731" s="160"/>
      <c r="P731" s="160"/>
      <c r="Q731" s="160"/>
      <c r="R731" s="160"/>
      <c r="S731" s="160"/>
      <c r="T731" s="160"/>
      <c r="U731" s="160"/>
      <c r="V731" s="160"/>
      <c r="W731" s="160"/>
      <c r="X731" s="160"/>
      <c r="Y731" s="160"/>
      <c r="Z731" s="160"/>
    </row>
    <row r="732" spans="1:26" ht="15.75" customHeight="1">
      <c r="A732" s="179"/>
      <c r="B732" s="177"/>
      <c r="C732" s="179"/>
      <c r="D732" s="179"/>
      <c r="E732" s="165"/>
      <c r="F732" s="165"/>
      <c r="G732" s="160"/>
      <c r="H732" s="160"/>
      <c r="I732" s="160"/>
      <c r="J732" s="160"/>
      <c r="K732" s="160"/>
      <c r="L732" s="160"/>
      <c r="M732" s="160"/>
      <c r="N732" s="160"/>
      <c r="O732" s="160"/>
      <c r="P732" s="160"/>
      <c r="Q732" s="160"/>
      <c r="R732" s="160"/>
      <c r="S732" s="160"/>
      <c r="T732" s="160"/>
      <c r="U732" s="160"/>
      <c r="V732" s="160"/>
      <c r="W732" s="160"/>
      <c r="X732" s="160"/>
      <c r="Y732" s="160"/>
      <c r="Z732" s="160"/>
    </row>
    <row r="733" spans="1:26" ht="15.75" customHeight="1">
      <c r="A733" s="179"/>
      <c r="B733" s="177"/>
      <c r="C733" s="179"/>
      <c r="D733" s="179"/>
      <c r="E733" s="165"/>
      <c r="F733" s="165"/>
      <c r="G733" s="160"/>
      <c r="H733" s="160"/>
      <c r="I733" s="160"/>
      <c r="J733" s="160"/>
      <c r="K733" s="160"/>
      <c r="L733" s="160"/>
      <c r="M733" s="160"/>
      <c r="N733" s="160"/>
      <c r="O733" s="160"/>
      <c r="P733" s="160"/>
      <c r="Q733" s="160"/>
      <c r="R733" s="160"/>
      <c r="S733" s="160"/>
      <c r="T733" s="160"/>
      <c r="U733" s="160"/>
      <c r="V733" s="160"/>
      <c r="W733" s="160"/>
      <c r="X733" s="160"/>
      <c r="Y733" s="160"/>
      <c r="Z733" s="160"/>
    </row>
    <row r="734" spans="1:26" ht="15.75" customHeight="1">
      <c r="A734" s="179"/>
      <c r="B734" s="177"/>
      <c r="C734" s="179"/>
      <c r="D734" s="179"/>
      <c r="E734" s="165"/>
      <c r="F734" s="165"/>
      <c r="G734" s="160"/>
      <c r="H734" s="160"/>
      <c r="I734" s="160"/>
      <c r="J734" s="160"/>
      <c r="K734" s="160"/>
      <c r="L734" s="160"/>
      <c r="M734" s="160"/>
      <c r="N734" s="160"/>
      <c r="O734" s="160"/>
      <c r="P734" s="160"/>
      <c r="Q734" s="160"/>
      <c r="R734" s="160"/>
      <c r="S734" s="160"/>
      <c r="T734" s="160"/>
      <c r="U734" s="160"/>
      <c r="V734" s="160"/>
      <c r="W734" s="160"/>
      <c r="X734" s="160"/>
      <c r="Y734" s="160"/>
      <c r="Z734" s="160"/>
    </row>
    <row r="735" spans="1:26" ht="15.75" customHeight="1">
      <c r="A735" s="179"/>
      <c r="B735" s="177"/>
      <c r="C735" s="179"/>
      <c r="D735" s="179"/>
      <c r="E735" s="165"/>
      <c r="F735" s="165"/>
      <c r="G735" s="160"/>
      <c r="H735" s="160"/>
      <c r="I735" s="160"/>
      <c r="J735" s="160"/>
      <c r="K735" s="160"/>
      <c r="L735" s="160"/>
      <c r="M735" s="160"/>
      <c r="N735" s="160"/>
      <c r="O735" s="160"/>
      <c r="P735" s="160"/>
      <c r="Q735" s="160"/>
      <c r="R735" s="160"/>
      <c r="S735" s="160"/>
      <c r="T735" s="160"/>
      <c r="U735" s="160"/>
      <c r="V735" s="160"/>
      <c r="W735" s="160"/>
      <c r="X735" s="160"/>
      <c r="Y735" s="160"/>
      <c r="Z735" s="160"/>
    </row>
    <row r="736" spans="1:26" ht="15.75" customHeight="1">
      <c r="A736" s="179"/>
      <c r="B736" s="177"/>
      <c r="C736" s="179"/>
      <c r="D736" s="179"/>
      <c r="E736" s="165"/>
      <c r="F736" s="165"/>
      <c r="G736" s="160"/>
      <c r="H736" s="160"/>
      <c r="I736" s="160"/>
      <c r="J736" s="160"/>
      <c r="K736" s="160"/>
      <c r="L736" s="160"/>
      <c r="M736" s="160"/>
      <c r="N736" s="160"/>
      <c r="O736" s="160"/>
      <c r="P736" s="160"/>
      <c r="Q736" s="160"/>
      <c r="R736" s="160"/>
      <c r="S736" s="160"/>
      <c r="T736" s="160"/>
      <c r="U736" s="160"/>
      <c r="V736" s="160"/>
      <c r="W736" s="160"/>
      <c r="X736" s="160"/>
      <c r="Y736" s="160"/>
      <c r="Z736" s="160"/>
    </row>
    <row r="737" spans="1:26" ht="15.75" customHeight="1">
      <c r="A737" s="179"/>
      <c r="B737" s="177"/>
      <c r="C737" s="179"/>
      <c r="D737" s="179"/>
      <c r="E737" s="165"/>
      <c r="F737" s="165"/>
      <c r="G737" s="160"/>
      <c r="H737" s="160"/>
      <c r="I737" s="160"/>
      <c r="J737" s="160"/>
      <c r="K737" s="160"/>
      <c r="L737" s="160"/>
      <c r="M737" s="160"/>
      <c r="N737" s="160"/>
      <c r="O737" s="160"/>
      <c r="P737" s="160"/>
      <c r="Q737" s="160"/>
      <c r="R737" s="160"/>
      <c r="S737" s="160"/>
      <c r="T737" s="160"/>
      <c r="U737" s="160"/>
      <c r="V737" s="160"/>
      <c r="W737" s="160"/>
      <c r="X737" s="160"/>
      <c r="Y737" s="160"/>
      <c r="Z737" s="160"/>
    </row>
    <row r="738" spans="1:26" ht="15.75" customHeight="1">
      <c r="A738" s="179"/>
      <c r="B738" s="177"/>
      <c r="C738" s="179"/>
      <c r="D738" s="179"/>
      <c r="E738" s="165"/>
      <c r="F738" s="165"/>
      <c r="G738" s="160"/>
      <c r="H738" s="160"/>
      <c r="I738" s="160"/>
      <c r="J738" s="160"/>
      <c r="K738" s="160"/>
      <c r="L738" s="160"/>
      <c r="M738" s="160"/>
      <c r="N738" s="160"/>
      <c r="O738" s="160"/>
      <c r="P738" s="160"/>
      <c r="Q738" s="160"/>
      <c r="R738" s="160"/>
      <c r="S738" s="160"/>
      <c r="T738" s="160"/>
      <c r="U738" s="160"/>
      <c r="V738" s="160"/>
      <c r="W738" s="160"/>
      <c r="X738" s="160"/>
      <c r="Y738" s="160"/>
      <c r="Z738" s="160"/>
    </row>
    <row r="739" spans="1:26" ht="15.75" customHeight="1">
      <c r="A739" s="179"/>
      <c r="B739" s="177"/>
      <c r="C739" s="179"/>
      <c r="D739" s="179"/>
      <c r="E739" s="165"/>
      <c r="F739" s="165"/>
      <c r="G739" s="160"/>
      <c r="H739" s="160"/>
      <c r="I739" s="160"/>
      <c r="J739" s="160"/>
      <c r="K739" s="160"/>
      <c r="L739" s="160"/>
      <c r="M739" s="160"/>
      <c r="N739" s="160"/>
      <c r="O739" s="160"/>
      <c r="P739" s="160"/>
      <c r="Q739" s="160"/>
      <c r="R739" s="160"/>
      <c r="S739" s="160"/>
      <c r="T739" s="160"/>
      <c r="U739" s="160"/>
      <c r="V739" s="160"/>
      <c r="W739" s="160"/>
      <c r="X739" s="160"/>
      <c r="Y739" s="160"/>
      <c r="Z739" s="160"/>
    </row>
    <row r="740" spans="1:26" ht="15.75" customHeight="1">
      <c r="A740" s="179"/>
      <c r="B740" s="177"/>
      <c r="C740" s="179"/>
      <c r="D740" s="179"/>
      <c r="E740" s="165"/>
      <c r="F740" s="165"/>
      <c r="G740" s="160"/>
      <c r="H740" s="160"/>
      <c r="I740" s="160"/>
      <c r="J740" s="160"/>
      <c r="K740" s="160"/>
      <c r="L740" s="160"/>
      <c r="M740" s="160"/>
      <c r="N740" s="160"/>
      <c r="O740" s="160"/>
      <c r="P740" s="160"/>
      <c r="Q740" s="160"/>
      <c r="R740" s="160"/>
      <c r="S740" s="160"/>
      <c r="T740" s="160"/>
      <c r="U740" s="160"/>
      <c r="V740" s="160"/>
      <c r="W740" s="160"/>
      <c r="X740" s="160"/>
      <c r="Y740" s="160"/>
      <c r="Z740" s="160"/>
    </row>
    <row r="741" spans="1:26" ht="15.75" customHeight="1">
      <c r="A741" s="179"/>
      <c r="B741" s="177"/>
      <c r="C741" s="179"/>
      <c r="D741" s="179"/>
      <c r="E741" s="165"/>
      <c r="F741" s="165"/>
      <c r="G741" s="160"/>
      <c r="H741" s="160"/>
      <c r="I741" s="160"/>
      <c r="J741" s="160"/>
      <c r="K741" s="160"/>
      <c r="L741" s="160"/>
      <c r="M741" s="160"/>
      <c r="N741" s="160"/>
      <c r="O741" s="160"/>
      <c r="P741" s="160"/>
      <c r="Q741" s="160"/>
      <c r="R741" s="160"/>
      <c r="S741" s="160"/>
      <c r="T741" s="160"/>
      <c r="U741" s="160"/>
      <c r="V741" s="160"/>
      <c r="W741" s="160"/>
      <c r="X741" s="160"/>
      <c r="Y741" s="160"/>
      <c r="Z741" s="160"/>
    </row>
    <row r="742" spans="1:26" ht="15.75" customHeight="1">
      <c r="A742" s="179"/>
      <c r="B742" s="177"/>
      <c r="C742" s="179"/>
      <c r="D742" s="179"/>
      <c r="E742" s="165"/>
      <c r="F742" s="165"/>
      <c r="G742" s="160"/>
      <c r="H742" s="160"/>
      <c r="I742" s="160"/>
      <c r="J742" s="160"/>
      <c r="K742" s="160"/>
      <c r="L742" s="160"/>
      <c r="M742" s="160"/>
      <c r="N742" s="160"/>
      <c r="O742" s="160"/>
      <c r="P742" s="160"/>
      <c r="Q742" s="160"/>
      <c r="R742" s="160"/>
      <c r="S742" s="160"/>
      <c r="T742" s="160"/>
      <c r="U742" s="160"/>
      <c r="V742" s="160"/>
      <c r="W742" s="160"/>
      <c r="X742" s="160"/>
      <c r="Y742" s="160"/>
      <c r="Z742" s="160"/>
    </row>
    <row r="743" spans="1:26" ht="15.75" customHeight="1">
      <c r="A743" s="179"/>
      <c r="B743" s="177"/>
      <c r="C743" s="179"/>
      <c r="D743" s="179"/>
      <c r="E743" s="165"/>
      <c r="F743" s="165"/>
      <c r="G743" s="160"/>
      <c r="H743" s="160"/>
      <c r="I743" s="160"/>
      <c r="J743" s="160"/>
      <c r="K743" s="160"/>
      <c r="L743" s="160"/>
      <c r="M743" s="160"/>
      <c r="N743" s="160"/>
      <c r="O743" s="160"/>
      <c r="P743" s="160"/>
      <c r="Q743" s="160"/>
      <c r="R743" s="160"/>
      <c r="S743" s="160"/>
      <c r="T743" s="160"/>
      <c r="U743" s="160"/>
      <c r="V743" s="160"/>
      <c r="W743" s="160"/>
      <c r="X743" s="160"/>
      <c r="Y743" s="160"/>
      <c r="Z743" s="160"/>
    </row>
    <row r="744" spans="1:26" ht="15.75" customHeight="1">
      <c r="A744" s="179"/>
      <c r="B744" s="177"/>
      <c r="C744" s="179"/>
      <c r="D744" s="179"/>
      <c r="E744" s="165"/>
      <c r="F744" s="165"/>
      <c r="G744" s="160"/>
      <c r="H744" s="160"/>
      <c r="I744" s="160"/>
      <c r="J744" s="160"/>
      <c r="K744" s="160"/>
      <c r="L744" s="160"/>
      <c r="M744" s="160"/>
      <c r="N744" s="160"/>
      <c r="O744" s="160"/>
      <c r="P744" s="160"/>
      <c r="Q744" s="160"/>
      <c r="R744" s="160"/>
      <c r="S744" s="160"/>
      <c r="T744" s="160"/>
      <c r="U744" s="160"/>
      <c r="V744" s="160"/>
      <c r="W744" s="160"/>
      <c r="X744" s="160"/>
      <c r="Y744" s="160"/>
      <c r="Z744" s="160"/>
    </row>
    <row r="745" spans="1:26" ht="15.75" customHeight="1">
      <c r="A745" s="179"/>
      <c r="B745" s="177"/>
      <c r="C745" s="179"/>
      <c r="D745" s="179"/>
      <c r="E745" s="165"/>
      <c r="F745" s="165"/>
      <c r="G745" s="160"/>
      <c r="H745" s="160"/>
      <c r="I745" s="160"/>
      <c r="J745" s="160"/>
      <c r="K745" s="160"/>
      <c r="L745" s="160"/>
      <c r="M745" s="160"/>
      <c r="N745" s="160"/>
      <c r="O745" s="160"/>
      <c r="P745" s="160"/>
      <c r="Q745" s="160"/>
      <c r="R745" s="160"/>
      <c r="S745" s="160"/>
      <c r="T745" s="160"/>
      <c r="U745" s="160"/>
      <c r="V745" s="160"/>
      <c r="W745" s="160"/>
      <c r="X745" s="160"/>
      <c r="Y745" s="160"/>
      <c r="Z745" s="160"/>
    </row>
    <row r="746" spans="1:26" ht="15.75" customHeight="1">
      <c r="A746" s="179"/>
      <c r="B746" s="177"/>
      <c r="C746" s="179"/>
      <c r="D746" s="179"/>
      <c r="E746" s="165"/>
      <c r="F746" s="165"/>
      <c r="G746" s="160"/>
      <c r="H746" s="160"/>
      <c r="I746" s="160"/>
      <c r="J746" s="160"/>
      <c r="K746" s="160"/>
      <c r="L746" s="160"/>
      <c r="M746" s="160"/>
      <c r="N746" s="160"/>
      <c r="O746" s="160"/>
      <c r="P746" s="160"/>
      <c r="Q746" s="160"/>
      <c r="R746" s="160"/>
      <c r="S746" s="160"/>
      <c r="T746" s="160"/>
      <c r="U746" s="160"/>
      <c r="V746" s="160"/>
      <c r="W746" s="160"/>
      <c r="X746" s="160"/>
      <c r="Y746" s="160"/>
      <c r="Z746" s="160"/>
    </row>
    <row r="747" spans="1:26" ht="15.75" customHeight="1">
      <c r="A747" s="179"/>
      <c r="B747" s="177"/>
      <c r="C747" s="179"/>
      <c r="D747" s="179"/>
      <c r="E747" s="165"/>
      <c r="F747" s="165"/>
      <c r="G747" s="160"/>
      <c r="H747" s="160"/>
      <c r="I747" s="160"/>
      <c r="J747" s="160"/>
      <c r="K747" s="160"/>
      <c r="L747" s="160"/>
      <c r="M747" s="160"/>
      <c r="N747" s="160"/>
      <c r="O747" s="160"/>
      <c r="P747" s="160"/>
      <c r="Q747" s="160"/>
      <c r="R747" s="160"/>
      <c r="S747" s="160"/>
      <c r="T747" s="160"/>
      <c r="U747" s="160"/>
      <c r="V747" s="160"/>
      <c r="W747" s="160"/>
      <c r="X747" s="160"/>
      <c r="Y747" s="160"/>
      <c r="Z747" s="160"/>
    </row>
    <row r="748" spans="1:26" ht="15.75" customHeight="1">
      <c r="A748" s="179"/>
      <c r="B748" s="177"/>
      <c r="C748" s="179"/>
      <c r="D748" s="179"/>
      <c r="E748" s="165"/>
      <c r="F748" s="165"/>
      <c r="G748" s="160"/>
      <c r="H748" s="160"/>
      <c r="I748" s="160"/>
      <c r="J748" s="160"/>
      <c r="K748" s="160"/>
      <c r="L748" s="160"/>
      <c r="M748" s="160"/>
      <c r="N748" s="160"/>
      <c r="O748" s="160"/>
      <c r="P748" s="160"/>
      <c r="Q748" s="160"/>
      <c r="R748" s="160"/>
      <c r="S748" s="160"/>
      <c r="T748" s="160"/>
      <c r="U748" s="160"/>
      <c r="V748" s="160"/>
      <c r="W748" s="160"/>
      <c r="X748" s="160"/>
      <c r="Y748" s="160"/>
      <c r="Z748" s="160"/>
    </row>
    <row r="749" spans="1:26" ht="15.75" customHeight="1">
      <c r="A749" s="179"/>
      <c r="B749" s="177"/>
      <c r="C749" s="179"/>
      <c r="D749" s="179"/>
      <c r="E749" s="165"/>
      <c r="F749" s="165"/>
      <c r="G749" s="160"/>
      <c r="H749" s="160"/>
      <c r="I749" s="160"/>
      <c r="J749" s="160"/>
      <c r="K749" s="160"/>
      <c r="L749" s="160"/>
      <c r="M749" s="160"/>
      <c r="N749" s="160"/>
      <c r="O749" s="160"/>
      <c r="P749" s="160"/>
      <c r="Q749" s="160"/>
      <c r="R749" s="160"/>
      <c r="S749" s="160"/>
      <c r="T749" s="160"/>
      <c r="U749" s="160"/>
      <c r="V749" s="160"/>
      <c r="W749" s="160"/>
      <c r="X749" s="160"/>
      <c r="Y749" s="160"/>
      <c r="Z749" s="160"/>
    </row>
    <row r="750" spans="1:26" ht="15.75" customHeight="1">
      <c r="A750" s="179"/>
      <c r="B750" s="177"/>
      <c r="C750" s="179"/>
      <c r="D750" s="179"/>
      <c r="E750" s="165"/>
      <c r="F750" s="165"/>
      <c r="G750" s="160"/>
      <c r="H750" s="160"/>
      <c r="I750" s="160"/>
      <c r="J750" s="160"/>
      <c r="K750" s="160"/>
      <c r="L750" s="160"/>
      <c r="M750" s="160"/>
      <c r="N750" s="160"/>
      <c r="O750" s="160"/>
      <c r="P750" s="160"/>
      <c r="Q750" s="160"/>
      <c r="R750" s="160"/>
      <c r="S750" s="160"/>
      <c r="T750" s="160"/>
      <c r="U750" s="160"/>
      <c r="V750" s="160"/>
      <c r="W750" s="160"/>
      <c r="X750" s="160"/>
      <c r="Y750" s="160"/>
      <c r="Z750" s="160"/>
    </row>
    <row r="751" spans="1:26" ht="15.75" customHeight="1">
      <c r="A751" s="179"/>
      <c r="B751" s="177"/>
      <c r="C751" s="179"/>
      <c r="D751" s="179"/>
      <c r="E751" s="165"/>
      <c r="F751" s="165"/>
      <c r="G751" s="160"/>
      <c r="H751" s="160"/>
      <c r="I751" s="160"/>
      <c r="J751" s="160"/>
      <c r="K751" s="160"/>
      <c r="L751" s="160"/>
      <c r="M751" s="160"/>
      <c r="N751" s="160"/>
      <c r="O751" s="160"/>
      <c r="P751" s="160"/>
      <c r="Q751" s="160"/>
      <c r="R751" s="160"/>
      <c r="S751" s="160"/>
      <c r="T751" s="160"/>
      <c r="U751" s="160"/>
      <c r="V751" s="160"/>
      <c r="W751" s="160"/>
      <c r="X751" s="160"/>
      <c r="Y751" s="160"/>
      <c r="Z751" s="160"/>
    </row>
    <row r="752" spans="1:26" ht="15.75" customHeight="1">
      <c r="A752" s="179"/>
      <c r="B752" s="177"/>
      <c r="C752" s="179"/>
      <c r="D752" s="179"/>
      <c r="E752" s="165"/>
      <c r="F752" s="165"/>
      <c r="G752" s="160"/>
      <c r="H752" s="160"/>
      <c r="I752" s="160"/>
      <c r="J752" s="160"/>
      <c r="K752" s="160"/>
      <c r="L752" s="160"/>
      <c r="M752" s="160"/>
      <c r="N752" s="160"/>
      <c r="O752" s="160"/>
      <c r="P752" s="160"/>
      <c r="Q752" s="160"/>
      <c r="R752" s="160"/>
      <c r="S752" s="160"/>
      <c r="T752" s="160"/>
      <c r="U752" s="160"/>
      <c r="V752" s="160"/>
      <c r="W752" s="160"/>
      <c r="X752" s="160"/>
      <c r="Y752" s="160"/>
      <c r="Z752" s="160"/>
    </row>
    <row r="753" spans="1:26" ht="15.75" customHeight="1">
      <c r="A753" s="179"/>
      <c r="B753" s="177"/>
      <c r="C753" s="179"/>
      <c r="D753" s="179"/>
      <c r="E753" s="165"/>
      <c r="F753" s="165"/>
      <c r="G753" s="160"/>
      <c r="H753" s="160"/>
      <c r="I753" s="160"/>
      <c r="J753" s="160"/>
      <c r="K753" s="160"/>
      <c r="L753" s="160"/>
      <c r="M753" s="160"/>
      <c r="N753" s="160"/>
      <c r="O753" s="160"/>
      <c r="P753" s="160"/>
      <c r="Q753" s="160"/>
      <c r="R753" s="160"/>
      <c r="S753" s="160"/>
      <c r="T753" s="160"/>
      <c r="U753" s="160"/>
      <c r="V753" s="160"/>
      <c r="W753" s="160"/>
      <c r="X753" s="160"/>
      <c r="Y753" s="160"/>
      <c r="Z753" s="160"/>
    </row>
    <row r="754" spans="1:26" ht="15.75" customHeight="1">
      <c r="A754" s="179"/>
      <c r="B754" s="177"/>
      <c r="C754" s="179"/>
      <c r="D754" s="179"/>
      <c r="E754" s="165"/>
      <c r="F754" s="165"/>
      <c r="G754" s="160"/>
      <c r="H754" s="160"/>
      <c r="I754" s="160"/>
      <c r="J754" s="160"/>
      <c r="K754" s="160"/>
      <c r="L754" s="160"/>
      <c r="M754" s="160"/>
      <c r="N754" s="160"/>
      <c r="O754" s="160"/>
      <c r="P754" s="160"/>
      <c r="Q754" s="160"/>
      <c r="R754" s="160"/>
      <c r="S754" s="160"/>
      <c r="T754" s="160"/>
      <c r="U754" s="160"/>
      <c r="V754" s="160"/>
      <c r="W754" s="160"/>
      <c r="X754" s="160"/>
      <c r="Y754" s="160"/>
      <c r="Z754" s="160"/>
    </row>
    <row r="755" spans="1:26" ht="15.75" customHeight="1">
      <c r="A755" s="179"/>
      <c r="B755" s="177"/>
      <c r="C755" s="179"/>
      <c r="D755" s="179"/>
      <c r="E755" s="165"/>
      <c r="F755" s="165"/>
      <c r="G755" s="160"/>
      <c r="H755" s="160"/>
      <c r="I755" s="160"/>
      <c r="J755" s="160"/>
      <c r="K755" s="160"/>
      <c r="L755" s="160"/>
      <c r="M755" s="160"/>
      <c r="N755" s="160"/>
      <c r="O755" s="160"/>
      <c r="P755" s="160"/>
      <c r="Q755" s="160"/>
      <c r="R755" s="160"/>
      <c r="S755" s="160"/>
      <c r="T755" s="160"/>
      <c r="U755" s="160"/>
      <c r="V755" s="160"/>
      <c r="W755" s="160"/>
      <c r="X755" s="160"/>
      <c r="Y755" s="160"/>
      <c r="Z755" s="160"/>
    </row>
    <row r="756" spans="1:26" ht="15.75" customHeight="1">
      <c r="A756" s="179"/>
      <c r="B756" s="177"/>
      <c r="C756" s="179"/>
      <c r="D756" s="179"/>
      <c r="E756" s="165"/>
      <c r="F756" s="165"/>
      <c r="G756" s="160"/>
      <c r="H756" s="160"/>
      <c r="I756" s="160"/>
      <c r="J756" s="160"/>
      <c r="K756" s="160"/>
      <c r="L756" s="160"/>
      <c r="M756" s="160"/>
      <c r="N756" s="160"/>
      <c r="O756" s="160"/>
      <c r="P756" s="160"/>
      <c r="Q756" s="160"/>
      <c r="R756" s="160"/>
      <c r="S756" s="160"/>
      <c r="T756" s="160"/>
      <c r="U756" s="160"/>
      <c r="V756" s="160"/>
      <c r="W756" s="160"/>
      <c r="X756" s="160"/>
      <c r="Y756" s="160"/>
      <c r="Z756" s="160"/>
    </row>
    <row r="757" spans="1:26" ht="15.75" customHeight="1">
      <c r="A757" s="179"/>
      <c r="B757" s="177"/>
      <c r="C757" s="179"/>
      <c r="D757" s="179"/>
      <c r="E757" s="165"/>
      <c r="F757" s="165"/>
      <c r="G757" s="160"/>
      <c r="H757" s="160"/>
      <c r="I757" s="160"/>
      <c r="J757" s="160"/>
      <c r="K757" s="160"/>
      <c r="L757" s="160"/>
      <c r="M757" s="160"/>
      <c r="N757" s="160"/>
      <c r="O757" s="160"/>
      <c r="P757" s="160"/>
      <c r="Q757" s="160"/>
      <c r="R757" s="160"/>
      <c r="S757" s="160"/>
      <c r="T757" s="160"/>
      <c r="U757" s="160"/>
      <c r="V757" s="160"/>
      <c r="W757" s="160"/>
      <c r="X757" s="160"/>
      <c r="Y757" s="160"/>
      <c r="Z757" s="160"/>
    </row>
    <row r="758" spans="1:26" ht="15.75" customHeight="1">
      <c r="A758" s="179"/>
      <c r="B758" s="177"/>
      <c r="C758" s="179"/>
      <c r="D758" s="179"/>
      <c r="E758" s="165"/>
      <c r="F758" s="165"/>
      <c r="G758" s="160"/>
      <c r="H758" s="160"/>
      <c r="I758" s="160"/>
      <c r="J758" s="160"/>
      <c r="K758" s="160"/>
      <c r="L758" s="160"/>
      <c r="M758" s="160"/>
      <c r="N758" s="160"/>
      <c r="O758" s="160"/>
      <c r="P758" s="160"/>
      <c r="Q758" s="160"/>
      <c r="R758" s="160"/>
      <c r="S758" s="160"/>
      <c r="T758" s="160"/>
      <c r="U758" s="160"/>
      <c r="V758" s="160"/>
      <c r="W758" s="160"/>
      <c r="X758" s="160"/>
      <c r="Y758" s="160"/>
      <c r="Z758" s="160"/>
    </row>
    <row r="759" spans="1:26" ht="15.75" customHeight="1">
      <c r="A759" s="179"/>
      <c r="B759" s="177"/>
      <c r="C759" s="179"/>
      <c r="D759" s="179"/>
      <c r="E759" s="165"/>
      <c r="F759" s="165"/>
      <c r="G759" s="160"/>
      <c r="H759" s="160"/>
      <c r="I759" s="160"/>
      <c r="J759" s="160"/>
      <c r="K759" s="160"/>
      <c r="L759" s="160"/>
      <c r="M759" s="160"/>
      <c r="N759" s="160"/>
      <c r="O759" s="160"/>
      <c r="P759" s="160"/>
      <c r="Q759" s="160"/>
      <c r="R759" s="160"/>
      <c r="S759" s="160"/>
      <c r="T759" s="160"/>
      <c r="U759" s="160"/>
      <c r="V759" s="160"/>
      <c r="W759" s="160"/>
      <c r="X759" s="160"/>
      <c r="Y759" s="160"/>
      <c r="Z759" s="160"/>
    </row>
    <row r="760" spans="1:26" ht="15.75" customHeight="1">
      <c r="A760" s="179"/>
      <c r="B760" s="177"/>
      <c r="C760" s="179"/>
      <c r="D760" s="179"/>
      <c r="E760" s="165"/>
      <c r="F760" s="165"/>
      <c r="G760" s="160"/>
      <c r="H760" s="160"/>
      <c r="I760" s="160"/>
      <c r="J760" s="160"/>
      <c r="K760" s="160"/>
      <c r="L760" s="160"/>
      <c r="M760" s="160"/>
      <c r="N760" s="160"/>
      <c r="O760" s="160"/>
      <c r="P760" s="160"/>
      <c r="Q760" s="160"/>
      <c r="R760" s="160"/>
      <c r="S760" s="160"/>
      <c r="T760" s="160"/>
      <c r="U760" s="160"/>
      <c r="V760" s="160"/>
      <c r="W760" s="160"/>
      <c r="X760" s="160"/>
      <c r="Y760" s="160"/>
      <c r="Z760" s="160"/>
    </row>
    <row r="761" spans="1:26" ht="15.75" customHeight="1">
      <c r="A761" s="179"/>
      <c r="B761" s="177"/>
      <c r="C761" s="179"/>
      <c r="D761" s="179"/>
      <c r="E761" s="165"/>
      <c r="F761" s="165"/>
      <c r="G761" s="160"/>
      <c r="H761" s="160"/>
      <c r="I761" s="160"/>
      <c r="J761" s="160"/>
      <c r="K761" s="160"/>
      <c r="L761" s="160"/>
      <c r="M761" s="160"/>
      <c r="N761" s="160"/>
      <c r="O761" s="160"/>
      <c r="P761" s="160"/>
      <c r="Q761" s="160"/>
      <c r="R761" s="160"/>
      <c r="S761" s="160"/>
      <c r="T761" s="160"/>
      <c r="U761" s="160"/>
      <c r="V761" s="160"/>
      <c r="W761" s="160"/>
      <c r="X761" s="160"/>
      <c r="Y761" s="160"/>
      <c r="Z761" s="160"/>
    </row>
    <row r="762" spans="1:26" ht="15.75" customHeight="1">
      <c r="A762" s="179"/>
      <c r="B762" s="177"/>
      <c r="C762" s="179"/>
      <c r="D762" s="179"/>
      <c r="E762" s="165"/>
      <c r="F762" s="165"/>
      <c r="G762" s="160"/>
      <c r="H762" s="160"/>
      <c r="I762" s="160"/>
      <c r="J762" s="160"/>
      <c r="K762" s="160"/>
      <c r="L762" s="160"/>
      <c r="M762" s="160"/>
      <c r="N762" s="160"/>
      <c r="O762" s="160"/>
      <c r="P762" s="160"/>
      <c r="Q762" s="160"/>
      <c r="R762" s="160"/>
      <c r="S762" s="160"/>
      <c r="T762" s="160"/>
      <c r="U762" s="160"/>
      <c r="V762" s="160"/>
      <c r="W762" s="160"/>
      <c r="X762" s="160"/>
      <c r="Y762" s="160"/>
      <c r="Z762" s="160"/>
    </row>
    <row r="763" spans="1:26" ht="15.75" customHeight="1">
      <c r="A763" s="179"/>
      <c r="B763" s="177"/>
      <c r="C763" s="179"/>
      <c r="D763" s="179"/>
      <c r="E763" s="165"/>
      <c r="F763" s="165"/>
      <c r="G763" s="160"/>
      <c r="H763" s="160"/>
      <c r="I763" s="160"/>
      <c r="J763" s="160"/>
      <c r="K763" s="160"/>
      <c r="L763" s="160"/>
      <c r="M763" s="160"/>
      <c r="N763" s="160"/>
      <c r="O763" s="160"/>
      <c r="P763" s="160"/>
      <c r="Q763" s="160"/>
      <c r="R763" s="160"/>
      <c r="S763" s="160"/>
      <c r="T763" s="160"/>
      <c r="U763" s="160"/>
      <c r="V763" s="160"/>
      <c r="W763" s="160"/>
      <c r="X763" s="160"/>
      <c r="Y763" s="160"/>
      <c r="Z763" s="160"/>
    </row>
    <row r="764" spans="1:26" ht="15.75" customHeight="1">
      <c r="A764" s="179"/>
      <c r="B764" s="177"/>
      <c r="C764" s="179"/>
      <c r="D764" s="179"/>
      <c r="E764" s="165"/>
      <c r="F764" s="165"/>
      <c r="G764" s="160"/>
      <c r="H764" s="160"/>
      <c r="I764" s="160"/>
      <c r="J764" s="160"/>
      <c r="K764" s="160"/>
      <c r="L764" s="160"/>
      <c r="M764" s="160"/>
      <c r="N764" s="160"/>
      <c r="O764" s="160"/>
      <c r="P764" s="160"/>
      <c r="Q764" s="160"/>
      <c r="R764" s="160"/>
      <c r="S764" s="160"/>
      <c r="T764" s="160"/>
      <c r="U764" s="160"/>
      <c r="V764" s="160"/>
      <c r="W764" s="160"/>
      <c r="X764" s="160"/>
      <c r="Y764" s="160"/>
      <c r="Z764" s="160"/>
    </row>
    <row r="765" spans="1:26" ht="15.75" customHeight="1">
      <c r="A765" s="179"/>
      <c r="B765" s="177"/>
      <c r="C765" s="179"/>
      <c r="D765" s="179"/>
      <c r="E765" s="165"/>
      <c r="F765" s="165"/>
      <c r="G765" s="160"/>
      <c r="H765" s="160"/>
      <c r="I765" s="160"/>
      <c r="J765" s="160"/>
      <c r="K765" s="160"/>
      <c r="L765" s="160"/>
      <c r="M765" s="160"/>
      <c r="N765" s="160"/>
      <c r="O765" s="160"/>
      <c r="P765" s="160"/>
      <c r="Q765" s="160"/>
      <c r="R765" s="160"/>
      <c r="S765" s="160"/>
      <c r="T765" s="160"/>
      <c r="U765" s="160"/>
      <c r="V765" s="160"/>
      <c r="W765" s="160"/>
      <c r="X765" s="160"/>
      <c r="Y765" s="160"/>
      <c r="Z765" s="160"/>
    </row>
    <row r="766" spans="1:26" ht="15.75" customHeight="1">
      <c r="A766" s="179"/>
      <c r="B766" s="177"/>
      <c r="C766" s="179"/>
      <c r="D766" s="179"/>
      <c r="E766" s="165"/>
      <c r="F766" s="165"/>
      <c r="G766" s="160"/>
      <c r="H766" s="160"/>
      <c r="I766" s="160"/>
      <c r="J766" s="160"/>
      <c r="K766" s="160"/>
      <c r="L766" s="160"/>
      <c r="M766" s="160"/>
      <c r="N766" s="160"/>
      <c r="O766" s="160"/>
      <c r="P766" s="160"/>
      <c r="Q766" s="160"/>
      <c r="R766" s="160"/>
      <c r="S766" s="160"/>
      <c r="T766" s="160"/>
      <c r="U766" s="160"/>
      <c r="V766" s="160"/>
      <c r="W766" s="160"/>
      <c r="X766" s="160"/>
      <c r="Y766" s="160"/>
      <c r="Z766" s="160"/>
    </row>
    <row r="767" spans="1:26" ht="15.75" customHeight="1">
      <c r="A767" s="179"/>
      <c r="B767" s="177"/>
      <c r="C767" s="179"/>
      <c r="D767" s="179"/>
      <c r="E767" s="165"/>
      <c r="F767" s="165"/>
      <c r="G767" s="160"/>
      <c r="H767" s="160"/>
      <c r="I767" s="160"/>
      <c r="J767" s="160"/>
      <c r="K767" s="160"/>
      <c r="L767" s="160"/>
      <c r="M767" s="160"/>
      <c r="N767" s="160"/>
      <c r="O767" s="160"/>
      <c r="P767" s="160"/>
      <c r="Q767" s="160"/>
      <c r="R767" s="160"/>
      <c r="S767" s="160"/>
      <c r="T767" s="160"/>
      <c r="U767" s="160"/>
      <c r="V767" s="160"/>
      <c r="W767" s="160"/>
      <c r="X767" s="160"/>
      <c r="Y767" s="160"/>
      <c r="Z767" s="160"/>
    </row>
    <row r="768" spans="1:26" ht="15.75" customHeight="1">
      <c r="A768" s="179"/>
      <c r="B768" s="177"/>
      <c r="C768" s="179"/>
      <c r="D768" s="179"/>
      <c r="E768" s="165"/>
      <c r="F768" s="165"/>
      <c r="G768" s="160"/>
      <c r="H768" s="160"/>
      <c r="I768" s="160"/>
      <c r="J768" s="160"/>
      <c r="K768" s="160"/>
      <c r="L768" s="160"/>
      <c r="M768" s="160"/>
      <c r="N768" s="160"/>
      <c r="O768" s="160"/>
      <c r="P768" s="160"/>
      <c r="Q768" s="160"/>
      <c r="R768" s="160"/>
      <c r="S768" s="160"/>
      <c r="T768" s="160"/>
      <c r="U768" s="160"/>
      <c r="V768" s="160"/>
      <c r="W768" s="160"/>
      <c r="X768" s="160"/>
      <c r="Y768" s="160"/>
      <c r="Z768" s="160"/>
    </row>
    <row r="769" spans="1:26" ht="15.75" customHeight="1">
      <c r="A769" s="179"/>
      <c r="B769" s="177"/>
      <c r="C769" s="179"/>
      <c r="D769" s="179"/>
      <c r="E769" s="165"/>
      <c r="F769" s="165"/>
      <c r="G769" s="160"/>
      <c r="H769" s="160"/>
      <c r="I769" s="160"/>
      <c r="J769" s="160"/>
      <c r="K769" s="160"/>
      <c r="L769" s="160"/>
      <c r="M769" s="160"/>
      <c r="N769" s="160"/>
      <c r="O769" s="160"/>
      <c r="P769" s="160"/>
      <c r="Q769" s="160"/>
      <c r="R769" s="160"/>
      <c r="S769" s="160"/>
      <c r="T769" s="160"/>
      <c r="U769" s="160"/>
      <c r="V769" s="160"/>
      <c r="W769" s="160"/>
      <c r="X769" s="160"/>
      <c r="Y769" s="160"/>
      <c r="Z769" s="160"/>
    </row>
    <row r="770" spans="1:26" ht="15.75" customHeight="1">
      <c r="A770" s="179"/>
      <c r="B770" s="177"/>
      <c r="C770" s="179"/>
      <c r="D770" s="179"/>
      <c r="E770" s="165"/>
      <c r="F770" s="165"/>
      <c r="G770" s="160"/>
      <c r="H770" s="160"/>
      <c r="I770" s="160"/>
      <c r="J770" s="160"/>
      <c r="K770" s="160"/>
      <c r="L770" s="160"/>
      <c r="M770" s="160"/>
      <c r="N770" s="160"/>
      <c r="O770" s="160"/>
      <c r="P770" s="160"/>
      <c r="Q770" s="160"/>
      <c r="R770" s="160"/>
      <c r="S770" s="160"/>
      <c r="T770" s="160"/>
      <c r="U770" s="160"/>
      <c r="V770" s="160"/>
      <c r="W770" s="160"/>
      <c r="X770" s="160"/>
      <c r="Y770" s="160"/>
      <c r="Z770" s="160"/>
    </row>
    <row r="771" spans="1:26" ht="15.75" customHeight="1">
      <c r="A771" s="179"/>
      <c r="B771" s="177"/>
      <c r="C771" s="179"/>
      <c r="D771" s="179"/>
      <c r="E771" s="165"/>
      <c r="F771" s="165"/>
      <c r="G771" s="160"/>
      <c r="H771" s="160"/>
      <c r="I771" s="160"/>
      <c r="J771" s="160"/>
      <c r="K771" s="160"/>
      <c r="L771" s="160"/>
      <c r="M771" s="160"/>
      <c r="N771" s="160"/>
      <c r="O771" s="160"/>
      <c r="P771" s="160"/>
      <c r="Q771" s="160"/>
      <c r="R771" s="160"/>
      <c r="S771" s="160"/>
      <c r="T771" s="160"/>
      <c r="U771" s="160"/>
      <c r="V771" s="160"/>
      <c r="W771" s="160"/>
      <c r="X771" s="160"/>
      <c r="Y771" s="160"/>
      <c r="Z771" s="160"/>
    </row>
    <row r="772" spans="1:26" ht="15.75" customHeight="1">
      <c r="A772" s="179"/>
      <c r="B772" s="177"/>
      <c r="C772" s="179"/>
      <c r="D772" s="179"/>
      <c r="E772" s="165"/>
      <c r="F772" s="165"/>
      <c r="G772" s="160"/>
      <c r="H772" s="160"/>
      <c r="I772" s="160"/>
      <c r="J772" s="160"/>
      <c r="K772" s="160"/>
      <c r="L772" s="160"/>
      <c r="M772" s="160"/>
      <c r="N772" s="160"/>
      <c r="O772" s="160"/>
      <c r="P772" s="160"/>
      <c r="Q772" s="160"/>
      <c r="R772" s="160"/>
      <c r="S772" s="160"/>
      <c r="T772" s="160"/>
      <c r="U772" s="160"/>
      <c r="V772" s="160"/>
      <c r="W772" s="160"/>
      <c r="X772" s="160"/>
      <c r="Y772" s="160"/>
      <c r="Z772" s="160"/>
    </row>
    <row r="773" spans="1:26" ht="15.75" customHeight="1">
      <c r="A773" s="179"/>
      <c r="B773" s="177"/>
      <c r="C773" s="179"/>
      <c r="D773" s="179"/>
      <c r="E773" s="165"/>
      <c r="F773" s="165"/>
      <c r="G773" s="160"/>
      <c r="H773" s="160"/>
      <c r="I773" s="160"/>
      <c r="J773" s="160"/>
      <c r="K773" s="160"/>
      <c r="L773" s="160"/>
      <c r="M773" s="160"/>
      <c r="N773" s="160"/>
      <c r="O773" s="160"/>
      <c r="P773" s="160"/>
      <c r="Q773" s="160"/>
      <c r="R773" s="160"/>
      <c r="S773" s="160"/>
      <c r="T773" s="160"/>
      <c r="U773" s="160"/>
      <c r="V773" s="160"/>
      <c r="W773" s="160"/>
      <c r="X773" s="160"/>
      <c r="Y773" s="160"/>
      <c r="Z773" s="160"/>
    </row>
    <row r="774" spans="1:26" ht="15.75" customHeight="1">
      <c r="A774" s="179"/>
      <c r="B774" s="177"/>
      <c r="C774" s="179"/>
      <c r="D774" s="179"/>
      <c r="E774" s="165"/>
      <c r="F774" s="165"/>
      <c r="G774" s="160"/>
      <c r="H774" s="160"/>
      <c r="I774" s="160"/>
      <c r="J774" s="160"/>
      <c r="K774" s="160"/>
      <c r="L774" s="160"/>
      <c r="M774" s="160"/>
      <c r="N774" s="160"/>
      <c r="O774" s="160"/>
      <c r="P774" s="160"/>
      <c r="Q774" s="160"/>
      <c r="R774" s="160"/>
      <c r="S774" s="160"/>
      <c r="T774" s="160"/>
      <c r="U774" s="160"/>
      <c r="V774" s="160"/>
      <c r="W774" s="160"/>
      <c r="X774" s="160"/>
      <c r="Y774" s="160"/>
      <c r="Z774" s="160"/>
    </row>
    <row r="775" spans="1:26" ht="15.75" customHeight="1">
      <c r="A775" s="179"/>
      <c r="B775" s="177"/>
      <c r="C775" s="179"/>
      <c r="D775" s="179"/>
      <c r="E775" s="165"/>
      <c r="F775" s="165"/>
      <c r="G775" s="160"/>
      <c r="H775" s="160"/>
      <c r="I775" s="160"/>
      <c r="J775" s="160"/>
      <c r="K775" s="160"/>
      <c r="L775" s="160"/>
      <c r="M775" s="160"/>
      <c r="N775" s="160"/>
      <c r="O775" s="160"/>
      <c r="P775" s="160"/>
      <c r="Q775" s="160"/>
      <c r="R775" s="160"/>
      <c r="S775" s="160"/>
      <c r="T775" s="160"/>
      <c r="U775" s="160"/>
      <c r="V775" s="160"/>
      <c r="W775" s="160"/>
      <c r="X775" s="160"/>
      <c r="Y775" s="160"/>
      <c r="Z775" s="160"/>
    </row>
    <row r="776" spans="1:26" ht="15.75" customHeight="1">
      <c r="A776" s="179"/>
      <c r="B776" s="177"/>
      <c r="C776" s="179"/>
      <c r="D776" s="179"/>
      <c r="E776" s="165"/>
      <c r="F776" s="165"/>
      <c r="G776" s="160"/>
      <c r="H776" s="160"/>
      <c r="I776" s="160"/>
      <c r="J776" s="160"/>
      <c r="K776" s="160"/>
      <c r="L776" s="160"/>
      <c r="M776" s="160"/>
      <c r="N776" s="160"/>
      <c r="O776" s="160"/>
      <c r="P776" s="160"/>
      <c r="Q776" s="160"/>
      <c r="R776" s="160"/>
      <c r="S776" s="160"/>
      <c r="T776" s="160"/>
      <c r="U776" s="160"/>
      <c r="V776" s="160"/>
      <c r="W776" s="160"/>
      <c r="X776" s="160"/>
      <c r="Y776" s="160"/>
      <c r="Z776" s="160"/>
    </row>
    <row r="777" spans="1:26" ht="15.75" customHeight="1">
      <c r="A777" s="179"/>
      <c r="B777" s="177"/>
      <c r="C777" s="179"/>
      <c r="D777" s="179"/>
      <c r="E777" s="165"/>
      <c r="F777" s="165"/>
      <c r="G777" s="160"/>
      <c r="H777" s="160"/>
      <c r="I777" s="160"/>
      <c r="J777" s="160"/>
      <c r="K777" s="160"/>
      <c r="L777" s="160"/>
      <c r="M777" s="160"/>
      <c r="N777" s="160"/>
      <c r="O777" s="160"/>
      <c r="P777" s="160"/>
      <c r="Q777" s="160"/>
      <c r="R777" s="160"/>
      <c r="S777" s="160"/>
      <c r="T777" s="160"/>
      <c r="U777" s="160"/>
      <c r="V777" s="160"/>
      <c r="W777" s="160"/>
      <c r="X777" s="160"/>
      <c r="Y777" s="160"/>
      <c r="Z777" s="160"/>
    </row>
    <row r="778" spans="1:26" ht="15.75" customHeight="1">
      <c r="A778" s="179"/>
      <c r="B778" s="177"/>
      <c r="C778" s="179"/>
      <c r="D778" s="179"/>
      <c r="E778" s="165"/>
      <c r="F778" s="165"/>
      <c r="G778" s="160"/>
      <c r="H778" s="160"/>
      <c r="I778" s="160"/>
      <c r="J778" s="160"/>
      <c r="K778" s="160"/>
      <c r="L778" s="160"/>
      <c r="M778" s="160"/>
      <c r="N778" s="160"/>
      <c r="O778" s="160"/>
      <c r="P778" s="160"/>
      <c r="Q778" s="160"/>
      <c r="R778" s="160"/>
      <c r="S778" s="160"/>
      <c r="T778" s="160"/>
      <c r="U778" s="160"/>
      <c r="V778" s="160"/>
      <c r="W778" s="160"/>
      <c r="X778" s="160"/>
      <c r="Y778" s="160"/>
      <c r="Z778" s="160"/>
    </row>
    <row r="779" spans="1:26" ht="15.75" customHeight="1">
      <c r="A779" s="179"/>
      <c r="B779" s="177"/>
      <c r="C779" s="179"/>
      <c r="D779" s="179"/>
      <c r="E779" s="165"/>
      <c r="F779" s="165"/>
      <c r="G779" s="160"/>
      <c r="H779" s="160"/>
      <c r="I779" s="160"/>
      <c r="J779" s="160"/>
      <c r="K779" s="160"/>
      <c r="L779" s="160"/>
      <c r="M779" s="160"/>
      <c r="N779" s="160"/>
      <c r="O779" s="160"/>
      <c r="P779" s="160"/>
      <c r="Q779" s="160"/>
      <c r="R779" s="160"/>
      <c r="S779" s="160"/>
      <c r="T779" s="160"/>
      <c r="U779" s="160"/>
      <c r="V779" s="160"/>
      <c r="W779" s="160"/>
      <c r="X779" s="160"/>
      <c r="Y779" s="160"/>
      <c r="Z779" s="160"/>
    </row>
    <row r="780" spans="1:26" ht="15.75" customHeight="1">
      <c r="A780" s="179"/>
      <c r="B780" s="177"/>
      <c r="C780" s="179"/>
      <c r="D780" s="179"/>
      <c r="E780" s="165"/>
      <c r="F780" s="165"/>
      <c r="G780" s="160"/>
      <c r="H780" s="160"/>
      <c r="I780" s="160"/>
      <c r="J780" s="160"/>
      <c r="K780" s="160"/>
      <c r="L780" s="160"/>
      <c r="M780" s="160"/>
      <c r="N780" s="160"/>
      <c r="O780" s="160"/>
      <c r="P780" s="160"/>
      <c r="Q780" s="160"/>
      <c r="R780" s="160"/>
      <c r="S780" s="160"/>
      <c r="T780" s="160"/>
      <c r="U780" s="160"/>
      <c r="V780" s="160"/>
      <c r="W780" s="160"/>
      <c r="X780" s="160"/>
      <c r="Y780" s="160"/>
      <c r="Z780" s="160"/>
    </row>
    <row r="781" spans="1:26" ht="15.75" customHeight="1">
      <c r="A781" s="179"/>
      <c r="B781" s="177"/>
      <c r="C781" s="179"/>
      <c r="D781" s="179"/>
      <c r="E781" s="165"/>
      <c r="F781" s="165"/>
      <c r="G781" s="160"/>
      <c r="H781" s="160"/>
      <c r="I781" s="160"/>
      <c r="J781" s="160"/>
      <c r="K781" s="160"/>
      <c r="L781" s="160"/>
      <c r="M781" s="160"/>
      <c r="N781" s="160"/>
      <c r="O781" s="160"/>
      <c r="P781" s="160"/>
      <c r="Q781" s="160"/>
      <c r="R781" s="160"/>
      <c r="S781" s="160"/>
      <c r="T781" s="160"/>
      <c r="U781" s="160"/>
      <c r="V781" s="160"/>
      <c r="W781" s="160"/>
      <c r="X781" s="160"/>
      <c r="Y781" s="160"/>
      <c r="Z781" s="160"/>
    </row>
    <row r="782" spans="1:26" ht="15.75" customHeight="1">
      <c r="A782" s="179"/>
      <c r="B782" s="177"/>
      <c r="C782" s="179"/>
      <c r="D782" s="179"/>
      <c r="E782" s="165"/>
      <c r="F782" s="165"/>
      <c r="G782" s="160"/>
      <c r="H782" s="160"/>
      <c r="I782" s="160"/>
      <c r="J782" s="160"/>
      <c r="K782" s="160"/>
      <c r="L782" s="160"/>
      <c r="M782" s="160"/>
      <c r="N782" s="160"/>
      <c r="O782" s="160"/>
      <c r="P782" s="160"/>
      <c r="Q782" s="160"/>
      <c r="R782" s="160"/>
      <c r="S782" s="160"/>
      <c r="T782" s="160"/>
      <c r="U782" s="160"/>
      <c r="V782" s="160"/>
      <c r="W782" s="160"/>
      <c r="X782" s="160"/>
      <c r="Y782" s="160"/>
      <c r="Z782" s="160"/>
    </row>
    <row r="783" spans="1:26" ht="15.75" customHeight="1">
      <c r="A783" s="179"/>
      <c r="B783" s="177"/>
      <c r="C783" s="179"/>
      <c r="D783" s="179"/>
      <c r="E783" s="165"/>
      <c r="F783" s="165"/>
      <c r="G783" s="160"/>
      <c r="H783" s="160"/>
      <c r="I783" s="160"/>
      <c r="J783" s="160"/>
      <c r="K783" s="160"/>
      <c r="L783" s="160"/>
      <c r="M783" s="160"/>
      <c r="N783" s="160"/>
      <c r="O783" s="160"/>
      <c r="P783" s="160"/>
      <c r="Q783" s="160"/>
      <c r="R783" s="160"/>
      <c r="S783" s="160"/>
      <c r="T783" s="160"/>
      <c r="U783" s="160"/>
      <c r="V783" s="160"/>
      <c r="W783" s="160"/>
      <c r="X783" s="160"/>
      <c r="Y783" s="160"/>
      <c r="Z783" s="160"/>
    </row>
    <row r="784" spans="1:26" ht="15.75" customHeight="1">
      <c r="A784" s="179"/>
      <c r="B784" s="177"/>
      <c r="C784" s="179"/>
      <c r="D784" s="179"/>
      <c r="E784" s="165"/>
      <c r="F784" s="165"/>
      <c r="G784" s="160"/>
      <c r="H784" s="160"/>
      <c r="I784" s="160"/>
      <c r="J784" s="160"/>
      <c r="K784" s="160"/>
      <c r="L784" s="160"/>
      <c r="M784" s="160"/>
      <c r="N784" s="160"/>
      <c r="O784" s="160"/>
      <c r="P784" s="160"/>
      <c r="Q784" s="160"/>
      <c r="R784" s="160"/>
      <c r="S784" s="160"/>
      <c r="T784" s="160"/>
      <c r="U784" s="160"/>
      <c r="V784" s="160"/>
      <c r="W784" s="160"/>
      <c r="X784" s="160"/>
      <c r="Y784" s="160"/>
      <c r="Z784" s="160"/>
    </row>
    <row r="785" spans="1:26" ht="15.75" customHeight="1">
      <c r="A785" s="179"/>
      <c r="B785" s="177"/>
      <c r="C785" s="179"/>
      <c r="D785" s="179"/>
      <c r="E785" s="165"/>
      <c r="F785" s="165"/>
      <c r="G785" s="160"/>
      <c r="H785" s="160"/>
      <c r="I785" s="160"/>
      <c r="J785" s="160"/>
      <c r="K785" s="160"/>
      <c r="L785" s="160"/>
      <c r="M785" s="160"/>
      <c r="N785" s="160"/>
      <c r="O785" s="160"/>
      <c r="P785" s="160"/>
      <c r="Q785" s="160"/>
      <c r="R785" s="160"/>
      <c r="S785" s="160"/>
      <c r="T785" s="160"/>
      <c r="U785" s="160"/>
      <c r="V785" s="160"/>
      <c r="W785" s="160"/>
      <c r="X785" s="160"/>
      <c r="Y785" s="160"/>
      <c r="Z785" s="160"/>
    </row>
    <row r="786" spans="1:26" ht="15.75" customHeight="1">
      <c r="A786" s="179"/>
      <c r="B786" s="177"/>
      <c r="C786" s="179"/>
      <c r="D786" s="179"/>
      <c r="E786" s="165"/>
      <c r="F786" s="165"/>
      <c r="G786" s="160"/>
      <c r="H786" s="160"/>
      <c r="I786" s="160"/>
      <c r="J786" s="160"/>
      <c r="K786" s="160"/>
      <c r="L786" s="160"/>
      <c r="M786" s="160"/>
      <c r="N786" s="160"/>
      <c r="O786" s="160"/>
      <c r="P786" s="160"/>
      <c r="Q786" s="160"/>
      <c r="R786" s="160"/>
      <c r="S786" s="160"/>
      <c r="T786" s="160"/>
      <c r="U786" s="160"/>
      <c r="V786" s="160"/>
      <c r="W786" s="160"/>
      <c r="X786" s="160"/>
      <c r="Y786" s="160"/>
      <c r="Z786" s="160"/>
    </row>
    <row r="787" spans="1:26" ht="15.75" customHeight="1">
      <c r="A787" s="179"/>
      <c r="B787" s="177"/>
      <c r="C787" s="179"/>
      <c r="D787" s="179"/>
      <c r="E787" s="165"/>
      <c r="F787" s="165"/>
      <c r="G787" s="160"/>
      <c r="H787" s="160"/>
      <c r="I787" s="160"/>
      <c r="J787" s="160"/>
      <c r="K787" s="160"/>
      <c r="L787" s="160"/>
      <c r="M787" s="160"/>
      <c r="N787" s="160"/>
      <c r="O787" s="160"/>
      <c r="P787" s="160"/>
      <c r="Q787" s="160"/>
      <c r="R787" s="160"/>
      <c r="S787" s="160"/>
      <c r="T787" s="160"/>
      <c r="U787" s="160"/>
      <c r="V787" s="160"/>
      <c r="W787" s="160"/>
      <c r="X787" s="160"/>
      <c r="Y787" s="160"/>
      <c r="Z787" s="160"/>
    </row>
    <row r="788" spans="1:26" ht="15.75" customHeight="1">
      <c r="A788" s="179"/>
      <c r="B788" s="177"/>
      <c r="C788" s="179"/>
      <c r="D788" s="179"/>
      <c r="E788" s="165"/>
      <c r="F788" s="165"/>
      <c r="G788" s="160"/>
      <c r="H788" s="160"/>
      <c r="I788" s="160"/>
      <c r="J788" s="160"/>
      <c r="K788" s="160"/>
      <c r="L788" s="160"/>
      <c r="M788" s="160"/>
      <c r="N788" s="160"/>
      <c r="O788" s="160"/>
      <c r="P788" s="160"/>
      <c r="Q788" s="160"/>
      <c r="R788" s="160"/>
      <c r="S788" s="160"/>
      <c r="T788" s="160"/>
      <c r="U788" s="160"/>
      <c r="V788" s="160"/>
      <c r="W788" s="160"/>
      <c r="X788" s="160"/>
      <c r="Y788" s="160"/>
      <c r="Z788" s="160"/>
    </row>
    <row r="789" spans="1:26" ht="15.75" customHeight="1">
      <c r="A789" s="179"/>
      <c r="B789" s="177"/>
      <c r="C789" s="179"/>
      <c r="D789" s="179"/>
      <c r="E789" s="165"/>
      <c r="F789" s="165"/>
      <c r="G789" s="160"/>
      <c r="H789" s="160"/>
      <c r="I789" s="160"/>
      <c r="J789" s="160"/>
      <c r="K789" s="160"/>
      <c r="L789" s="160"/>
      <c r="M789" s="160"/>
      <c r="N789" s="160"/>
      <c r="O789" s="160"/>
      <c r="P789" s="160"/>
      <c r="Q789" s="160"/>
      <c r="R789" s="160"/>
      <c r="S789" s="160"/>
      <c r="T789" s="160"/>
      <c r="U789" s="160"/>
      <c r="V789" s="160"/>
      <c r="W789" s="160"/>
      <c r="X789" s="160"/>
      <c r="Y789" s="160"/>
      <c r="Z789" s="160"/>
    </row>
    <row r="790" spans="1:26" ht="15.75" customHeight="1">
      <c r="A790" s="179"/>
      <c r="B790" s="177"/>
      <c r="C790" s="179"/>
      <c r="D790" s="179"/>
      <c r="E790" s="165"/>
      <c r="F790" s="165"/>
      <c r="G790" s="160"/>
      <c r="H790" s="160"/>
      <c r="I790" s="160"/>
      <c r="J790" s="160"/>
      <c r="K790" s="160"/>
      <c r="L790" s="160"/>
      <c r="M790" s="160"/>
      <c r="N790" s="160"/>
      <c r="O790" s="160"/>
      <c r="P790" s="160"/>
      <c r="Q790" s="160"/>
      <c r="R790" s="160"/>
      <c r="S790" s="160"/>
      <c r="T790" s="160"/>
      <c r="U790" s="160"/>
      <c r="V790" s="160"/>
      <c r="W790" s="160"/>
      <c r="X790" s="160"/>
      <c r="Y790" s="160"/>
      <c r="Z790" s="160"/>
    </row>
    <row r="791" spans="1:26" ht="15.75" customHeight="1">
      <c r="A791" s="179"/>
      <c r="B791" s="177"/>
      <c r="C791" s="179"/>
      <c r="D791" s="179"/>
      <c r="E791" s="165"/>
      <c r="F791" s="165"/>
      <c r="G791" s="160"/>
      <c r="H791" s="160"/>
      <c r="I791" s="160"/>
      <c r="J791" s="160"/>
      <c r="K791" s="160"/>
      <c r="L791" s="160"/>
      <c r="M791" s="160"/>
      <c r="N791" s="160"/>
      <c r="O791" s="160"/>
      <c r="P791" s="160"/>
      <c r="Q791" s="160"/>
      <c r="R791" s="160"/>
      <c r="S791" s="160"/>
      <c r="T791" s="160"/>
      <c r="U791" s="160"/>
      <c r="V791" s="160"/>
      <c r="W791" s="160"/>
      <c r="X791" s="160"/>
      <c r="Y791" s="160"/>
      <c r="Z791" s="160"/>
    </row>
    <row r="792" spans="1:26" ht="15.75" customHeight="1">
      <c r="A792" s="179"/>
      <c r="B792" s="177"/>
      <c r="C792" s="179"/>
      <c r="D792" s="179"/>
      <c r="E792" s="165"/>
      <c r="F792" s="165"/>
      <c r="G792" s="160"/>
      <c r="H792" s="160"/>
      <c r="I792" s="160"/>
      <c r="J792" s="160"/>
      <c r="K792" s="160"/>
      <c r="L792" s="160"/>
      <c r="M792" s="160"/>
      <c r="N792" s="160"/>
      <c r="O792" s="160"/>
      <c r="P792" s="160"/>
      <c r="Q792" s="160"/>
      <c r="R792" s="160"/>
      <c r="S792" s="160"/>
      <c r="T792" s="160"/>
      <c r="U792" s="160"/>
      <c r="V792" s="160"/>
      <c r="W792" s="160"/>
      <c r="X792" s="160"/>
      <c r="Y792" s="160"/>
      <c r="Z792" s="160"/>
    </row>
    <row r="793" spans="1:26" ht="15.75" customHeight="1">
      <c r="A793" s="179"/>
      <c r="B793" s="177"/>
      <c r="C793" s="179"/>
      <c r="D793" s="179"/>
      <c r="E793" s="165"/>
      <c r="F793" s="165"/>
      <c r="G793" s="160"/>
      <c r="H793" s="160"/>
      <c r="I793" s="160"/>
      <c r="J793" s="160"/>
      <c r="K793" s="160"/>
      <c r="L793" s="160"/>
      <c r="M793" s="160"/>
      <c r="N793" s="160"/>
      <c r="O793" s="160"/>
      <c r="P793" s="160"/>
      <c r="Q793" s="160"/>
      <c r="R793" s="160"/>
      <c r="S793" s="160"/>
      <c r="T793" s="160"/>
      <c r="U793" s="160"/>
      <c r="V793" s="160"/>
      <c r="W793" s="160"/>
      <c r="X793" s="160"/>
      <c r="Y793" s="160"/>
      <c r="Z793" s="160"/>
    </row>
    <row r="794" spans="1:26" ht="15.75" customHeight="1">
      <c r="A794" s="179"/>
      <c r="B794" s="177"/>
      <c r="C794" s="179"/>
      <c r="D794" s="179"/>
      <c r="E794" s="165"/>
      <c r="F794" s="165"/>
      <c r="G794" s="160"/>
      <c r="H794" s="160"/>
      <c r="I794" s="160"/>
      <c r="J794" s="160"/>
      <c r="K794" s="160"/>
      <c r="L794" s="160"/>
      <c r="M794" s="160"/>
      <c r="N794" s="160"/>
      <c r="O794" s="160"/>
      <c r="P794" s="160"/>
      <c r="Q794" s="160"/>
      <c r="R794" s="160"/>
      <c r="S794" s="160"/>
      <c r="T794" s="160"/>
      <c r="U794" s="160"/>
      <c r="V794" s="160"/>
      <c r="W794" s="160"/>
      <c r="X794" s="160"/>
      <c r="Y794" s="160"/>
      <c r="Z794" s="160"/>
    </row>
    <row r="795" spans="1:26" ht="15.75" customHeight="1">
      <c r="A795" s="179"/>
      <c r="B795" s="177"/>
      <c r="C795" s="179"/>
      <c r="D795" s="179"/>
      <c r="E795" s="165"/>
      <c r="F795" s="165"/>
      <c r="G795" s="160"/>
      <c r="H795" s="160"/>
      <c r="I795" s="160"/>
      <c r="J795" s="160"/>
      <c r="K795" s="160"/>
      <c r="L795" s="160"/>
      <c r="M795" s="160"/>
      <c r="N795" s="160"/>
      <c r="O795" s="160"/>
      <c r="P795" s="160"/>
      <c r="Q795" s="160"/>
      <c r="R795" s="160"/>
      <c r="S795" s="160"/>
      <c r="T795" s="160"/>
      <c r="U795" s="160"/>
      <c r="V795" s="160"/>
      <c r="W795" s="160"/>
      <c r="X795" s="160"/>
      <c r="Y795" s="160"/>
      <c r="Z795" s="160"/>
    </row>
    <row r="796" spans="1:26" ht="15.75" customHeight="1">
      <c r="A796" s="179"/>
      <c r="B796" s="177"/>
      <c r="C796" s="179"/>
      <c r="D796" s="179"/>
      <c r="E796" s="165"/>
      <c r="F796" s="165"/>
      <c r="G796" s="160"/>
      <c r="H796" s="160"/>
      <c r="I796" s="160"/>
      <c r="J796" s="160"/>
      <c r="K796" s="160"/>
      <c r="L796" s="160"/>
      <c r="M796" s="160"/>
      <c r="N796" s="160"/>
      <c r="O796" s="160"/>
      <c r="P796" s="160"/>
      <c r="Q796" s="160"/>
      <c r="R796" s="160"/>
      <c r="S796" s="160"/>
      <c r="T796" s="160"/>
      <c r="U796" s="160"/>
      <c r="V796" s="160"/>
      <c r="W796" s="160"/>
      <c r="X796" s="160"/>
      <c r="Y796" s="160"/>
      <c r="Z796" s="160"/>
    </row>
    <row r="797" spans="1:26" ht="15.75" customHeight="1">
      <c r="A797" s="179"/>
      <c r="B797" s="177"/>
      <c r="C797" s="179"/>
      <c r="D797" s="179"/>
      <c r="E797" s="165"/>
      <c r="F797" s="165"/>
      <c r="G797" s="160"/>
      <c r="H797" s="160"/>
      <c r="I797" s="160"/>
      <c r="J797" s="160"/>
      <c r="K797" s="160"/>
      <c r="L797" s="160"/>
      <c r="M797" s="160"/>
      <c r="N797" s="160"/>
      <c r="O797" s="160"/>
      <c r="P797" s="160"/>
      <c r="Q797" s="160"/>
      <c r="R797" s="160"/>
      <c r="S797" s="160"/>
      <c r="T797" s="160"/>
      <c r="U797" s="160"/>
      <c r="V797" s="160"/>
      <c r="W797" s="160"/>
      <c r="X797" s="160"/>
      <c r="Y797" s="160"/>
      <c r="Z797" s="160"/>
    </row>
    <row r="798" spans="1:26" ht="15.75" customHeight="1">
      <c r="A798" s="179"/>
      <c r="B798" s="177"/>
      <c r="C798" s="179"/>
      <c r="D798" s="179"/>
      <c r="E798" s="165"/>
      <c r="F798" s="165"/>
      <c r="G798" s="160"/>
      <c r="H798" s="160"/>
      <c r="I798" s="160"/>
      <c r="J798" s="160"/>
      <c r="K798" s="160"/>
      <c r="L798" s="160"/>
      <c r="M798" s="160"/>
      <c r="N798" s="160"/>
      <c r="O798" s="160"/>
      <c r="P798" s="160"/>
      <c r="Q798" s="160"/>
      <c r="R798" s="160"/>
      <c r="S798" s="160"/>
      <c r="T798" s="160"/>
      <c r="U798" s="160"/>
      <c r="V798" s="160"/>
      <c r="W798" s="160"/>
      <c r="X798" s="160"/>
      <c r="Y798" s="160"/>
      <c r="Z798" s="160"/>
    </row>
    <row r="799" spans="1:26" ht="15.75" customHeight="1">
      <c r="A799" s="179"/>
      <c r="B799" s="177"/>
      <c r="C799" s="179"/>
      <c r="D799" s="179"/>
      <c r="E799" s="165"/>
      <c r="F799" s="165"/>
      <c r="G799" s="160"/>
      <c r="H799" s="160"/>
      <c r="I799" s="160"/>
      <c r="J799" s="160"/>
      <c r="K799" s="160"/>
      <c r="L799" s="160"/>
      <c r="M799" s="160"/>
      <c r="N799" s="160"/>
      <c r="O799" s="160"/>
      <c r="P799" s="160"/>
      <c r="Q799" s="160"/>
      <c r="R799" s="160"/>
      <c r="S799" s="160"/>
      <c r="T799" s="160"/>
      <c r="U799" s="160"/>
      <c r="V799" s="160"/>
      <c r="W799" s="160"/>
      <c r="X799" s="160"/>
      <c r="Y799" s="160"/>
      <c r="Z799" s="160"/>
    </row>
    <row r="800" spans="1:26" ht="15.75" customHeight="1">
      <c r="A800" s="179"/>
      <c r="B800" s="177"/>
      <c r="C800" s="179"/>
      <c r="D800" s="179"/>
      <c r="E800" s="165"/>
      <c r="F800" s="165"/>
      <c r="G800" s="160"/>
      <c r="H800" s="160"/>
      <c r="I800" s="160"/>
      <c r="J800" s="160"/>
      <c r="K800" s="160"/>
      <c r="L800" s="160"/>
      <c r="M800" s="160"/>
      <c r="N800" s="160"/>
      <c r="O800" s="160"/>
      <c r="P800" s="160"/>
      <c r="Q800" s="160"/>
      <c r="R800" s="160"/>
      <c r="S800" s="160"/>
      <c r="T800" s="160"/>
      <c r="U800" s="160"/>
      <c r="V800" s="160"/>
      <c r="W800" s="160"/>
      <c r="X800" s="160"/>
      <c r="Y800" s="160"/>
      <c r="Z800" s="160"/>
    </row>
    <row r="801" spans="1:26" ht="15.75" customHeight="1">
      <c r="A801" s="179"/>
      <c r="B801" s="177"/>
      <c r="C801" s="179"/>
      <c r="D801" s="179"/>
      <c r="E801" s="165"/>
      <c r="F801" s="165"/>
      <c r="G801" s="160"/>
      <c r="H801" s="160"/>
      <c r="I801" s="160"/>
      <c r="J801" s="160"/>
      <c r="K801" s="160"/>
      <c r="L801" s="160"/>
      <c r="M801" s="160"/>
      <c r="N801" s="160"/>
      <c r="O801" s="160"/>
      <c r="P801" s="160"/>
      <c r="Q801" s="160"/>
      <c r="R801" s="160"/>
      <c r="S801" s="160"/>
      <c r="T801" s="160"/>
      <c r="U801" s="160"/>
      <c r="V801" s="160"/>
      <c r="W801" s="160"/>
      <c r="X801" s="160"/>
      <c r="Y801" s="160"/>
      <c r="Z801" s="160"/>
    </row>
    <row r="802" spans="1:26" ht="15.75" customHeight="1">
      <c r="A802" s="179"/>
      <c r="B802" s="177"/>
      <c r="C802" s="179"/>
      <c r="D802" s="179"/>
      <c r="E802" s="165"/>
      <c r="F802" s="165"/>
      <c r="G802" s="160"/>
      <c r="H802" s="160"/>
      <c r="I802" s="160"/>
      <c r="J802" s="160"/>
      <c r="K802" s="160"/>
      <c r="L802" s="160"/>
      <c r="M802" s="160"/>
      <c r="N802" s="160"/>
      <c r="O802" s="160"/>
      <c r="P802" s="160"/>
      <c r="Q802" s="160"/>
      <c r="R802" s="160"/>
      <c r="S802" s="160"/>
      <c r="T802" s="160"/>
      <c r="U802" s="160"/>
      <c r="V802" s="160"/>
      <c r="W802" s="160"/>
      <c r="X802" s="160"/>
      <c r="Y802" s="160"/>
      <c r="Z802" s="160"/>
    </row>
    <row r="803" spans="1:26" ht="15.75" customHeight="1">
      <c r="A803" s="179"/>
      <c r="B803" s="177"/>
      <c r="C803" s="179"/>
      <c r="D803" s="179"/>
      <c r="E803" s="165"/>
      <c r="F803" s="165"/>
      <c r="G803" s="160"/>
      <c r="H803" s="160"/>
      <c r="I803" s="160"/>
      <c r="J803" s="160"/>
      <c r="K803" s="160"/>
      <c r="L803" s="160"/>
      <c r="M803" s="160"/>
      <c r="N803" s="160"/>
      <c r="O803" s="160"/>
      <c r="P803" s="160"/>
      <c r="Q803" s="160"/>
      <c r="R803" s="160"/>
      <c r="S803" s="160"/>
      <c r="T803" s="160"/>
      <c r="U803" s="160"/>
      <c r="V803" s="160"/>
      <c r="W803" s="160"/>
      <c r="X803" s="160"/>
      <c r="Y803" s="160"/>
      <c r="Z803" s="160"/>
    </row>
    <row r="804" spans="1:26" ht="15.75" customHeight="1">
      <c r="A804" s="179"/>
      <c r="B804" s="177"/>
      <c r="C804" s="179"/>
      <c r="D804" s="179"/>
      <c r="E804" s="165"/>
      <c r="F804" s="165"/>
      <c r="G804" s="160"/>
      <c r="H804" s="160"/>
      <c r="I804" s="160"/>
      <c r="J804" s="160"/>
      <c r="K804" s="160"/>
      <c r="L804" s="160"/>
      <c r="M804" s="160"/>
      <c r="N804" s="160"/>
      <c r="O804" s="160"/>
      <c r="P804" s="160"/>
      <c r="Q804" s="160"/>
      <c r="R804" s="160"/>
      <c r="S804" s="160"/>
      <c r="T804" s="160"/>
      <c r="U804" s="160"/>
      <c r="V804" s="160"/>
      <c r="W804" s="160"/>
      <c r="X804" s="160"/>
      <c r="Y804" s="160"/>
      <c r="Z804" s="160"/>
    </row>
    <row r="805" spans="1:26" ht="15.75" customHeight="1">
      <c r="A805" s="179"/>
      <c r="B805" s="177"/>
      <c r="C805" s="179"/>
      <c r="D805" s="179"/>
      <c r="E805" s="165"/>
      <c r="F805" s="165"/>
      <c r="G805" s="160"/>
      <c r="H805" s="160"/>
      <c r="I805" s="160"/>
      <c r="J805" s="160"/>
      <c r="K805" s="160"/>
      <c r="L805" s="160"/>
      <c r="M805" s="160"/>
      <c r="N805" s="160"/>
      <c r="O805" s="160"/>
      <c r="P805" s="160"/>
      <c r="Q805" s="160"/>
      <c r="R805" s="160"/>
      <c r="S805" s="160"/>
      <c r="T805" s="160"/>
      <c r="U805" s="160"/>
      <c r="V805" s="160"/>
      <c r="W805" s="160"/>
      <c r="X805" s="160"/>
      <c r="Y805" s="160"/>
      <c r="Z805" s="160"/>
    </row>
    <row r="806" spans="1:26" ht="15.75" customHeight="1">
      <c r="A806" s="179"/>
      <c r="B806" s="177"/>
      <c r="C806" s="179"/>
      <c r="D806" s="179"/>
      <c r="E806" s="165"/>
      <c r="F806" s="165"/>
      <c r="G806" s="160"/>
      <c r="H806" s="160"/>
      <c r="I806" s="160"/>
      <c r="J806" s="160"/>
      <c r="K806" s="160"/>
      <c r="L806" s="160"/>
      <c r="M806" s="160"/>
      <c r="N806" s="160"/>
      <c r="O806" s="160"/>
      <c r="P806" s="160"/>
      <c r="Q806" s="160"/>
      <c r="R806" s="160"/>
      <c r="S806" s="160"/>
      <c r="T806" s="160"/>
      <c r="U806" s="160"/>
      <c r="V806" s="160"/>
      <c r="W806" s="160"/>
      <c r="X806" s="160"/>
      <c r="Y806" s="160"/>
      <c r="Z806" s="160"/>
    </row>
    <row r="807" spans="1:26" ht="15.75" customHeight="1">
      <c r="A807" s="179"/>
      <c r="B807" s="177"/>
      <c r="C807" s="179"/>
      <c r="D807" s="179"/>
      <c r="E807" s="165"/>
      <c r="F807" s="165"/>
      <c r="G807" s="160"/>
      <c r="H807" s="160"/>
      <c r="I807" s="160"/>
      <c r="J807" s="160"/>
      <c r="K807" s="160"/>
      <c r="L807" s="160"/>
      <c r="M807" s="160"/>
      <c r="N807" s="160"/>
      <c r="O807" s="160"/>
      <c r="P807" s="160"/>
      <c r="Q807" s="160"/>
      <c r="R807" s="160"/>
      <c r="S807" s="160"/>
      <c r="T807" s="160"/>
      <c r="U807" s="160"/>
      <c r="V807" s="160"/>
      <c r="W807" s="160"/>
      <c r="X807" s="160"/>
      <c r="Y807" s="160"/>
      <c r="Z807" s="160"/>
    </row>
    <row r="808" spans="1:26" ht="15.75" customHeight="1">
      <c r="A808" s="179"/>
      <c r="B808" s="177"/>
      <c r="C808" s="179"/>
      <c r="D808" s="179"/>
      <c r="E808" s="165"/>
      <c r="F808" s="165"/>
      <c r="G808" s="160"/>
      <c r="H808" s="160"/>
      <c r="I808" s="160"/>
      <c r="J808" s="160"/>
      <c r="K808" s="160"/>
      <c r="L808" s="160"/>
      <c r="M808" s="160"/>
      <c r="N808" s="160"/>
      <c r="O808" s="160"/>
      <c r="P808" s="160"/>
      <c r="Q808" s="160"/>
      <c r="R808" s="160"/>
      <c r="S808" s="160"/>
      <c r="T808" s="160"/>
      <c r="U808" s="160"/>
      <c r="V808" s="160"/>
      <c r="W808" s="160"/>
      <c r="X808" s="160"/>
      <c r="Y808" s="160"/>
      <c r="Z808" s="160"/>
    </row>
    <row r="809" spans="1:26" ht="15.75" customHeight="1">
      <c r="A809" s="179"/>
      <c r="B809" s="177"/>
      <c r="C809" s="179"/>
      <c r="D809" s="179"/>
      <c r="E809" s="165"/>
      <c r="F809" s="165"/>
      <c r="G809" s="160"/>
      <c r="H809" s="160"/>
      <c r="I809" s="160"/>
      <c r="J809" s="160"/>
      <c r="K809" s="160"/>
      <c r="L809" s="160"/>
      <c r="M809" s="160"/>
      <c r="N809" s="160"/>
      <c r="O809" s="160"/>
      <c r="P809" s="160"/>
      <c r="Q809" s="160"/>
      <c r="R809" s="160"/>
      <c r="S809" s="160"/>
      <c r="T809" s="160"/>
      <c r="U809" s="160"/>
      <c r="V809" s="160"/>
      <c r="W809" s="160"/>
      <c r="X809" s="160"/>
      <c r="Y809" s="160"/>
      <c r="Z809" s="160"/>
    </row>
    <row r="810" spans="1:26" ht="15.75" customHeight="1">
      <c r="A810" s="179"/>
      <c r="B810" s="177"/>
      <c r="C810" s="179"/>
      <c r="D810" s="179"/>
      <c r="E810" s="165"/>
      <c r="F810" s="165"/>
      <c r="G810" s="160"/>
      <c r="H810" s="160"/>
      <c r="I810" s="160"/>
      <c r="J810" s="160"/>
      <c r="K810" s="160"/>
      <c r="L810" s="160"/>
      <c r="M810" s="160"/>
      <c r="N810" s="160"/>
      <c r="O810" s="160"/>
      <c r="P810" s="160"/>
      <c r="Q810" s="160"/>
      <c r="R810" s="160"/>
      <c r="S810" s="160"/>
      <c r="T810" s="160"/>
      <c r="U810" s="160"/>
      <c r="V810" s="160"/>
      <c r="W810" s="160"/>
      <c r="X810" s="160"/>
      <c r="Y810" s="160"/>
      <c r="Z810" s="160"/>
    </row>
    <row r="811" spans="1:26" ht="15.75" customHeight="1">
      <c r="A811" s="179"/>
      <c r="B811" s="177"/>
      <c r="C811" s="179"/>
      <c r="D811" s="179"/>
      <c r="E811" s="165"/>
      <c r="F811" s="165"/>
      <c r="G811" s="160"/>
      <c r="H811" s="160"/>
      <c r="I811" s="160"/>
      <c r="J811" s="160"/>
      <c r="K811" s="160"/>
      <c r="L811" s="160"/>
      <c r="M811" s="160"/>
      <c r="N811" s="160"/>
      <c r="O811" s="160"/>
      <c r="P811" s="160"/>
      <c r="Q811" s="160"/>
      <c r="R811" s="160"/>
      <c r="S811" s="160"/>
      <c r="T811" s="160"/>
      <c r="U811" s="160"/>
      <c r="V811" s="160"/>
      <c r="W811" s="160"/>
      <c r="X811" s="160"/>
      <c r="Y811" s="160"/>
      <c r="Z811" s="160"/>
    </row>
    <row r="812" spans="1:26" ht="15.75" customHeight="1">
      <c r="A812" s="179"/>
      <c r="B812" s="177"/>
      <c r="C812" s="179"/>
      <c r="D812" s="179"/>
      <c r="E812" s="165"/>
      <c r="F812" s="165"/>
      <c r="G812" s="160"/>
      <c r="H812" s="160"/>
      <c r="I812" s="160"/>
      <c r="J812" s="160"/>
      <c r="K812" s="160"/>
      <c r="L812" s="160"/>
      <c r="M812" s="160"/>
      <c r="N812" s="160"/>
      <c r="O812" s="160"/>
      <c r="P812" s="160"/>
      <c r="Q812" s="160"/>
      <c r="R812" s="160"/>
      <c r="S812" s="160"/>
      <c r="T812" s="160"/>
      <c r="U812" s="160"/>
      <c r="V812" s="160"/>
      <c r="W812" s="160"/>
      <c r="X812" s="160"/>
      <c r="Y812" s="160"/>
      <c r="Z812" s="160"/>
    </row>
    <row r="813" spans="1:26" ht="15.75" customHeight="1">
      <c r="A813" s="179"/>
      <c r="B813" s="177"/>
      <c r="C813" s="179"/>
      <c r="D813" s="179"/>
      <c r="E813" s="165"/>
      <c r="F813" s="165"/>
      <c r="G813" s="160"/>
      <c r="H813" s="160"/>
      <c r="I813" s="160"/>
      <c r="J813" s="160"/>
      <c r="K813" s="160"/>
      <c r="L813" s="160"/>
      <c r="M813" s="160"/>
      <c r="N813" s="160"/>
      <c r="O813" s="160"/>
      <c r="P813" s="160"/>
      <c r="Q813" s="160"/>
      <c r="R813" s="160"/>
      <c r="S813" s="160"/>
      <c r="T813" s="160"/>
      <c r="U813" s="160"/>
      <c r="V813" s="160"/>
      <c r="W813" s="160"/>
      <c r="X813" s="160"/>
      <c r="Y813" s="160"/>
      <c r="Z813" s="160"/>
    </row>
    <row r="814" spans="1:26" ht="15.75" customHeight="1">
      <c r="A814" s="179"/>
      <c r="B814" s="177"/>
      <c r="C814" s="179"/>
      <c r="D814" s="179"/>
      <c r="E814" s="165"/>
      <c r="F814" s="165"/>
      <c r="G814" s="160"/>
      <c r="H814" s="160"/>
      <c r="I814" s="160"/>
      <c r="J814" s="160"/>
      <c r="K814" s="160"/>
      <c r="L814" s="160"/>
      <c r="M814" s="160"/>
      <c r="N814" s="160"/>
      <c r="O814" s="160"/>
      <c r="P814" s="160"/>
      <c r="Q814" s="160"/>
      <c r="R814" s="160"/>
      <c r="S814" s="160"/>
      <c r="T814" s="160"/>
      <c r="U814" s="160"/>
      <c r="V814" s="160"/>
      <c r="W814" s="160"/>
      <c r="X814" s="160"/>
      <c r="Y814" s="160"/>
      <c r="Z814" s="160"/>
    </row>
    <row r="815" spans="1:26" ht="15.75" customHeight="1">
      <c r="A815" s="179"/>
      <c r="B815" s="177"/>
      <c r="C815" s="179"/>
      <c r="D815" s="179"/>
      <c r="E815" s="165"/>
      <c r="F815" s="165"/>
      <c r="G815" s="160"/>
      <c r="H815" s="160"/>
      <c r="I815" s="160"/>
      <c r="J815" s="160"/>
      <c r="K815" s="160"/>
      <c r="L815" s="160"/>
      <c r="M815" s="160"/>
      <c r="N815" s="160"/>
      <c r="O815" s="160"/>
      <c r="P815" s="160"/>
      <c r="Q815" s="160"/>
      <c r="R815" s="160"/>
      <c r="S815" s="160"/>
      <c r="T815" s="160"/>
      <c r="U815" s="160"/>
      <c r="V815" s="160"/>
      <c r="W815" s="160"/>
      <c r="X815" s="160"/>
      <c r="Y815" s="160"/>
      <c r="Z815" s="160"/>
    </row>
    <row r="816" spans="1:26" ht="15.75" customHeight="1">
      <c r="A816" s="179"/>
      <c r="B816" s="177"/>
      <c r="C816" s="179"/>
      <c r="D816" s="179"/>
      <c r="E816" s="165"/>
      <c r="F816" s="165"/>
      <c r="G816" s="160"/>
      <c r="H816" s="160"/>
      <c r="I816" s="160"/>
      <c r="J816" s="160"/>
      <c r="K816" s="160"/>
      <c r="L816" s="160"/>
      <c r="M816" s="160"/>
      <c r="N816" s="160"/>
      <c r="O816" s="160"/>
      <c r="P816" s="160"/>
      <c r="Q816" s="160"/>
      <c r="R816" s="160"/>
      <c r="S816" s="160"/>
      <c r="T816" s="160"/>
      <c r="U816" s="160"/>
      <c r="V816" s="160"/>
      <c r="W816" s="160"/>
      <c r="X816" s="160"/>
      <c r="Y816" s="160"/>
      <c r="Z816" s="160"/>
    </row>
    <row r="817" spans="1:26" ht="15.75" customHeight="1">
      <c r="A817" s="179"/>
      <c r="B817" s="177"/>
      <c r="C817" s="179"/>
      <c r="D817" s="179"/>
      <c r="E817" s="165"/>
      <c r="F817" s="165"/>
      <c r="G817" s="160"/>
      <c r="H817" s="160"/>
      <c r="I817" s="160"/>
      <c r="J817" s="160"/>
      <c r="K817" s="160"/>
      <c r="L817" s="160"/>
      <c r="M817" s="160"/>
      <c r="N817" s="160"/>
      <c r="O817" s="160"/>
      <c r="P817" s="160"/>
      <c r="Q817" s="160"/>
      <c r="R817" s="160"/>
      <c r="S817" s="160"/>
      <c r="T817" s="160"/>
      <c r="U817" s="160"/>
      <c r="V817" s="160"/>
      <c r="W817" s="160"/>
      <c r="X817" s="160"/>
      <c r="Y817" s="160"/>
      <c r="Z817" s="160"/>
    </row>
    <row r="818" spans="1:26" ht="15.75" customHeight="1">
      <c r="A818" s="179"/>
      <c r="B818" s="177"/>
      <c r="C818" s="179"/>
      <c r="D818" s="179"/>
      <c r="E818" s="165"/>
      <c r="F818" s="165"/>
      <c r="G818" s="160"/>
      <c r="H818" s="160"/>
      <c r="I818" s="160"/>
      <c r="J818" s="160"/>
      <c r="K818" s="160"/>
      <c r="L818" s="160"/>
      <c r="M818" s="160"/>
      <c r="N818" s="160"/>
      <c r="O818" s="160"/>
      <c r="P818" s="160"/>
      <c r="Q818" s="160"/>
      <c r="R818" s="160"/>
      <c r="S818" s="160"/>
      <c r="T818" s="160"/>
      <c r="U818" s="160"/>
      <c r="V818" s="160"/>
      <c r="W818" s="160"/>
      <c r="X818" s="160"/>
      <c r="Y818" s="160"/>
      <c r="Z818" s="160"/>
    </row>
    <row r="819" spans="1:26" ht="15.75" customHeight="1">
      <c r="A819" s="179"/>
      <c r="B819" s="177"/>
      <c r="C819" s="179"/>
      <c r="D819" s="179"/>
      <c r="E819" s="165"/>
      <c r="F819" s="165"/>
      <c r="G819" s="160"/>
      <c r="H819" s="160"/>
      <c r="I819" s="160"/>
      <c r="J819" s="160"/>
      <c r="K819" s="160"/>
      <c r="L819" s="160"/>
      <c r="M819" s="160"/>
      <c r="N819" s="160"/>
      <c r="O819" s="160"/>
      <c r="P819" s="160"/>
      <c r="Q819" s="160"/>
      <c r="R819" s="160"/>
      <c r="S819" s="160"/>
      <c r="T819" s="160"/>
      <c r="U819" s="160"/>
      <c r="V819" s="160"/>
      <c r="W819" s="160"/>
      <c r="X819" s="160"/>
      <c r="Y819" s="160"/>
      <c r="Z819" s="160"/>
    </row>
    <row r="820" spans="1:26" ht="15.75" customHeight="1">
      <c r="A820" s="179"/>
      <c r="B820" s="177"/>
      <c r="C820" s="179"/>
      <c r="D820" s="179"/>
      <c r="E820" s="165"/>
      <c r="F820" s="165"/>
      <c r="G820" s="160"/>
      <c r="H820" s="160"/>
      <c r="I820" s="160"/>
      <c r="J820" s="160"/>
      <c r="K820" s="160"/>
      <c r="L820" s="160"/>
      <c r="M820" s="160"/>
      <c r="N820" s="160"/>
      <c r="O820" s="160"/>
      <c r="P820" s="160"/>
      <c r="Q820" s="160"/>
      <c r="R820" s="160"/>
      <c r="S820" s="160"/>
      <c r="T820" s="160"/>
      <c r="U820" s="160"/>
      <c r="V820" s="160"/>
      <c r="W820" s="160"/>
      <c r="X820" s="160"/>
      <c r="Y820" s="160"/>
      <c r="Z820" s="160"/>
    </row>
    <row r="821" spans="1:26" ht="15.75" customHeight="1">
      <c r="A821" s="179"/>
      <c r="B821" s="177"/>
      <c r="C821" s="179"/>
      <c r="D821" s="179"/>
      <c r="E821" s="165"/>
      <c r="F821" s="165"/>
      <c r="G821" s="160"/>
      <c r="H821" s="160"/>
      <c r="I821" s="160"/>
      <c r="J821" s="160"/>
      <c r="K821" s="160"/>
      <c r="L821" s="160"/>
      <c r="M821" s="160"/>
      <c r="N821" s="160"/>
      <c r="O821" s="160"/>
      <c r="P821" s="160"/>
      <c r="Q821" s="160"/>
      <c r="R821" s="160"/>
      <c r="S821" s="160"/>
      <c r="T821" s="160"/>
      <c r="U821" s="160"/>
      <c r="V821" s="160"/>
      <c r="W821" s="160"/>
      <c r="X821" s="160"/>
      <c r="Y821" s="160"/>
      <c r="Z821" s="160"/>
    </row>
    <row r="822" spans="1:26" ht="15.75" customHeight="1">
      <c r="A822" s="179"/>
      <c r="B822" s="177"/>
      <c r="C822" s="179"/>
      <c r="D822" s="179"/>
      <c r="E822" s="165"/>
      <c r="F822" s="165"/>
      <c r="G822" s="160"/>
      <c r="H822" s="160"/>
      <c r="I822" s="160"/>
      <c r="J822" s="160"/>
      <c r="K822" s="160"/>
      <c r="L822" s="160"/>
      <c r="M822" s="160"/>
      <c r="N822" s="160"/>
      <c r="O822" s="160"/>
      <c r="P822" s="160"/>
      <c r="Q822" s="160"/>
      <c r="R822" s="160"/>
      <c r="S822" s="160"/>
      <c r="T822" s="160"/>
      <c r="U822" s="160"/>
      <c r="V822" s="160"/>
      <c r="W822" s="160"/>
      <c r="X822" s="160"/>
      <c r="Y822" s="160"/>
      <c r="Z822" s="160"/>
    </row>
    <row r="823" spans="1:26" ht="15.75" customHeight="1">
      <c r="A823" s="179"/>
      <c r="B823" s="177"/>
      <c r="C823" s="179"/>
      <c r="D823" s="179"/>
      <c r="E823" s="165"/>
      <c r="F823" s="165"/>
      <c r="G823" s="160"/>
      <c r="H823" s="160"/>
      <c r="I823" s="160"/>
      <c r="J823" s="160"/>
      <c r="K823" s="160"/>
      <c r="L823" s="160"/>
      <c r="M823" s="160"/>
      <c r="N823" s="160"/>
      <c r="O823" s="160"/>
      <c r="P823" s="160"/>
      <c r="Q823" s="160"/>
      <c r="R823" s="160"/>
      <c r="S823" s="160"/>
      <c r="T823" s="160"/>
      <c r="U823" s="160"/>
      <c r="V823" s="160"/>
      <c r="W823" s="160"/>
      <c r="X823" s="160"/>
      <c r="Y823" s="160"/>
      <c r="Z823" s="160"/>
    </row>
    <row r="824" spans="1:26" ht="15.75" customHeight="1">
      <c r="A824" s="179"/>
      <c r="B824" s="177"/>
      <c r="C824" s="179"/>
      <c r="D824" s="179"/>
      <c r="E824" s="165"/>
      <c r="F824" s="165"/>
      <c r="G824" s="160"/>
      <c r="H824" s="160"/>
      <c r="I824" s="160"/>
      <c r="J824" s="160"/>
      <c r="K824" s="160"/>
      <c r="L824" s="160"/>
      <c r="M824" s="160"/>
      <c r="N824" s="160"/>
      <c r="O824" s="160"/>
      <c r="P824" s="160"/>
      <c r="Q824" s="160"/>
      <c r="R824" s="160"/>
      <c r="S824" s="160"/>
      <c r="T824" s="160"/>
      <c r="U824" s="160"/>
      <c r="V824" s="160"/>
      <c r="W824" s="160"/>
      <c r="X824" s="160"/>
      <c r="Y824" s="160"/>
      <c r="Z824" s="160"/>
    </row>
    <row r="825" spans="1:26" ht="15.75" customHeight="1">
      <c r="A825" s="179"/>
      <c r="B825" s="177"/>
      <c r="C825" s="179"/>
      <c r="D825" s="179"/>
      <c r="E825" s="165"/>
      <c r="F825" s="165"/>
      <c r="G825" s="160"/>
      <c r="H825" s="160"/>
      <c r="I825" s="160"/>
      <c r="J825" s="160"/>
      <c r="K825" s="160"/>
      <c r="L825" s="160"/>
      <c r="M825" s="160"/>
      <c r="N825" s="160"/>
      <c r="O825" s="160"/>
      <c r="P825" s="160"/>
      <c r="Q825" s="160"/>
      <c r="R825" s="160"/>
      <c r="S825" s="160"/>
      <c r="T825" s="160"/>
      <c r="U825" s="160"/>
      <c r="V825" s="160"/>
      <c r="W825" s="160"/>
      <c r="X825" s="160"/>
      <c r="Y825" s="160"/>
      <c r="Z825" s="160"/>
    </row>
    <row r="826" spans="1:26" ht="15.75" customHeight="1">
      <c r="A826" s="179"/>
      <c r="B826" s="177"/>
      <c r="C826" s="179"/>
      <c r="D826" s="179"/>
      <c r="E826" s="165"/>
      <c r="F826" s="165"/>
      <c r="G826" s="160"/>
      <c r="H826" s="160"/>
      <c r="I826" s="160"/>
      <c r="J826" s="160"/>
      <c r="K826" s="160"/>
      <c r="L826" s="160"/>
      <c r="M826" s="160"/>
      <c r="N826" s="160"/>
      <c r="O826" s="160"/>
      <c r="P826" s="160"/>
      <c r="Q826" s="160"/>
      <c r="R826" s="160"/>
      <c r="S826" s="160"/>
      <c r="T826" s="160"/>
      <c r="U826" s="160"/>
      <c r="V826" s="160"/>
      <c r="W826" s="160"/>
      <c r="X826" s="160"/>
      <c r="Y826" s="160"/>
      <c r="Z826" s="160"/>
    </row>
    <row r="827" spans="1:26" ht="15.75" customHeight="1">
      <c r="A827" s="179"/>
      <c r="B827" s="177"/>
      <c r="C827" s="179"/>
      <c r="D827" s="179"/>
      <c r="E827" s="165"/>
      <c r="F827" s="165"/>
      <c r="G827" s="160"/>
      <c r="H827" s="160"/>
      <c r="I827" s="160"/>
      <c r="J827" s="160"/>
      <c r="K827" s="160"/>
      <c r="L827" s="160"/>
      <c r="M827" s="160"/>
      <c r="N827" s="160"/>
      <c r="O827" s="160"/>
      <c r="P827" s="160"/>
      <c r="Q827" s="160"/>
      <c r="R827" s="160"/>
      <c r="S827" s="160"/>
      <c r="T827" s="160"/>
      <c r="U827" s="160"/>
      <c r="V827" s="160"/>
      <c r="W827" s="160"/>
      <c r="X827" s="160"/>
      <c r="Y827" s="160"/>
      <c r="Z827" s="160"/>
    </row>
    <row r="828" spans="1:26" ht="15.75" customHeight="1">
      <c r="A828" s="179"/>
      <c r="B828" s="177"/>
      <c r="C828" s="179"/>
      <c r="D828" s="179"/>
      <c r="E828" s="165"/>
      <c r="F828" s="165"/>
      <c r="G828" s="160"/>
      <c r="H828" s="160"/>
      <c r="I828" s="160"/>
      <c r="J828" s="160"/>
      <c r="K828" s="160"/>
      <c r="L828" s="160"/>
      <c r="M828" s="160"/>
      <c r="N828" s="160"/>
      <c r="O828" s="160"/>
      <c r="P828" s="160"/>
      <c r="Q828" s="160"/>
      <c r="R828" s="160"/>
      <c r="S828" s="160"/>
      <c r="T828" s="160"/>
      <c r="U828" s="160"/>
      <c r="V828" s="160"/>
      <c r="W828" s="160"/>
      <c r="X828" s="160"/>
      <c r="Y828" s="160"/>
      <c r="Z828" s="160"/>
    </row>
    <row r="829" spans="1:26" ht="15.75" customHeight="1">
      <c r="A829" s="179"/>
      <c r="B829" s="177"/>
      <c r="C829" s="179"/>
      <c r="D829" s="179"/>
      <c r="E829" s="165"/>
      <c r="F829" s="165"/>
      <c r="G829" s="160"/>
      <c r="H829" s="160"/>
      <c r="I829" s="160"/>
      <c r="J829" s="160"/>
      <c r="K829" s="160"/>
      <c r="L829" s="160"/>
      <c r="M829" s="160"/>
      <c r="N829" s="160"/>
      <c r="O829" s="160"/>
      <c r="P829" s="160"/>
      <c r="Q829" s="160"/>
      <c r="R829" s="160"/>
      <c r="S829" s="160"/>
      <c r="T829" s="160"/>
      <c r="U829" s="160"/>
      <c r="V829" s="160"/>
      <c r="W829" s="160"/>
      <c r="X829" s="160"/>
      <c r="Y829" s="160"/>
      <c r="Z829" s="160"/>
    </row>
    <row r="830" spans="1:26" ht="15.75" customHeight="1">
      <c r="A830" s="179"/>
      <c r="B830" s="177"/>
      <c r="C830" s="179"/>
      <c r="D830" s="179"/>
      <c r="E830" s="165"/>
      <c r="F830" s="165"/>
      <c r="G830" s="160"/>
      <c r="H830" s="160"/>
      <c r="I830" s="160"/>
      <c r="J830" s="160"/>
      <c r="K830" s="160"/>
      <c r="L830" s="160"/>
      <c r="M830" s="160"/>
      <c r="N830" s="160"/>
      <c r="O830" s="160"/>
      <c r="P830" s="160"/>
      <c r="Q830" s="160"/>
      <c r="R830" s="160"/>
      <c r="S830" s="160"/>
      <c r="T830" s="160"/>
      <c r="U830" s="160"/>
      <c r="V830" s="160"/>
      <c r="W830" s="160"/>
      <c r="X830" s="160"/>
      <c r="Y830" s="160"/>
      <c r="Z830" s="160"/>
    </row>
    <row r="831" spans="1:26" ht="15.75" customHeight="1">
      <c r="A831" s="179"/>
      <c r="B831" s="177"/>
      <c r="C831" s="179"/>
      <c r="D831" s="179"/>
      <c r="E831" s="165"/>
      <c r="F831" s="165"/>
      <c r="G831" s="160"/>
      <c r="H831" s="160"/>
      <c r="I831" s="160"/>
      <c r="J831" s="160"/>
      <c r="K831" s="160"/>
      <c r="L831" s="160"/>
      <c r="M831" s="160"/>
      <c r="N831" s="160"/>
      <c r="O831" s="160"/>
      <c r="P831" s="160"/>
      <c r="Q831" s="160"/>
      <c r="R831" s="160"/>
      <c r="S831" s="160"/>
      <c r="T831" s="160"/>
      <c r="U831" s="160"/>
      <c r="V831" s="160"/>
      <c r="W831" s="160"/>
      <c r="X831" s="160"/>
      <c r="Y831" s="160"/>
      <c r="Z831" s="160"/>
    </row>
    <row r="832" spans="1:26" ht="15.75" customHeight="1">
      <c r="A832" s="179"/>
      <c r="B832" s="177"/>
      <c r="C832" s="179"/>
      <c r="D832" s="179"/>
      <c r="E832" s="165"/>
      <c r="F832" s="165"/>
      <c r="G832" s="160"/>
      <c r="H832" s="160"/>
      <c r="I832" s="160"/>
      <c r="J832" s="160"/>
      <c r="K832" s="160"/>
      <c r="L832" s="160"/>
      <c r="M832" s="160"/>
      <c r="N832" s="160"/>
      <c r="O832" s="160"/>
      <c r="P832" s="160"/>
      <c r="Q832" s="160"/>
      <c r="R832" s="160"/>
      <c r="S832" s="160"/>
      <c r="T832" s="160"/>
      <c r="U832" s="160"/>
      <c r="V832" s="160"/>
      <c r="W832" s="160"/>
      <c r="X832" s="160"/>
      <c r="Y832" s="160"/>
      <c r="Z832" s="160"/>
    </row>
    <row r="833" spans="1:26" ht="15.75" customHeight="1">
      <c r="A833" s="179"/>
      <c r="B833" s="177"/>
      <c r="C833" s="179"/>
      <c r="D833" s="179"/>
      <c r="E833" s="165"/>
      <c r="F833" s="165"/>
      <c r="G833" s="160"/>
      <c r="H833" s="160"/>
      <c r="I833" s="160"/>
      <c r="J833" s="160"/>
      <c r="K833" s="160"/>
      <c r="L833" s="160"/>
      <c r="M833" s="160"/>
      <c r="N833" s="160"/>
      <c r="O833" s="160"/>
      <c r="P833" s="160"/>
      <c r="Q833" s="160"/>
      <c r="R833" s="160"/>
      <c r="S833" s="160"/>
      <c r="T833" s="160"/>
      <c r="U833" s="160"/>
      <c r="V833" s="160"/>
      <c r="W833" s="160"/>
      <c r="X833" s="160"/>
      <c r="Y833" s="160"/>
      <c r="Z833" s="160"/>
    </row>
    <row r="834" spans="1:26" ht="15.75" customHeight="1">
      <c r="A834" s="179"/>
      <c r="B834" s="177"/>
      <c r="C834" s="179"/>
      <c r="D834" s="179"/>
      <c r="E834" s="165"/>
      <c r="F834" s="165"/>
      <c r="G834" s="160"/>
      <c r="H834" s="160"/>
      <c r="I834" s="160"/>
      <c r="J834" s="160"/>
      <c r="K834" s="160"/>
      <c r="L834" s="160"/>
      <c r="M834" s="160"/>
      <c r="N834" s="160"/>
      <c r="O834" s="160"/>
      <c r="P834" s="160"/>
      <c r="Q834" s="160"/>
      <c r="R834" s="160"/>
      <c r="S834" s="160"/>
      <c r="T834" s="160"/>
      <c r="U834" s="160"/>
      <c r="V834" s="160"/>
      <c r="W834" s="160"/>
      <c r="X834" s="160"/>
      <c r="Y834" s="160"/>
      <c r="Z834" s="160"/>
    </row>
    <row r="835" spans="1:26" ht="15.75" customHeight="1">
      <c r="A835" s="179"/>
      <c r="B835" s="177"/>
      <c r="C835" s="179"/>
      <c r="D835" s="179"/>
      <c r="E835" s="165"/>
      <c r="F835" s="165"/>
      <c r="G835" s="160"/>
      <c r="H835" s="160"/>
      <c r="I835" s="160"/>
      <c r="J835" s="160"/>
      <c r="K835" s="160"/>
      <c r="L835" s="160"/>
      <c r="M835" s="160"/>
      <c r="N835" s="160"/>
      <c r="O835" s="160"/>
      <c r="P835" s="160"/>
      <c r="Q835" s="160"/>
      <c r="R835" s="160"/>
      <c r="S835" s="160"/>
      <c r="T835" s="160"/>
      <c r="U835" s="160"/>
      <c r="V835" s="160"/>
      <c r="W835" s="160"/>
      <c r="X835" s="160"/>
      <c r="Y835" s="160"/>
      <c r="Z835" s="160"/>
    </row>
    <row r="836" spans="1:26" ht="15.75" customHeight="1">
      <c r="A836" s="179"/>
      <c r="B836" s="177"/>
      <c r="C836" s="179"/>
      <c r="D836" s="179"/>
      <c r="E836" s="165"/>
      <c r="F836" s="165"/>
      <c r="G836" s="160"/>
      <c r="H836" s="160"/>
      <c r="I836" s="160"/>
      <c r="J836" s="160"/>
      <c r="K836" s="160"/>
      <c r="L836" s="160"/>
      <c r="M836" s="160"/>
      <c r="N836" s="160"/>
      <c r="O836" s="160"/>
      <c r="P836" s="160"/>
      <c r="Q836" s="160"/>
      <c r="R836" s="160"/>
      <c r="S836" s="160"/>
      <c r="T836" s="160"/>
      <c r="U836" s="160"/>
      <c r="V836" s="160"/>
      <c r="W836" s="160"/>
      <c r="X836" s="160"/>
      <c r="Y836" s="160"/>
      <c r="Z836" s="160"/>
    </row>
    <row r="837" spans="1:26" ht="15.75" customHeight="1">
      <c r="A837" s="179"/>
      <c r="B837" s="177"/>
      <c r="C837" s="179"/>
      <c r="D837" s="179"/>
      <c r="E837" s="165"/>
      <c r="F837" s="165"/>
      <c r="G837" s="160"/>
      <c r="H837" s="160"/>
      <c r="I837" s="160"/>
      <c r="J837" s="160"/>
      <c r="K837" s="160"/>
      <c r="L837" s="160"/>
      <c r="M837" s="160"/>
      <c r="N837" s="160"/>
      <c r="O837" s="160"/>
      <c r="P837" s="160"/>
      <c r="Q837" s="160"/>
      <c r="R837" s="160"/>
      <c r="S837" s="160"/>
      <c r="T837" s="160"/>
      <c r="U837" s="160"/>
      <c r="V837" s="160"/>
      <c r="W837" s="160"/>
      <c r="X837" s="160"/>
      <c r="Y837" s="160"/>
      <c r="Z837" s="160"/>
    </row>
    <row r="838" spans="1:26" ht="15.75" customHeight="1">
      <c r="A838" s="179"/>
      <c r="B838" s="177"/>
      <c r="C838" s="179"/>
      <c r="D838" s="179"/>
      <c r="E838" s="165"/>
      <c r="F838" s="165"/>
      <c r="G838" s="160"/>
      <c r="H838" s="160"/>
      <c r="I838" s="160"/>
      <c r="J838" s="160"/>
      <c r="K838" s="160"/>
      <c r="L838" s="160"/>
      <c r="M838" s="160"/>
      <c r="N838" s="160"/>
      <c r="O838" s="160"/>
      <c r="P838" s="160"/>
      <c r="Q838" s="160"/>
      <c r="R838" s="160"/>
      <c r="S838" s="160"/>
      <c r="T838" s="160"/>
      <c r="U838" s="160"/>
      <c r="V838" s="160"/>
      <c r="W838" s="160"/>
      <c r="X838" s="160"/>
      <c r="Y838" s="160"/>
      <c r="Z838" s="160"/>
    </row>
    <row r="839" spans="1:26" ht="15.75" customHeight="1">
      <c r="A839" s="179"/>
      <c r="B839" s="177"/>
      <c r="C839" s="179"/>
      <c r="D839" s="179"/>
      <c r="E839" s="165"/>
      <c r="F839" s="165"/>
      <c r="G839" s="160"/>
      <c r="H839" s="160"/>
      <c r="I839" s="160"/>
      <c r="J839" s="160"/>
      <c r="K839" s="160"/>
      <c r="L839" s="160"/>
      <c r="M839" s="160"/>
      <c r="N839" s="160"/>
      <c r="O839" s="160"/>
      <c r="P839" s="160"/>
      <c r="Q839" s="160"/>
      <c r="R839" s="160"/>
      <c r="S839" s="160"/>
      <c r="T839" s="160"/>
      <c r="U839" s="160"/>
      <c r="V839" s="160"/>
      <c r="W839" s="160"/>
      <c r="X839" s="160"/>
      <c r="Y839" s="160"/>
      <c r="Z839" s="160"/>
    </row>
    <row r="840" spans="1:26" ht="15.75" customHeight="1">
      <c r="A840" s="179"/>
      <c r="B840" s="177"/>
      <c r="C840" s="179"/>
      <c r="D840" s="179"/>
      <c r="E840" s="165"/>
      <c r="F840" s="165"/>
      <c r="G840" s="160"/>
      <c r="H840" s="160"/>
      <c r="I840" s="160"/>
      <c r="J840" s="160"/>
      <c r="K840" s="160"/>
      <c r="L840" s="160"/>
      <c r="M840" s="160"/>
      <c r="N840" s="160"/>
      <c r="O840" s="160"/>
      <c r="P840" s="160"/>
      <c r="Q840" s="160"/>
      <c r="R840" s="160"/>
      <c r="S840" s="160"/>
      <c r="T840" s="160"/>
      <c r="U840" s="160"/>
      <c r="V840" s="160"/>
      <c r="W840" s="160"/>
      <c r="X840" s="160"/>
      <c r="Y840" s="160"/>
      <c r="Z840" s="160"/>
    </row>
    <row r="841" spans="1:26" ht="15.75" customHeight="1">
      <c r="A841" s="179"/>
      <c r="B841" s="177"/>
      <c r="C841" s="179"/>
      <c r="D841" s="179"/>
      <c r="E841" s="165"/>
      <c r="F841" s="165"/>
      <c r="G841" s="160"/>
      <c r="H841" s="160"/>
      <c r="I841" s="160"/>
      <c r="J841" s="160"/>
      <c r="K841" s="160"/>
      <c r="L841" s="160"/>
      <c r="M841" s="160"/>
      <c r="N841" s="160"/>
      <c r="O841" s="160"/>
      <c r="P841" s="160"/>
      <c r="Q841" s="160"/>
      <c r="R841" s="160"/>
      <c r="S841" s="160"/>
      <c r="T841" s="160"/>
      <c r="U841" s="160"/>
      <c r="V841" s="160"/>
      <c r="W841" s="160"/>
      <c r="X841" s="160"/>
      <c r="Y841" s="160"/>
      <c r="Z841" s="160"/>
    </row>
    <row r="842" spans="1:26" ht="15.75" customHeight="1">
      <c r="A842" s="179"/>
      <c r="B842" s="177"/>
      <c r="C842" s="179"/>
      <c r="D842" s="179"/>
      <c r="E842" s="165"/>
      <c r="F842" s="165"/>
      <c r="G842" s="160"/>
      <c r="H842" s="160"/>
      <c r="I842" s="160"/>
      <c r="J842" s="160"/>
      <c r="K842" s="160"/>
      <c r="L842" s="160"/>
      <c r="M842" s="160"/>
      <c r="N842" s="160"/>
      <c r="O842" s="160"/>
      <c r="P842" s="160"/>
      <c r="Q842" s="160"/>
      <c r="R842" s="160"/>
      <c r="S842" s="160"/>
      <c r="T842" s="160"/>
      <c r="U842" s="160"/>
      <c r="V842" s="160"/>
      <c r="W842" s="160"/>
      <c r="X842" s="160"/>
      <c r="Y842" s="160"/>
      <c r="Z842" s="160"/>
    </row>
    <row r="843" spans="1:26" ht="15.75" customHeight="1">
      <c r="A843" s="179"/>
      <c r="B843" s="177"/>
      <c r="C843" s="179"/>
      <c r="D843" s="179"/>
      <c r="E843" s="165"/>
      <c r="F843" s="165"/>
      <c r="G843" s="160"/>
      <c r="H843" s="160"/>
      <c r="I843" s="160"/>
      <c r="J843" s="160"/>
      <c r="K843" s="160"/>
      <c r="L843" s="160"/>
      <c r="M843" s="160"/>
      <c r="N843" s="160"/>
      <c r="O843" s="160"/>
      <c r="P843" s="160"/>
      <c r="Q843" s="160"/>
      <c r="R843" s="160"/>
      <c r="S843" s="160"/>
      <c r="T843" s="160"/>
      <c r="U843" s="160"/>
      <c r="V843" s="160"/>
      <c r="W843" s="160"/>
      <c r="X843" s="160"/>
      <c r="Y843" s="160"/>
      <c r="Z843" s="160"/>
    </row>
    <row r="844" spans="1:26" ht="15.75" customHeight="1">
      <c r="A844" s="179"/>
      <c r="B844" s="177"/>
      <c r="C844" s="179"/>
      <c r="D844" s="179"/>
      <c r="E844" s="165"/>
      <c r="F844" s="165"/>
      <c r="G844" s="160"/>
      <c r="H844" s="160"/>
      <c r="I844" s="160"/>
      <c r="J844" s="160"/>
      <c r="K844" s="160"/>
      <c r="L844" s="160"/>
      <c r="M844" s="160"/>
      <c r="N844" s="160"/>
      <c r="O844" s="160"/>
      <c r="P844" s="160"/>
      <c r="Q844" s="160"/>
      <c r="R844" s="160"/>
      <c r="S844" s="160"/>
      <c r="T844" s="160"/>
      <c r="U844" s="160"/>
      <c r="V844" s="160"/>
      <c r="W844" s="160"/>
      <c r="X844" s="160"/>
      <c r="Y844" s="160"/>
      <c r="Z844" s="160"/>
    </row>
    <row r="845" spans="1:26" ht="15.75" customHeight="1">
      <c r="A845" s="179"/>
      <c r="B845" s="177"/>
      <c r="C845" s="179"/>
      <c r="D845" s="179"/>
      <c r="E845" s="165"/>
      <c r="F845" s="165"/>
      <c r="G845" s="160"/>
      <c r="H845" s="160"/>
      <c r="I845" s="160"/>
      <c r="J845" s="160"/>
      <c r="K845" s="160"/>
      <c r="L845" s="160"/>
      <c r="M845" s="160"/>
      <c r="N845" s="160"/>
      <c r="O845" s="160"/>
      <c r="P845" s="160"/>
      <c r="Q845" s="160"/>
      <c r="R845" s="160"/>
      <c r="S845" s="160"/>
      <c r="T845" s="160"/>
      <c r="U845" s="160"/>
      <c r="V845" s="160"/>
      <c r="W845" s="160"/>
      <c r="X845" s="160"/>
      <c r="Y845" s="160"/>
      <c r="Z845" s="160"/>
    </row>
    <row r="846" spans="1:26" ht="15.75" customHeight="1">
      <c r="A846" s="179"/>
      <c r="B846" s="177"/>
      <c r="C846" s="179"/>
      <c r="D846" s="179"/>
      <c r="E846" s="165"/>
      <c r="F846" s="165"/>
      <c r="G846" s="160"/>
      <c r="H846" s="160"/>
      <c r="I846" s="160"/>
      <c r="J846" s="160"/>
      <c r="K846" s="160"/>
      <c r="L846" s="160"/>
      <c r="M846" s="160"/>
      <c r="N846" s="160"/>
      <c r="O846" s="160"/>
      <c r="P846" s="160"/>
      <c r="Q846" s="160"/>
      <c r="R846" s="160"/>
      <c r="S846" s="160"/>
      <c r="T846" s="160"/>
      <c r="U846" s="160"/>
      <c r="V846" s="160"/>
      <c r="W846" s="160"/>
      <c r="X846" s="160"/>
      <c r="Y846" s="160"/>
      <c r="Z846" s="160"/>
    </row>
    <row r="847" spans="1:26" ht="15.75" customHeight="1">
      <c r="A847" s="179"/>
      <c r="B847" s="177"/>
      <c r="C847" s="179"/>
      <c r="D847" s="179"/>
      <c r="E847" s="165"/>
      <c r="F847" s="165"/>
      <c r="G847" s="160"/>
      <c r="H847" s="160"/>
      <c r="I847" s="160"/>
      <c r="J847" s="160"/>
      <c r="K847" s="160"/>
      <c r="L847" s="160"/>
      <c r="M847" s="160"/>
      <c r="N847" s="160"/>
      <c r="O847" s="160"/>
      <c r="P847" s="160"/>
      <c r="Q847" s="160"/>
      <c r="R847" s="160"/>
      <c r="S847" s="160"/>
      <c r="T847" s="160"/>
      <c r="U847" s="160"/>
      <c r="V847" s="160"/>
      <c r="W847" s="160"/>
      <c r="X847" s="160"/>
      <c r="Y847" s="160"/>
      <c r="Z847" s="160"/>
    </row>
    <row r="848" spans="1:26" ht="15.75" customHeight="1">
      <c r="A848" s="179"/>
      <c r="B848" s="177"/>
      <c r="C848" s="179"/>
      <c r="D848" s="179"/>
      <c r="E848" s="165"/>
      <c r="F848" s="165"/>
      <c r="G848" s="160"/>
      <c r="H848" s="160"/>
      <c r="I848" s="160"/>
      <c r="J848" s="160"/>
      <c r="K848" s="160"/>
      <c r="L848" s="160"/>
      <c r="M848" s="160"/>
      <c r="N848" s="160"/>
      <c r="O848" s="160"/>
      <c r="P848" s="160"/>
      <c r="Q848" s="160"/>
      <c r="R848" s="160"/>
      <c r="S848" s="160"/>
      <c r="T848" s="160"/>
      <c r="U848" s="160"/>
      <c r="V848" s="160"/>
      <c r="W848" s="160"/>
      <c r="X848" s="160"/>
      <c r="Y848" s="160"/>
      <c r="Z848" s="160"/>
    </row>
    <row r="849" spans="1:26" ht="15.75" customHeight="1">
      <c r="A849" s="179"/>
      <c r="B849" s="177"/>
      <c r="C849" s="179"/>
      <c r="D849" s="179"/>
      <c r="E849" s="165"/>
      <c r="F849" s="165"/>
      <c r="G849" s="160"/>
      <c r="H849" s="160"/>
      <c r="I849" s="160"/>
      <c r="J849" s="160"/>
      <c r="K849" s="160"/>
      <c r="L849" s="160"/>
      <c r="M849" s="160"/>
      <c r="N849" s="160"/>
      <c r="O849" s="160"/>
      <c r="P849" s="160"/>
      <c r="Q849" s="160"/>
      <c r="R849" s="160"/>
      <c r="S849" s="160"/>
      <c r="T849" s="160"/>
      <c r="U849" s="160"/>
      <c r="V849" s="160"/>
      <c r="W849" s="160"/>
      <c r="X849" s="160"/>
      <c r="Y849" s="160"/>
      <c r="Z849" s="160"/>
    </row>
    <row r="850" spans="1:26" ht="15.75" customHeight="1">
      <c r="A850" s="179"/>
      <c r="B850" s="177"/>
      <c r="C850" s="179"/>
      <c r="D850" s="179"/>
      <c r="E850" s="165"/>
      <c r="F850" s="165"/>
      <c r="G850" s="160"/>
      <c r="H850" s="160"/>
      <c r="I850" s="160"/>
      <c r="J850" s="160"/>
      <c r="K850" s="160"/>
      <c r="L850" s="160"/>
      <c r="M850" s="160"/>
      <c r="N850" s="160"/>
      <c r="O850" s="160"/>
      <c r="P850" s="160"/>
      <c r="Q850" s="160"/>
      <c r="R850" s="160"/>
      <c r="S850" s="160"/>
      <c r="T850" s="160"/>
      <c r="U850" s="160"/>
      <c r="V850" s="160"/>
      <c r="W850" s="160"/>
      <c r="X850" s="160"/>
      <c r="Y850" s="160"/>
      <c r="Z850" s="160"/>
    </row>
    <row r="851" spans="1:26" ht="15.75" customHeight="1">
      <c r="A851" s="179"/>
      <c r="B851" s="177"/>
      <c r="C851" s="179"/>
      <c r="D851" s="179"/>
      <c r="E851" s="165"/>
      <c r="F851" s="165"/>
      <c r="G851" s="160"/>
      <c r="H851" s="160"/>
      <c r="I851" s="160"/>
      <c r="J851" s="160"/>
      <c r="K851" s="160"/>
      <c r="L851" s="160"/>
      <c r="M851" s="160"/>
      <c r="N851" s="160"/>
      <c r="O851" s="160"/>
      <c r="P851" s="160"/>
      <c r="Q851" s="160"/>
      <c r="R851" s="160"/>
      <c r="S851" s="160"/>
      <c r="T851" s="160"/>
      <c r="U851" s="160"/>
      <c r="V851" s="160"/>
      <c r="W851" s="160"/>
      <c r="X851" s="160"/>
      <c r="Y851" s="160"/>
      <c r="Z851" s="160"/>
    </row>
    <row r="852" spans="1:26" ht="15.75" customHeight="1">
      <c r="A852" s="179"/>
      <c r="B852" s="177"/>
      <c r="C852" s="179"/>
      <c r="D852" s="179"/>
      <c r="E852" s="165"/>
      <c r="F852" s="165"/>
      <c r="G852" s="160"/>
      <c r="H852" s="160"/>
      <c r="I852" s="160"/>
      <c r="J852" s="160"/>
      <c r="K852" s="160"/>
      <c r="L852" s="160"/>
      <c r="M852" s="160"/>
      <c r="N852" s="160"/>
      <c r="O852" s="160"/>
      <c r="P852" s="160"/>
      <c r="Q852" s="160"/>
      <c r="R852" s="160"/>
      <c r="S852" s="160"/>
      <c r="T852" s="160"/>
      <c r="U852" s="160"/>
      <c r="V852" s="160"/>
      <c r="W852" s="160"/>
      <c r="X852" s="160"/>
      <c r="Y852" s="160"/>
      <c r="Z852" s="160"/>
    </row>
    <row r="853" spans="1:26" ht="15.75" customHeight="1">
      <c r="A853" s="179"/>
      <c r="B853" s="177"/>
      <c r="C853" s="179"/>
      <c r="D853" s="179"/>
      <c r="E853" s="165"/>
      <c r="F853" s="165"/>
      <c r="G853" s="160"/>
      <c r="H853" s="160"/>
      <c r="I853" s="160"/>
      <c r="J853" s="160"/>
      <c r="K853" s="160"/>
      <c r="L853" s="160"/>
      <c r="M853" s="160"/>
      <c r="N853" s="160"/>
      <c r="O853" s="160"/>
      <c r="P853" s="160"/>
      <c r="Q853" s="160"/>
      <c r="R853" s="160"/>
      <c r="S853" s="160"/>
      <c r="T853" s="160"/>
      <c r="U853" s="160"/>
      <c r="V853" s="160"/>
      <c r="W853" s="160"/>
      <c r="X853" s="160"/>
      <c r="Y853" s="160"/>
      <c r="Z853" s="160"/>
    </row>
    <row r="854" spans="1:26" ht="15.75" customHeight="1">
      <c r="A854" s="179"/>
      <c r="B854" s="177"/>
      <c r="C854" s="179"/>
      <c r="D854" s="179"/>
      <c r="E854" s="165"/>
      <c r="F854" s="165"/>
      <c r="G854" s="160"/>
      <c r="H854" s="160"/>
      <c r="I854" s="160"/>
      <c r="J854" s="160"/>
      <c r="K854" s="160"/>
      <c r="L854" s="160"/>
      <c r="M854" s="160"/>
      <c r="N854" s="160"/>
      <c r="O854" s="160"/>
      <c r="P854" s="160"/>
      <c r="Q854" s="160"/>
      <c r="R854" s="160"/>
      <c r="S854" s="160"/>
      <c r="T854" s="160"/>
      <c r="U854" s="160"/>
      <c r="V854" s="160"/>
      <c r="W854" s="160"/>
      <c r="X854" s="160"/>
      <c r="Y854" s="160"/>
      <c r="Z854" s="160"/>
    </row>
    <row r="855" spans="1:26" ht="15.75" customHeight="1">
      <c r="A855" s="179"/>
      <c r="B855" s="177"/>
      <c r="C855" s="179"/>
      <c r="D855" s="179"/>
      <c r="E855" s="165"/>
      <c r="F855" s="165"/>
      <c r="G855" s="160"/>
      <c r="H855" s="160"/>
      <c r="I855" s="160"/>
      <c r="J855" s="160"/>
      <c r="K855" s="160"/>
      <c r="L855" s="160"/>
      <c r="M855" s="160"/>
      <c r="N855" s="160"/>
      <c r="O855" s="160"/>
      <c r="P855" s="160"/>
      <c r="Q855" s="160"/>
      <c r="R855" s="160"/>
      <c r="S855" s="160"/>
      <c r="T855" s="160"/>
      <c r="U855" s="160"/>
      <c r="V855" s="160"/>
      <c r="W855" s="160"/>
      <c r="X855" s="160"/>
      <c r="Y855" s="160"/>
      <c r="Z855" s="160"/>
    </row>
    <row r="856" spans="1:26" ht="15.75" customHeight="1">
      <c r="A856" s="179"/>
      <c r="B856" s="177"/>
      <c r="C856" s="179"/>
      <c r="D856" s="179"/>
      <c r="E856" s="165"/>
      <c r="F856" s="165"/>
      <c r="G856" s="160"/>
      <c r="H856" s="160"/>
      <c r="I856" s="160"/>
      <c r="J856" s="160"/>
      <c r="K856" s="160"/>
      <c r="L856" s="160"/>
      <c r="M856" s="160"/>
      <c r="N856" s="160"/>
      <c r="O856" s="160"/>
      <c r="P856" s="160"/>
      <c r="Q856" s="160"/>
      <c r="R856" s="160"/>
      <c r="S856" s="160"/>
      <c r="T856" s="160"/>
      <c r="U856" s="160"/>
      <c r="V856" s="160"/>
      <c r="W856" s="160"/>
      <c r="X856" s="160"/>
      <c r="Y856" s="160"/>
      <c r="Z856" s="160"/>
    </row>
    <row r="857" spans="1:26" ht="15.75" customHeight="1">
      <c r="A857" s="179"/>
      <c r="B857" s="177"/>
      <c r="C857" s="179"/>
      <c r="D857" s="179"/>
      <c r="E857" s="165"/>
      <c r="F857" s="165"/>
      <c r="G857" s="160"/>
      <c r="H857" s="160"/>
      <c r="I857" s="160"/>
      <c r="J857" s="160"/>
      <c r="K857" s="160"/>
      <c r="L857" s="160"/>
      <c r="M857" s="160"/>
      <c r="N857" s="160"/>
      <c r="O857" s="160"/>
      <c r="P857" s="160"/>
      <c r="Q857" s="160"/>
      <c r="R857" s="160"/>
      <c r="S857" s="160"/>
      <c r="T857" s="160"/>
      <c r="U857" s="160"/>
      <c r="V857" s="160"/>
      <c r="W857" s="160"/>
      <c r="X857" s="160"/>
      <c r="Y857" s="160"/>
      <c r="Z857" s="160"/>
    </row>
    <row r="858" spans="1:26" ht="15.75" customHeight="1">
      <c r="A858" s="179"/>
      <c r="B858" s="177"/>
      <c r="C858" s="179"/>
      <c r="D858" s="179"/>
      <c r="E858" s="165"/>
      <c r="F858" s="165"/>
      <c r="G858" s="160"/>
      <c r="H858" s="160"/>
      <c r="I858" s="160"/>
      <c r="J858" s="160"/>
      <c r="K858" s="160"/>
      <c r="L858" s="160"/>
      <c r="M858" s="160"/>
      <c r="N858" s="160"/>
      <c r="O858" s="160"/>
      <c r="P858" s="160"/>
      <c r="Q858" s="160"/>
      <c r="R858" s="160"/>
      <c r="S858" s="160"/>
      <c r="T858" s="160"/>
      <c r="U858" s="160"/>
      <c r="V858" s="160"/>
      <c r="W858" s="160"/>
      <c r="X858" s="160"/>
      <c r="Y858" s="160"/>
      <c r="Z858" s="160"/>
    </row>
    <row r="859" spans="1:26" ht="15.75" customHeight="1">
      <c r="A859" s="179"/>
      <c r="B859" s="177"/>
      <c r="C859" s="179"/>
      <c r="D859" s="179"/>
      <c r="E859" s="165"/>
      <c r="F859" s="165"/>
      <c r="G859" s="160"/>
      <c r="H859" s="160"/>
      <c r="I859" s="160"/>
      <c r="J859" s="160"/>
      <c r="K859" s="160"/>
      <c r="L859" s="160"/>
      <c r="M859" s="160"/>
      <c r="N859" s="160"/>
      <c r="O859" s="160"/>
      <c r="P859" s="160"/>
      <c r="Q859" s="160"/>
      <c r="R859" s="160"/>
      <c r="S859" s="160"/>
      <c r="T859" s="160"/>
      <c r="U859" s="160"/>
      <c r="V859" s="160"/>
      <c r="W859" s="160"/>
      <c r="X859" s="160"/>
      <c r="Y859" s="160"/>
      <c r="Z859" s="160"/>
    </row>
    <row r="860" spans="1:26" ht="15.75" customHeight="1">
      <c r="A860" s="179"/>
      <c r="B860" s="177"/>
      <c r="C860" s="179"/>
      <c r="D860" s="179"/>
      <c r="E860" s="165"/>
      <c r="F860" s="165"/>
      <c r="G860" s="160"/>
      <c r="H860" s="160"/>
      <c r="I860" s="160"/>
      <c r="J860" s="160"/>
      <c r="K860" s="160"/>
      <c r="L860" s="160"/>
      <c r="M860" s="160"/>
      <c r="N860" s="160"/>
      <c r="O860" s="160"/>
      <c r="P860" s="160"/>
      <c r="Q860" s="160"/>
      <c r="R860" s="160"/>
      <c r="S860" s="160"/>
      <c r="T860" s="160"/>
      <c r="U860" s="160"/>
      <c r="V860" s="160"/>
      <c r="W860" s="160"/>
      <c r="X860" s="160"/>
      <c r="Y860" s="160"/>
      <c r="Z860" s="160"/>
    </row>
    <row r="861" spans="1:26" ht="15.75" customHeight="1">
      <c r="A861" s="179"/>
      <c r="B861" s="177"/>
      <c r="C861" s="179"/>
      <c r="D861" s="179"/>
      <c r="E861" s="165"/>
      <c r="F861" s="165"/>
      <c r="G861" s="160"/>
      <c r="H861" s="160"/>
      <c r="I861" s="160"/>
      <c r="J861" s="160"/>
      <c r="K861" s="160"/>
      <c r="L861" s="160"/>
      <c r="M861" s="160"/>
      <c r="N861" s="160"/>
      <c r="O861" s="160"/>
      <c r="P861" s="160"/>
      <c r="Q861" s="160"/>
      <c r="R861" s="160"/>
      <c r="S861" s="160"/>
      <c r="T861" s="160"/>
      <c r="U861" s="160"/>
      <c r="V861" s="160"/>
      <c r="W861" s="160"/>
      <c r="X861" s="160"/>
      <c r="Y861" s="160"/>
      <c r="Z861" s="160"/>
    </row>
    <row r="862" spans="1:26" ht="15.75" customHeight="1">
      <c r="A862" s="179"/>
      <c r="B862" s="177"/>
      <c r="C862" s="179"/>
      <c r="D862" s="179"/>
      <c r="E862" s="165"/>
      <c r="F862" s="165"/>
      <c r="G862" s="160"/>
      <c r="H862" s="160"/>
      <c r="I862" s="160"/>
      <c r="J862" s="160"/>
      <c r="K862" s="160"/>
      <c r="L862" s="160"/>
      <c r="M862" s="160"/>
      <c r="N862" s="160"/>
      <c r="O862" s="160"/>
      <c r="P862" s="160"/>
      <c r="Q862" s="160"/>
      <c r="R862" s="160"/>
      <c r="S862" s="160"/>
      <c r="T862" s="160"/>
      <c r="U862" s="160"/>
      <c r="V862" s="160"/>
      <c r="W862" s="160"/>
      <c r="X862" s="160"/>
      <c r="Y862" s="160"/>
      <c r="Z862" s="160"/>
    </row>
    <row r="863" spans="1:26" ht="15.75" customHeight="1">
      <c r="A863" s="179"/>
      <c r="B863" s="177"/>
      <c r="C863" s="179"/>
      <c r="D863" s="179"/>
      <c r="E863" s="165"/>
      <c r="F863" s="165"/>
      <c r="G863" s="160"/>
      <c r="H863" s="160"/>
      <c r="I863" s="160"/>
      <c r="J863" s="160"/>
      <c r="K863" s="160"/>
      <c r="L863" s="160"/>
      <c r="M863" s="160"/>
      <c r="N863" s="160"/>
      <c r="O863" s="160"/>
      <c r="P863" s="160"/>
      <c r="Q863" s="160"/>
      <c r="R863" s="160"/>
      <c r="S863" s="160"/>
      <c r="T863" s="160"/>
      <c r="U863" s="160"/>
      <c r="V863" s="160"/>
      <c r="W863" s="160"/>
      <c r="X863" s="160"/>
      <c r="Y863" s="160"/>
      <c r="Z863" s="160"/>
    </row>
    <row r="864" spans="1:26" ht="15.75" customHeight="1">
      <c r="A864" s="179"/>
      <c r="B864" s="177"/>
      <c r="C864" s="179"/>
      <c r="D864" s="179"/>
      <c r="E864" s="165"/>
      <c r="F864" s="165"/>
      <c r="G864" s="160"/>
      <c r="H864" s="160"/>
      <c r="I864" s="160"/>
      <c r="J864" s="160"/>
      <c r="K864" s="160"/>
      <c r="L864" s="160"/>
      <c r="M864" s="160"/>
      <c r="N864" s="160"/>
      <c r="O864" s="160"/>
      <c r="P864" s="160"/>
      <c r="Q864" s="160"/>
      <c r="R864" s="160"/>
      <c r="S864" s="160"/>
      <c r="T864" s="160"/>
      <c r="U864" s="160"/>
      <c r="V864" s="160"/>
      <c r="W864" s="160"/>
      <c r="X864" s="160"/>
      <c r="Y864" s="160"/>
      <c r="Z864" s="160"/>
    </row>
    <row r="865" spans="1:26" ht="15.75" customHeight="1">
      <c r="A865" s="179"/>
      <c r="B865" s="177"/>
      <c r="C865" s="179"/>
      <c r="D865" s="179"/>
      <c r="E865" s="165"/>
      <c r="F865" s="165"/>
      <c r="G865" s="160"/>
      <c r="H865" s="160"/>
      <c r="I865" s="160"/>
      <c r="J865" s="160"/>
      <c r="K865" s="160"/>
      <c r="L865" s="160"/>
      <c r="M865" s="160"/>
      <c r="N865" s="160"/>
      <c r="O865" s="160"/>
      <c r="P865" s="160"/>
      <c r="Q865" s="160"/>
      <c r="R865" s="160"/>
      <c r="S865" s="160"/>
      <c r="T865" s="160"/>
      <c r="U865" s="160"/>
      <c r="V865" s="160"/>
      <c r="W865" s="160"/>
      <c r="X865" s="160"/>
      <c r="Y865" s="160"/>
      <c r="Z865" s="160"/>
    </row>
    <row r="866" spans="1:26" ht="15.75" customHeight="1">
      <c r="A866" s="179"/>
      <c r="B866" s="177"/>
      <c r="C866" s="179"/>
      <c r="D866" s="179"/>
      <c r="E866" s="165"/>
      <c r="F866" s="165"/>
      <c r="G866" s="160"/>
      <c r="H866" s="160"/>
      <c r="I866" s="160"/>
      <c r="J866" s="160"/>
      <c r="K866" s="160"/>
      <c r="L866" s="160"/>
      <c r="M866" s="160"/>
      <c r="N866" s="160"/>
      <c r="O866" s="160"/>
      <c r="P866" s="160"/>
      <c r="Q866" s="160"/>
      <c r="R866" s="160"/>
      <c r="S866" s="160"/>
      <c r="T866" s="160"/>
      <c r="U866" s="160"/>
      <c r="V866" s="160"/>
      <c r="W866" s="160"/>
      <c r="X866" s="160"/>
      <c r="Y866" s="160"/>
      <c r="Z866" s="160"/>
    </row>
    <row r="867" spans="1:26" ht="15.75" customHeight="1">
      <c r="A867" s="179"/>
      <c r="B867" s="177"/>
      <c r="C867" s="179"/>
      <c r="D867" s="179"/>
      <c r="E867" s="165"/>
      <c r="F867" s="165"/>
      <c r="G867" s="160"/>
      <c r="H867" s="160"/>
      <c r="I867" s="160"/>
      <c r="J867" s="160"/>
      <c r="K867" s="160"/>
      <c r="L867" s="160"/>
      <c r="M867" s="160"/>
      <c r="N867" s="160"/>
      <c r="O867" s="160"/>
      <c r="P867" s="160"/>
      <c r="Q867" s="160"/>
      <c r="R867" s="160"/>
      <c r="S867" s="160"/>
      <c r="T867" s="160"/>
      <c r="U867" s="160"/>
      <c r="V867" s="160"/>
      <c r="W867" s="160"/>
      <c r="X867" s="160"/>
      <c r="Y867" s="160"/>
      <c r="Z867" s="160"/>
    </row>
    <row r="868" spans="1:26" ht="15.75" customHeight="1">
      <c r="A868" s="179"/>
      <c r="B868" s="177"/>
      <c r="C868" s="179"/>
      <c r="D868" s="179"/>
      <c r="E868" s="165"/>
      <c r="F868" s="165"/>
      <c r="G868" s="160"/>
      <c r="H868" s="160"/>
      <c r="I868" s="160"/>
      <c r="J868" s="160"/>
      <c r="K868" s="160"/>
      <c r="L868" s="160"/>
      <c r="M868" s="160"/>
      <c r="N868" s="160"/>
      <c r="O868" s="160"/>
      <c r="P868" s="160"/>
      <c r="Q868" s="160"/>
      <c r="R868" s="160"/>
      <c r="S868" s="160"/>
      <c r="T868" s="160"/>
      <c r="U868" s="160"/>
      <c r="V868" s="160"/>
      <c r="W868" s="160"/>
      <c r="X868" s="160"/>
      <c r="Y868" s="160"/>
      <c r="Z868" s="160"/>
    </row>
    <row r="869" spans="1:26" ht="15.75" customHeight="1">
      <c r="A869" s="179"/>
      <c r="B869" s="177"/>
      <c r="C869" s="179"/>
      <c r="D869" s="179"/>
      <c r="E869" s="165"/>
      <c r="F869" s="165"/>
      <c r="G869" s="160"/>
      <c r="H869" s="160"/>
      <c r="I869" s="160"/>
      <c r="J869" s="160"/>
      <c r="K869" s="160"/>
      <c r="L869" s="160"/>
      <c r="M869" s="160"/>
      <c r="N869" s="160"/>
      <c r="O869" s="160"/>
      <c r="P869" s="160"/>
      <c r="Q869" s="160"/>
      <c r="R869" s="160"/>
      <c r="S869" s="160"/>
      <c r="T869" s="160"/>
      <c r="U869" s="160"/>
      <c r="V869" s="160"/>
      <c r="W869" s="160"/>
      <c r="X869" s="160"/>
      <c r="Y869" s="160"/>
      <c r="Z869" s="160"/>
    </row>
    <row r="870" spans="1:26" ht="15.75" customHeight="1">
      <c r="A870" s="179"/>
      <c r="B870" s="177"/>
      <c r="C870" s="179"/>
      <c r="D870" s="179"/>
      <c r="E870" s="165"/>
      <c r="F870" s="165"/>
      <c r="G870" s="160"/>
      <c r="H870" s="160"/>
      <c r="I870" s="160"/>
      <c r="J870" s="160"/>
      <c r="K870" s="160"/>
      <c r="L870" s="160"/>
      <c r="M870" s="160"/>
      <c r="N870" s="160"/>
      <c r="O870" s="160"/>
      <c r="P870" s="160"/>
      <c r="Q870" s="160"/>
      <c r="R870" s="160"/>
      <c r="S870" s="160"/>
      <c r="T870" s="160"/>
      <c r="U870" s="160"/>
      <c r="V870" s="160"/>
      <c r="W870" s="160"/>
      <c r="X870" s="160"/>
      <c r="Y870" s="160"/>
      <c r="Z870" s="160"/>
    </row>
    <row r="871" spans="1:26" ht="15.75" customHeight="1">
      <c r="A871" s="179"/>
      <c r="B871" s="177"/>
      <c r="C871" s="179"/>
      <c r="D871" s="179"/>
      <c r="E871" s="165"/>
      <c r="F871" s="165"/>
      <c r="G871" s="160"/>
      <c r="H871" s="160"/>
      <c r="I871" s="160"/>
      <c r="J871" s="160"/>
      <c r="K871" s="160"/>
      <c r="L871" s="160"/>
      <c r="M871" s="160"/>
      <c r="N871" s="160"/>
      <c r="O871" s="160"/>
      <c r="P871" s="160"/>
      <c r="Q871" s="160"/>
      <c r="R871" s="160"/>
      <c r="S871" s="160"/>
      <c r="T871" s="160"/>
      <c r="U871" s="160"/>
      <c r="V871" s="160"/>
      <c r="W871" s="160"/>
      <c r="X871" s="160"/>
      <c r="Y871" s="160"/>
      <c r="Z871" s="160"/>
    </row>
    <row r="872" spans="1:26" ht="15.75" customHeight="1">
      <c r="A872" s="179"/>
      <c r="B872" s="177"/>
      <c r="C872" s="179"/>
      <c r="D872" s="179"/>
      <c r="E872" s="165"/>
      <c r="F872" s="165"/>
      <c r="G872" s="160"/>
      <c r="H872" s="160"/>
      <c r="I872" s="160"/>
      <c r="J872" s="160"/>
      <c r="K872" s="160"/>
      <c r="L872" s="160"/>
      <c r="M872" s="160"/>
      <c r="N872" s="160"/>
      <c r="O872" s="160"/>
      <c r="P872" s="160"/>
      <c r="Q872" s="160"/>
      <c r="R872" s="160"/>
      <c r="S872" s="160"/>
      <c r="T872" s="160"/>
      <c r="U872" s="160"/>
      <c r="V872" s="160"/>
      <c r="W872" s="160"/>
      <c r="X872" s="160"/>
      <c r="Y872" s="160"/>
      <c r="Z872" s="160"/>
    </row>
    <row r="873" spans="1:26" ht="15.75" customHeight="1">
      <c r="A873" s="179"/>
      <c r="B873" s="177"/>
      <c r="C873" s="179"/>
      <c r="D873" s="179"/>
      <c r="E873" s="165"/>
      <c r="F873" s="165"/>
      <c r="G873" s="160"/>
      <c r="H873" s="160"/>
      <c r="I873" s="160"/>
      <c r="J873" s="160"/>
      <c r="K873" s="160"/>
      <c r="L873" s="160"/>
      <c r="M873" s="160"/>
      <c r="N873" s="160"/>
      <c r="O873" s="160"/>
      <c r="P873" s="160"/>
      <c r="Q873" s="160"/>
      <c r="R873" s="160"/>
      <c r="S873" s="160"/>
      <c r="T873" s="160"/>
      <c r="U873" s="160"/>
      <c r="V873" s="160"/>
      <c r="W873" s="160"/>
      <c r="X873" s="160"/>
      <c r="Y873" s="160"/>
      <c r="Z873" s="160"/>
    </row>
    <row r="874" spans="1:26" ht="15.75" customHeight="1">
      <c r="A874" s="179"/>
      <c r="B874" s="177"/>
      <c r="C874" s="179"/>
      <c r="D874" s="179"/>
      <c r="E874" s="165"/>
      <c r="F874" s="165"/>
      <c r="G874" s="160"/>
      <c r="H874" s="160"/>
      <c r="I874" s="160"/>
      <c r="J874" s="160"/>
      <c r="K874" s="160"/>
      <c r="L874" s="160"/>
      <c r="M874" s="160"/>
      <c r="N874" s="160"/>
      <c r="O874" s="160"/>
      <c r="P874" s="160"/>
      <c r="Q874" s="160"/>
      <c r="R874" s="160"/>
      <c r="S874" s="160"/>
      <c r="T874" s="160"/>
      <c r="U874" s="160"/>
      <c r="V874" s="160"/>
      <c r="W874" s="160"/>
      <c r="X874" s="160"/>
      <c r="Y874" s="160"/>
      <c r="Z874" s="160"/>
    </row>
    <row r="875" spans="1:26" ht="15.75" customHeight="1">
      <c r="A875" s="179"/>
      <c r="B875" s="177"/>
      <c r="C875" s="179"/>
      <c r="D875" s="179"/>
      <c r="E875" s="165"/>
      <c r="F875" s="165"/>
      <c r="G875" s="160"/>
      <c r="H875" s="160"/>
      <c r="I875" s="160"/>
      <c r="J875" s="160"/>
      <c r="K875" s="160"/>
      <c r="L875" s="160"/>
      <c r="M875" s="160"/>
      <c r="N875" s="160"/>
      <c r="O875" s="160"/>
      <c r="P875" s="160"/>
      <c r="Q875" s="160"/>
      <c r="R875" s="160"/>
      <c r="S875" s="160"/>
      <c r="T875" s="160"/>
      <c r="U875" s="160"/>
      <c r="V875" s="160"/>
      <c r="W875" s="160"/>
      <c r="X875" s="160"/>
      <c r="Y875" s="160"/>
      <c r="Z875" s="160"/>
    </row>
    <row r="876" spans="1:26" ht="15.75" customHeight="1">
      <c r="A876" s="179"/>
      <c r="B876" s="177"/>
      <c r="C876" s="179"/>
      <c r="D876" s="179"/>
      <c r="E876" s="165"/>
      <c r="F876" s="165"/>
      <c r="G876" s="160"/>
      <c r="H876" s="160"/>
      <c r="I876" s="160"/>
      <c r="J876" s="160"/>
      <c r="K876" s="160"/>
      <c r="L876" s="160"/>
      <c r="M876" s="160"/>
      <c r="N876" s="160"/>
      <c r="O876" s="160"/>
      <c r="P876" s="160"/>
      <c r="Q876" s="160"/>
      <c r="R876" s="160"/>
      <c r="S876" s="160"/>
      <c r="T876" s="160"/>
      <c r="U876" s="160"/>
      <c r="V876" s="160"/>
      <c r="W876" s="160"/>
      <c r="X876" s="160"/>
      <c r="Y876" s="160"/>
      <c r="Z876" s="160"/>
    </row>
    <row r="877" spans="1:26" ht="15.75" customHeight="1">
      <c r="A877" s="179"/>
      <c r="B877" s="177"/>
      <c r="C877" s="179"/>
      <c r="D877" s="179"/>
      <c r="E877" s="165"/>
      <c r="F877" s="165"/>
      <c r="G877" s="160"/>
      <c r="H877" s="160"/>
      <c r="I877" s="160"/>
      <c r="J877" s="160"/>
      <c r="K877" s="160"/>
      <c r="L877" s="160"/>
      <c r="M877" s="160"/>
      <c r="N877" s="160"/>
      <c r="O877" s="160"/>
      <c r="P877" s="160"/>
      <c r="Q877" s="160"/>
      <c r="R877" s="160"/>
      <c r="S877" s="160"/>
      <c r="T877" s="160"/>
      <c r="U877" s="160"/>
      <c r="V877" s="160"/>
      <c r="W877" s="160"/>
      <c r="X877" s="160"/>
      <c r="Y877" s="160"/>
      <c r="Z877" s="160"/>
    </row>
    <row r="878" spans="1:26" ht="15.75" customHeight="1">
      <c r="A878" s="179"/>
      <c r="B878" s="177"/>
      <c r="C878" s="179"/>
      <c r="D878" s="179"/>
      <c r="E878" s="165"/>
      <c r="F878" s="165"/>
      <c r="G878" s="160"/>
      <c r="H878" s="160"/>
      <c r="I878" s="160"/>
      <c r="J878" s="160"/>
      <c r="K878" s="160"/>
      <c r="L878" s="160"/>
      <c r="M878" s="160"/>
      <c r="N878" s="160"/>
      <c r="O878" s="160"/>
      <c r="P878" s="160"/>
      <c r="Q878" s="160"/>
      <c r="R878" s="160"/>
      <c r="S878" s="160"/>
      <c r="T878" s="160"/>
      <c r="U878" s="160"/>
      <c r="V878" s="160"/>
      <c r="W878" s="160"/>
      <c r="X878" s="160"/>
      <c r="Y878" s="160"/>
      <c r="Z878" s="160"/>
    </row>
    <row r="879" spans="1:26" ht="15.75" customHeight="1">
      <c r="A879" s="179"/>
      <c r="B879" s="177"/>
      <c r="C879" s="179"/>
      <c r="D879" s="179"/>
      <c r="E879" s="165"/>
      <c r="F879" s="165"/>
      <c r="G879" s="160"/>
      <c r="H879" s="160"/>
      <c r="I879" s="160"/>
      <c r="J879" s="160"/>
      <c r="K879" s="160"/>
      <c r="L879" s="160"/>
      <c r="M879" s="160"/>
      <c r="N879" s="160"/>
      <c r="O879" s="160"/>
      <c r="P879" s="160"/>
      <c r="Q879" s="160"/>
      <c r="R879" s="160"/>
      <c r="S879" s="160"/>
      <c r="T879" s="160"/>
      <c r="U879" s="160"/>
      <c r="V879" s="160"/>
      <c r="W879" s="160"/>
      <c r="X879" s="160"/>
      <c r="Y879" s="160"/>
      <c r="Z879" s="160"/>
    </row>
    <row r="880" spans="1:26" ht="15.75" customHeight="1">
      <c r="A880" s="179"/>
      <c r="B880" s="177"/>
      <c r="C880" s="179"/>
      <c r="D880" s="179"/>
      <c r="E880" s="165"/>
      <c r="F880" s="165"/>
      <c r="G880" s="160"/>
      <c r="H880" s="160"/>
      <c r="I880" s="160"/>
      <c r="J880" s="160"/>
      <c r="K880" s="160"/>
      <c r="L880" s="160"/>
      <c r="M880" s="160"/>
      <c r="N880" s="160"/>
      <c r="O880" s="160"/>
      <c r="P880" s="160"/>
      <c r="Q880" s="160"/>
      <c r="R880" s="160"/>
      <c r="S880" s="160"/>
      <c r="T880" s="160"/>
      <c r="U880" s="160"/>
      <c r="V880" s="160"/>
      <c r="W880" s="160"/>
      <c r="X880" s="160"/>
      <c r="Y880" s="160"/>
      <c r="Z880" s="160"/>
    </row>
    <row r="881" spans="1:26" ht="15.75" customHeight="1">
      <c r="A881" s="179"/>
      <c r="B881" s="177"/>
      <c r="C881" s="179"/>
      <c r="D881" s="179"/>
      <c r="E881" s="165"/>
      <c r="F881" s="165"/>
      <c r="G881" s="160"/>
      <c r="H881" s="160"/>
      <c r="I881" s="160"/>
      <c r="J881" s="160"/>
      <c r="K881" s="160"/>
      <c r="L881" s="160"/>
      <c r="M881" s="160"/>
      <c r="N881" s="160"/>
      <c r="O881" s="160"/>
      <c r="P881" s="160"/>
      <c r="Q881" s="160"/>
      <c r="R881" s="160"/>
      <c r="S881" s="160"/>
      <c r="T881" s="160"/>
      <c r="U881" s="160"/>
      <c r="V881" s="160"/>
      <c r="W881" s="160"/>
      <c r="X881" s="160"/>
      <c r="Y881" s="160"/>
      <c r="Z881" s="160"/>
    </row>
    <row r="882" spans="1:26" ht="15.75" customHeight="1">
      <c r="A882" s="179"/>
      <c r="B882" s="177"/>
      <c r="C882" s="179"/>
      <c r="D882" s="179"/>
      <c r="E882" s="165"/>
      <c r="F882" s="165"/>
      <c r="G882" s="160"/>
      <c r="H882" s="160"/>
      <c r="I882" s="160"/>
      <c r="J882" s="160"/>
      <c r="K882" s="160"/>
      <c r="L882" s="160"/>
      <c r="M882" s="160"/>
      <c r="N882" s="160"/>
      <c r="O882" s="160"/>
      <c r="P882" s="160"/>
      <c r="Q882" s="160"/>
      <c r="R882" s="160"/>
      <c r="S882" s="160"/>
      <c r="T882" s="160"/>
      <c r="U882" s="160"/>
      <c r="V882" s="160"/>
      <c r="W882" s="160"/>
      <c r="X882" s="160"/>
      <c r="Y882" s="160"/>
      <c r="Z882" s="160"/>
    </row>
    <row r="883" spans="1:26" ht="15.75" customHeight="1">
      <c r="A883" s="179"/>
      <c r="B883" s="177"/>
      <c r="C883" s="179"/>
      <c r="D883" s="179"/>
      <c r="E883" s="165"/>
      <c r="F883" s="165"/>
      <c r="G883" s="160"/>
      <c r="H883" s="160"/>
      <c r="I883" s="160"/>
      <c r="J883" s="160"/>
      <c r="K883" s="160"/>
      <c r="L883" s="160"/>
      <c r="M883" s="160"/>
      <c r="N883" s="160"/>
      <c r="O883" s="160"/>
      <c r="P883" s="160"/>
      <c r="Q883" s="160"/>
      <c r="R883" s="160"/>
      <c r="S883" s="160"/>
      <c r="T883" s="160"/>
      <c r="U883" s="160"/>
      <c r="V883" s="160"/>
      <c r="W883" s="160"/>
      <c r="X883" s="160"/>
      <c r="Y883" s="160"/>
      <c r="Z883" s="160"/>
    </row>
    <row r="884" spans="1:26" ht="15.75" customHeight="1">
      <c r="A884" s="179"/>
      <c r="B884" s="177"/>
      <c r="C884" s="179"/>
      <c r="D884" s="179"/>
      <c r="E884" s="165"/>
      <c r="F884" s="165"/>
      <c r="G884" s="160"/>
      <c r="H884" s="160"/>
      <c r="I884" s="160"/>
      <c r="J884" s="160"/>
      <c r="K884" s="160"/>
      <c r="L884" s="160"/>
      <c r="M884" s="160"/>
      <c r="N884" s="160"/>
      <c r="O884" s="160"/>
      <c r="P884" s="160"/>
      <c r="Q884" s="160"/>
      <c r="R884" s="160"/>
      <c r="S884" s="160"/>
      <c r="T884" s="160"/>
      <c r="U884" s="160"/>
      <c r="V884" s="160"/>
      <c r="W884" s="160"/>
      <c r="X884" s="160"/>
      <c r="Y884" s="160"/>
      <c r="Z884" s="160"/>
    </row>
    <row r="885" spans="1:26" ht="15.75" customHeight="1">
      <c r="A885" s="179"/>
      <c r="B885" s="177"/>
      <c r="C885" s="179"/>
      <c r="D885" s="179"/>
      <c r="E885" s="165"/>
      <c r="F885" s="165"/>
      <c r="G885" s="160"/>
      <c r="H885" s="160"/>
      <c r="I885" s="160"/>
      <c r="J885" s="160"/>
      <c r="K885" s="160"/>
      <c r="L885" s="160"/>
      <c r="M885" s="160"/>
      <c r="N885" s="160"/>
      <c r="O885" s="160"/>
      <c r="P885" s="160"/>
      <c r="Q885" s="160"/>
      <c r="R885" s="160"/>
      <c r="S885" s="160"/>
      <c r="T885" s="160"/>
      <c r="U885" s="160"/>
      <c r="V885" s="160"/>
      <c r="W885" s="160"/>
      <c r="X885" s="160"/>
      <c r="Y885" s="160"/>
      <c r="Z885" s="160"/>
    </row>
    <row r="886" spans="1:26" ht="15.75" customHeight="1">
      <c r="A886" s="179"/>
      <c r="B886" s="177"/>
      <c r="C886" s="179"/>
      <c r="D886" s="179"/>
      <c r="E886" s="165"/>
      <c r="F886" s="165"/>
      <c r="G886" s="160"/>
      <c r="H886" s="160"/>
      <c r="I886" s="160"/>
      <c r="J886" s="160"/>
      <c r="K886" s="160"/>
      <c r="L886" s="160"/>
      <c r="M886" s="160"/>
      <c r="N886" s="160"/>
      <c r="O886" s="160"/>
      <c r="P886" s="160"/>
      <c r="Q886" s="160"/>
      <c r="R886" s="160"/>
      <c r="S886" s="160"/>
      <c r="T886" s="160"/>
      <c r="U886" s="160"/>
      <c r="V886" s="160"/>
      <c r="W886" s="160"/>
      <c r="X886" s="160"/>
      <c r="Y886" s="160"/>
      <c r="Z886" s="160"/>
    </row>
    <row r="887" spans="1:26" ht="15.75" customHeight="1">
      <c r="A887" s="179"/>
      <c r="B887" s="177"/>
      <c r="C887" s="179"/>
      <c r="D887" s="179"/>
      <c r="E887" s="165"/>
      <c r="F887" s="165"/>
      <c r="G887" s="160"/>
      <c r="H887" s="160"/>
      <c r="I887" s="160"/>
      <c r="J887" s="160"/>
      <c r="K887" s="160"/>
      <c r="L887" s="160"/>
      <c r="M887" s="160"/>
      <c r="N887" s="160"/>
      <c r="O887" s="160"/>
      <c r="P887" s="160"/>
      <c r="Q887" s="160"/>
      <c r="R887" s="160"/>
      <c r="S887" s="160"/>
      <c r="T887" s="160"/>
      <c r="U887" s="160"/>
      <c r="V887" s="160"/>
      <c r="W887" s="160"/>
      <c r="X887" s="160"/>
      <c r="Y887" s="160"/>
      <c r="Z887" s="160"/>
    </row>
    <row r="888" spans="1:26" ht="15.75" customHeight="1">
      <c r="A888" s="179"/>
      <c r="B888" s="177"/>
      <c r="C888" s="179"/>
      <c r="D888" s="179"/>
      <c r="E888" s="165"/>
      <c r="F888" s="165"/>
      <c r="G888" s="160"/>
      <c r="H888" s="160"/>
      <c r="I888" s="160"/>
      <c r="J888" s="160"/>
      <c r="K888" s="160"/>
      <c r="L888" s="160"/>
      <c r="M888" s="160"/>
      <c r="N888" s="160"/>
      <c r="O888" s="160"/>
      <c r="P888" s="160"/>
      <c r="Q888" s="160"/>
      <c r="R888" s="160"/>
      <c r="S888" s="160"/>
      <c r="T888" s="160"/>
      <c r="U888" s="160"/>
      <c r="V888" s="160"/>
      <c r="W888" s="160"/>
      <c r="X888" s="160"/>
      <c r="Y888" s="160"/>
      <c r="Z888" s="160"/>
    </row>
    <row r="889" spans="1:26" ht="15.75" customHeight="1">
      <c r="A889" s="179"/>
      <c r="B889" s="177"/>
      <c r="C889" s="179"/>
      <c r="D889" s="179"/>
      <c r="E889" s="165"/>
      <c r="F889" s="165"/>
      <c r="G889" s="160"/>
      <c r="H889" s="160"/>
      <c r="I889" s="160"/>
      <c r="J889" s="160"/>
      <c r="K889" s="160"/>
      <c r="L889" s="160"/>
      <c r="M889" s="160"/>
      <c r="N889" s="160"/>
      <c r="O889" s="160"/>
      <c r="P889" s="160"/>
      <c r="Q889" s="160"/>
      <c r="R889" s="160"/>
      <c r="S889" s="160"/>
      <c r="T889" s="160"/>
      <c r="U889" s="160"/>
      <c r="V889" s="160"/>
      <c r="W889" s="160"/>
      <c r="X889" s="160"/>
      <c r="Y889" s="160"/>
      <c r="Z889" s="160"/>
    </row>
    <row r="890" spans="1:26" ht="15.75" customHeight="1">
      <c r="A890" s="179"/>
      <c r="B890" s="177"/>
      <c r="C890" s="179"/>
      <c r="D890" s="179"/>
      <c r="E890" s="165"/>
      <c r="F890" s="165"/>
      <c r="G890" s="160"/>
      <c r="H890" s="160"/>
      <c r="I890" s="160"/>
      <c r="J890" s="160"/>
      <c r="K890" s="160"/>
      <c r="L890" s="160"/>
      <c r="M890" s="160"/>
      <c r="N890" s="160"/>
      <c r="O890" s="160"/>
      <c r="P890" s="160"/>
      <c r="Q890" s="160"/>
      <c r="R890" s="160"/>
      <c r="S890" s="160"/>
      <c r="T890" s="160"/>
      <c r="U890" s="160"/>
      <c r="V890" s="160"/>
      <c r="W890" s="160"/>
      <c r="X890" s="160"/>
      <c r="Y890" s="160"/>
      <c r="Z890" s="160"/>
    </row>
    <row r="891" spans="1:26" ht="15.75" customHeight="1">
      <c r="A891" s="179"/>
      <c r="B891" s="177"/>
      <c r="C891" s="179"/>
      <c r="D891" s="179"/>
      <c r="E891" s="165"/>
      <c r="F891" s="165"/>
      <c r="G891" s="160"/>
      <c r="H891" s="160"/>
      <c r="I891" s="160"/>
      <c r="J891" s="160"/>
      <c r="K891" s="160"/>
      <c r="L891" s="160"/>
      <c r="M891" s="160"/>
      <c r="N891" s="160"/>
      <c r="O891" s="160"/>
      <c r="P891" s="160"/>
      <c r="Q891" s="160"/>
      <c r="R891" s="160"/>
      <c r="S891" s="160"/>
      <c r="T891" s="160"/>
      <c r="U891" s="160"/>
      <c r="V891" s="160"/>
      <c r="W891" s="160"/>
      <c r="X891" s="160"/>
      <c r="Y891" s="160"/>
      <c r="Z891" s="160"/>
    </row>
    <row r="892" spans="1:26" ht="15.75" customHeight="1">
      <c r="A892" s="179"/>
      <c r="B892" s="177"/>
      <c r="C892" s="179"/>
      <c r="D892" s="179"/>
      <c r="E892" s="165"/>
      <c r="F892" s="165"/>
      <c r="G892" s="160"/>
      <c r="H892" s="160"/>
      <c r="I892" s="160"/>
      <c r="J892" s="160"/>
      <c r="K892" s="160"/>
      <c r="L892" s="160"/>
      <c r="M892" s="160"/>
      <c r="N892" s="160"/>
      <c r="O892" s="160"/>
      <c r="P892" s="160"/>
      <c r="Q892" s="160"/>
      <c r="R892" s="160"/>
      <c r="S892" s="160"/>
      <c r="T892" s="160"/>
      <c r="U892" s="160"/>
      <c r="V892" s="160"/>
      <c r="W892" s="160"/>
      <c r="X892" s="160"/>
      <c r="Y892" s="160"/>
      <c r="Z892" s="160"/>
    </row>
    <row r="893" spans="1:26" ht="15.75" customHeight="1">
      <c r="A893" s="179"/>
      <c r="B893" s="177"/>
      <c r="C893" s="179"/>
      <c r="D893" s="179"/>
      <c r="E893" s="165"/>
      <c r="F893" s="165"/>
      <c r="G893" s="160"/>
      <c r="H893" s="160"/>
      <c r="I893" s="160"/>
      <c r="J893" s="160"/>
      <c r="K893" s="160"/>
      <c r="L893" s="160"/>
      <c r="M893" s="160"/>
      <c r="N893" s="160"/>
      <c r="O893" s="160"/>
      <c r="P893" s="160"/>
      <c r="Q893" s="160"/>
      <c r="R893" s="160"/>
      <c r="S893" s="160"/>
      <c r="T893" s="160"/>
      <c r="U893" s="160"/>
      <c r="V893" s="160"/>
      <c r="W893" s="160"/>
      <c r="X893" s="160"/>
      <c r="Y893" s="160"/>
      <c r="Z893" s="160"/>
    </row>
    <row r="894" spans="1:26" ht="15.75" customHeight="1">
      <c r="A894" s="179"/>
      <c r="B894" s="177"/>
      <c r="C894" s="179"/>
      <c r="D894" s="179"/>
      <c r="E894" s="165"/>
      <c r="F894" s="165"/>
      <c r="G894" s="160"/>
      <c r="H894" s="160"/>
      <c r="I894" s="160"/>
      <c r="J894" s="160"/>
      <c r="K894" s="160"/>
      <c r="L894" s="160"/>
      <c r="M894" s="160"/>
      <c r="N894" s="160"/>
      <c r="O894" s="160"/>
      <c r="P894" s="160"/>
      <c r="Q894" s="160"/>
      <c r="R894" s="160"/>
      <c r="S894" s="160"/>
      <c r="T894" s="160"/>
      <c r="U894" s="160"/>
      <c r="V894" s="160"/>
      <c r="W894" s="160"/>
      <c r="X894" s="160"/>
      <c r="Y894" s="160"/>
      <c r="Z894" s="160"/>
    </row>
    <row r="895" spans="1:26" ht="15.75" customHeight="1">
      <c r="A895" s="179"/>
      <c r="B895" s="177"/>
      <c r="C895" s="179"/>
      <c r="D895" s="179"/>
      <c r="E895" s="165"/>
      <c r="F895" s="165"/>
      <c r="G895" s="160"/>
      <c r="H895" s="160"/>
      <c r="I895" s="160"/>
      <c r="J895" s="160"/>
      <c r="K895" s="160"/>
      <c r="L895" s="160"/>
      <c r="M895" s="160"/>
      <c r="N895" s="160"/>
      <c r="O895" s="160"/>
      <c r="P895" s="160"/>
      <c r="Q895" s="160"/>
      <c r="R895" s="160"/>
      <c r="S895" s="160"/>
      <c r="T895" s="160"/>
      <c r="U895" s="160"/>
      <c r="V895" s="160"/>
      <c r="W895" s="160"/>
      <c r="X895" s="160"/>
      <c r="Y895" s="160"/>
      <c r="Z895" s="160"/>
    </row>
    <row r="896" spans="1:26" ht="15.75" customHeight="1">
      <c r="A896" s="179"/>
      <c r="B896" s="177"/>
      <c r="C896" s="179"/>
      <c r="D896" s="179"/>
      <c r="E896" s="165"/>
      <c r="F896" s="165"/>
      <c r="G896" s="160"/>
      <c r="H896" s="160"/>
      <c r="I896" s="160"/>
      <c r="J896" s="160"/>
      <c r="K896" s="160"/>
      <c r="L896" s="160"/>
      <c r="M896" s="160"/>
      <c r="N896" s="160"/>
      <c r="O896" s="160"/>
      <c r="P896" s="160"/>
      <c r="Q896" s="160"/>
      <c r="R896" s="160"/>
      <c r="S896" s="160"/>
      <c r="T896" s="160"/>
      <c r="U896" s="160"/>
      <c r="V896" s="160"/>
      <c r="W896" s="160"/>
      <c r="X896" s="160"/>
      <c r="Y896" s="160"/>
      <c r="Z896" s="160"/>
    </row>
    <row r="897" spans="1:26" ht="15.75" customHeight="1">
      <c r="A897" s="179"/>
      <c r="B897" s="177"/>
      <c r="C897" s="179"/>
      <c r="D897" s="179"/>
      <c r="E897" s="165"/>
      <c r="F897" s="165"/>
      <c r="G897" s="160"/>
      <c r="H897" s="160"/>
      <c r="I897" s="160"/>
      <c r="J897" s="160"/>
      <c r="K897" s="160"/>
      <c r="L897" s="160"/>
      <c r="M897" s="160"/>
      <c r="N897" s="160"/>
      <c r="O897" s="160"/>
      <c r="P897" s="160"/>
      <c r="Q897" s="160"/>
      <c r="R897" s="160"/>
      <c r="S897" s="160"/>
      <c r="T897" s="160"/>
      <c r="U897" s="160"/>
      <c r="V897" s="160"/>
      <c r="W897" s="160"/>
      <c r="X897" s="160"/>
      <c r="Y897" s="160"/>
      <c r="Z897" s="160"/>
    </row>
    <row r="898" spans="1:26" ht="15.75" customHeight="1">
      <c r="A898" s="179"/>
      <c r="B898" s="177"/>
      <c r="C898" s="179"/>
      <c r="D898" s="179"/>
      <c r="E898" s="165"/>
      <c r="F898" s="165"/>
      <c r="G898" s="160"/>
      <c r="H898" s="160"/>
      <c r="I898" s="160"/>
      <c r="J898" s="160"/>
      <c r="K898" s="160"/>
      <c r="L898" s="160"/>
      <c r="M898" s="160"/>
      <c r="N898" s="160"/>
      <c r="O898" s="160"/>
      <c r="P898" s="160"/>
      <c r="Q898" s="160"/>
      <c r="R898" s="160"/>
      <c r="S898" s="160"/>
      <c r="T898" s="160"/>
      <c r="U898" s="160"/>
      <c r="V898" s="160"/>
      <c r="W898" s="160"/>
      <c r="X898" s="160"/>
      <c r="Y898" s="160"/>
      <c r="Z898" s="160"/>
    </row>
    <row r="899" spans="1:26" ht="15.75" customHeight="1">
      <c r="A899" s="179"/>
      <c r="B899" s="177"/>
      <c r="C899" s="179"/>
      <c r="D899" s="179"/>
      <c r="E899" s="165"/>
      <c r="F899" s="165"/>
      <c r="G899" s="160"/>
      <c r="H899" s="160"/>
      <c r="I899" s="160"/>
      <c r="J899" s="160"/>
      <c r="K899" s="160"/>
      <c r="L899" s="160"/>
      <c r="M899" s="160"/>
      <c r="N899" s="160"/>
      <c r="O899" s="160"/>
      <c r="P899" s="160"/>
      <c r="Q899" s="160"/>
      <c r="R899" s="160"/>
      <c r="S899" s="160"/>
      <c r="T899" s="160"/>
      <c r="U899" s="160"/>
      <c r="V899" s="160"/>
      <c r="W899" s="160"/>
      <c r="X899" s="160"/>
      <c r="Y899" s="160"/>
      <c r="Z899" s="160"/>
    </row>
    <row r="900" spans="1:26" ht="15.75" customHeight="1">
      <c r="A900" s="179"/>
      <c r="B900" s="177"/>
      <c r="C900" s="179"/>
      <c r="D900" s="179"/>
      <c r="E900" s="165"/>
      <c r="F900" s="165"/>
      <c r="G900" s="160"/>
      <c r="H900" s="160"/>
      <c r="I900" s="160"/>
      <c r="J900" s="160"/>
      <c r="K900" s="160"/>
      <c r="L900" s="160"/>
      <c r="M900" s="160"/>
      <c r="N900" s="160"/>
      <c r="O900" s="160"/>
      <c r="P900" s="160"/>
      <c r="Q900" s="160"/>
      <c r="R900" s="160"/>
      <c r="S900" s="160"/>
      <c r="T900" s="160"/>
      <c r="U900" s="160"/>
      <c r="V900" s="160"/>
      <c r="W900" s="160"/>
      <c r="X900" s="160"/>
      <c r="Y900" s="160"/>
      <c r="Z900" s="160"/>
    </row>
    <row r="901" spans="1:26" ht="15.75" customHeight="1">
      <c r="A901" s="179"/>
      <c r="B901" s="177"/>
      <c r="C901" s="179"/>
      <c r="D901" s="179"/>
      <c r="E901" s="165"/>
      <c r="F901" s="165"/>
      <c r="G901" s="160"/>
      <c r="H901" s="160"/>
      <c r="I901" s="160"/>
      <c r="J901" s="160"/>
      <c r="K901" s="160"/>
      <c r="L901" s="160"/>
      <c r="M901" s="160"/>
      <c r="N901" s="160"/>
      <c r="O901" s="160"/>
      <c r="P901" s="160"/>
      <c r="Q901" s="160"/>
      <c r="R901" s="160"/>
      <c r="S901" s="160"/>
      <c r="T901" s="160"/>
      <c r="U901" s="160"/>
      <c r="V901" s="160"/>
      <c r="W901" s="160"/>
      <c r="X901" s="160"/>
      <c r="Y901" s="160"/>
      <c r="Z901" s="160"/>
    </row>
    <row r="902" spans="1:26" ht="15.75" customHeight="1">
      <c r="A902" s="179"/>
      <c r="B902" s="177"/>
      <c r="C902" s="179"/>
      <c r="D902" s="179"/>
      <c r="E902" s="165"/>
      <c r="F902" s="165"/>
      <c r="G902" s="160"/>
      <c r="H902" s="160"/>
      <c r="I902" s="160"/>
      <c r="J902" s="160"/>
      <c r="K902" s="160"/>
      <c r="L902" s="160"/>
      <c r="M902" s="160"/>
      <c r="N902" s="160"/>
      <c r="O902" s="160"/>
      <c r="P902" s="160"/>
      <c r="Q902" s="160"/>
      <c r="R902" s="160"/>
      <c r="S902" s="160"/>
      <c r="T902" s="160"/>
      <c r="U902" s="160"/>
      <c r="V902" s="160"/>
      <c r="W902" s="160"/>
      <c r="X902" s="160"/>
      <c r="Y902" s="160"/>
      <c r="Z902" s="160"/>
    </row>
    <row r="903" spans="1:26" ht="15.75" customHeight="1">
      <c r="A903" s="179"/>
      <c r="B903" s="177"/>
      <c r="C903" s="179"/>
      <c r="D903" s="179"/>
      <c r="E903" s="165"/>
      <c r="F903" s="165"/>
      <c r="G903" s="160"/>
      <c r="H903" s="160"/>
      <c r="I903" s="160"/>
      <c r="J903" s="160"/>
      <c r="K903" s="160"/>
      <c r="L903" s="160"/>
      <c r="M903" s="160"/>
      <c r="N903" s="160"/>
      <c r="O903" s="160"/>
      <c r="P903" s="160"/>
      <c r="Q903" s="160"/>
      <c r="R903" s="160"/>
      <c r="S903" s="160"/>
      <c r="T903" s="160"/>
      <c r="U903" s="160"/>
      <c r="V903" s="160"/>
      <c r="W903" s="160"/>
      <c r="X903" s="160"/>
      <c r="Y903" s="160"/>
      <c r="Z903" s="160"/>
    </row>
    <row r="904" spans="1:26" ht="15.75" customHeight="1">
      <c r="A904" s="179"/>
      <c r="B904" s="177"/>
      <c r="C904" s="179"/>
      <c r="D904" s="179"/>
      <c r="E904" s="165"/>
      <c r="F904" s="165"/>
      <c r="G904" s="160"/>
      <c r="H904" s="160"/>
      <c r="I904" s="160"/>
      <c r="J904" s="160"/>
      <c r="K904" s="160"/>
      <c r="L904" s="160"/>
      <c r="M904" s="160"/>
      <c r="N904" s="160"/>
      <c r="O904" s="160"/>
      <c r="P904" s="160"/>
      <c r="Q904" s="160"/>
      <c r="R904" s="160"/>
      <c r="S904" s="160"/>
      <c r="T904" s="160"/>
      <c r="U904" s="160"/>
      <c r="V904" s="160"/>
      <c r="W904" s="160"/>
      <c r="X904" s="160"/>
      <c r="Y904" s="160"/>
      <c r="Z904" s="160"/>
    </row>
    <row r="905" spans="1:26" ht="15.75" customHeight="1">
      <c r="A905" s="179"/>
      <c r="B905" s="177"/>
      <c r="C905" s="179"/>
      <c r="D905" s="179"/>
      <c r="E905" s="165"/>
      <c r="F905" s="165"/>
      <c r="G905" s="160"/>
      <c r="H905" s="160"/>
      <c r="I905" s="160"/>
      <c r="J905" s="160"/>
      <c r="K905" s="160"/>
      <c r="L905" s="160"/>
      <c r="M905" s="160"/>
      <c r="N905" s="160"/>
      <c r="O905" s="160"/>
      <c r="P905" s="160"/>
      <c r="Q905" s="160"/>
      <c r="R905" s="160"/>
      <c r="S905" s="160"/>
      <c r="T905" s="160"/>
      <c r="U905" s="160"/>
      <c r="V905" s="160"/>
      <c r="W905" s="160"/>
      <c r="X905" s="160"/>
      <c r="Y905" s="160"/>
      <c r="Z905" s="160"/>
    </row>
    <row r="906" spans="1:26" ht="15.75" customHeight="1">
      <c r="A906" s="179"/>
      <c r="B906" s="177"/>
      <c r="C906" s="179"/>
      <c r="D906" s="179"/>
      <c r="E906" s="165"/>
      <c r="F906" s="165"/>
      <c r="G906" s="160"/>
      <c r="H906" s="160"/>
      <c r="I906" s="160"/>
      <c r="J906" s="160"/>
      <c r="K906" s="160"/>
      <c r="L906" s="160"/>
      <c r="M906" s="160"/>
      <c r="N906" s="160"/>
      <c r="O906" s="160"/>
      <c r="P906" s="160"/>
      <c r="Q906" s="160"/>
      <c r="R906" s="160"/>
      <c r="S906" s="160"/>
      <c r="T906" s="160"/>
      <c r="U906" s="160"/>
      <c r="V906" s="160"/>
      <c r="W906" s="160"/>
      <c r="X906" s="160"/>
      <c r="Y906" s="160"/>
      <c r="Z906" s="160"/>
    </row>
    <row r="907" spans="1:26" ht="15.75" customHeight="1">
      <c r="A907" s="179"/>
      <c r="B907" s="177"/>
      <c r="C907" s="179"/>
      <c r="D907" s="179"/>
      <c r="E907" s="165"/>
      <c r="F907" s="165"/>
      <c r="G907" s="160"/>
      <c r="H907" s="160"/>
      <c r="I907" s="160"/>
      <c r="J907" s="160"/>
      <c r="K907" s="160"/>
      <c r="L907" s="160"/>
      <c r="M907" s="160"/>
      <c r="N907" s="160"/>
      <c r="O907" s="160"/>
      <c r="P907" s="160"/>
      <c r="Q907" s="160"/>
      <c r="R907" s="160"/>
      <c r="S907" s="160"/>
      <c r="T907" s="160"/>
      <c r="U907" s="160"/>
      <c r="V907" s="160"/>
      <c r="W907" s="160"/>
      <c r="X907" s="160"/>
      <c r="Y907" s="160"/>
      <c r="Z907" s="160"/>
    </row>
    <row r="908" spans="1:26" ht="15.75" customHeight="1">
      <c r="A908" s="179"/>
      <c r="B908" s="177"/>
      <c r="C908" s="179"/>
      <c r="D908" s="179"/>
      <c r="E908" s="165"/>
      <c r="F908" s="165"/>
      <c r="G908" s="160"/>
      <c r="H908" s="160"/>
      <c r="I908" s="160"/>
      <c r="J908" s="160"/>
      <c r="K908" s="160"/>
      <c r="L908" s="160"/>
      <c r="M908" s="160"/>
      <c r="N908" s="160"/>
      <c r="O908" s="160"/>
      <c r="P908" s="160"/>
      <c r="Q908" s="160"/>
      <c r="R908" s="160"/>
      <c r="S908" s="160"/>
      <c r="T908" s="160"/>
      <c r="U908" s="160"/>
      <c r="V908" s="160"/>
      <c r="W908" s="160"/>
      <c r="X908" s="160"/>
      <c r="Y908" s="160"/>
      <c r="Z908" s="160"/>
    </row>
    <row r="909" spans="1:26" ht="15.75" customHeight="1">
      <c r="A909" s="179"/>
      <c r="B909" s="177"/>
      <c r="C909" s="179"/>
      <c r="D909" s="179"/>
      <c r="E909" s="165"/>
      <c r="F909" s="165"/>
      <c r="G909" s="160"/>
      <c r="H909" s="160"/>
      <c r="I909" s="160"/>
      <c r="J909" s="160"/>
      <c r="K909" s="160"/>
      <c r="L909" s="160"/>
      <c r="M909" s="160"/>
      <c r="N909" s="160"/>
      <c r="O909" s="160"/>
      <c r="P909" s="160"/>
      <c r="Q909" s="160"/>
      <c r="R909" s="160"/>
      <c r="S909" s="160"/>
      <c r="T909" s="160"/>
      <c r="U909" s="160"/>
      <c r="V909" s="160"/>
      <c r="W909" s="160"/>
      <c r="X909" s="160"/>
      <c r="Y909" s="160"/>
      <c r="Z909" s="160"/>
    </row>
    <row r="910" spans="1:26" ht="15.75" customHeight="1">
      <c r="A910" s="179"/>
      <c r="B910" s="177"/>
      <c r="C910" s="179"/>
      <c r="D910" s="179"/>
      <c r="E910" s="165"/>
      <c r="F910" s="165"/>
      <c r="G910" s="160"/>
      <c r="H910" s="160"/>
      <c r="I910" s="160"/>
      <c r="J910" s="160"/>
      <c r="K910" s="160"/>
      <c r="L910" s="160"/>
      <c r="M910" s="160"/>
      <c r="N910" s="160"/>
      <c r="O910" s="160"/>
      <c r="P910" s="160"/>
      <c r="Q910" s="160"/>
      <c r="R910" s="160"/>
      <c r="S910" s="160"/>
      <c r="T910" s="160"/>
      <c r="U910" s="160"/>
      <c r="V910" s="160"/>
      <c r="W910" s="160"/>
      <c r="X910" s="160"/>
      <c r="Y910" s="160"/>
      <c r="Z910" s="160"/>
    </row>
    <row r="911" spans="1:26" ht="15.75" customHeight="1">
      <c r="A911" s="179"/>
      <c r="B911" s="177"/>
      <c r="C911" s="179"/>
      <c r="D911" s="179"/>
      <c r="E911" s="165"/>
      <c r="F911" s="165"/>
      <c r="G911" s="160"/>
      <c r="H911" s="160"/>
      <c r="I911" s="160"/>
      <c r="J911" s="160"/>
      <c r="K911" s="160"/>
      <c r="L911" s="160"/>
      <c r="M911" s="160"/>
      <c r="N911" s="160"/>
      <c r="O911" s="160"/>
      <c r="P911" s="160"/>
      <c r="Q911" s="160"/>
      <c r="R911" s="160"/>
      <c r="S911" s="160"/>
      <c r="T911" s="160"/>
      <c r="U911" s="160"/>
      <c r="V911" s="160"/>
      <c r="W911" s="160"/>
      <c r="X911" s="160"/>
      <c r="Y911" s="160"/>
      <c r="Z911" s="160"/>
    </row>
    <row r="912" spans="1:26" ht="15.75" customHeight="1">
      <c r="A912" s="179"/>
      <c r="B912" s="177"/>
      <c r="C912" s="179"/>
      <c r="D912" s="179"/>
      <c r="E912" s="165"/>
      <c r="F912" s="165"/>
      <c r="G912" s="160"/>
      <c r="H912" s="160"/>
      <c r="I912" s="160"/>
      <c r="J912" s="160"/>
      <c r="K912" s="160"/>
      <c r="L912" s="160"/>
      <c r="M912" s="160"/>
      <c r="N912" s="160"/>
      <c r="O912" s="160"/>
      <c r="P912" s="160"/>
      <c r="Q912" s="160"/>
      <c r="R912" s="160"/>
      <c r="S912" s="160"/>
      <c r="T912" s="160"/>
      <c r="U912" s="160"/>
      <c r="V912" s="160"/>
      <c r="W912" s="160"/>
      <c r="X912" s="160"/>
      <c r="Y912" s="160"/>
      <c r="Z912" s="160"/>
    </row>
    <row r="913" spans="1:26" ht="15.75" customHeight="1">
      <c r="A913" s="179"/>
      <c r="B913" s="177"/>
      <c r="C913" s="179"/>
      <c r="D913" s="179"/>
      <c r="E913" s="165"/>
      <c r="F913" s="165"/>
      <c r="G913" s="160"/>
      <c r="H913" s="160"/>
      <c r="I913" s="160"/>
      <c r="J913" s="160"/>
      <c r="K913" s="160"/>
      <c r="L913" s="160"/>
      <c r="M913" s="160"/>
      <c r="N913" s="160"/>
      <c r="O913" s="160"/>
      <c r="P913" s="160"/>
      <c r="Q913" s="160"/>
      <c r="R913" s="160"/>
      <c r="S913" s="160"/>
      <c r="T913" s="160"/>
      <c r="U913" s="160"/>
      <c r="V913" s="160"/>
      <c r="W913" s="160"/>
      <c r="X913" s="160"/>
      <c r="Y913" s="160"/>
      <c r="Z913" s="160"/>
    </row>
    <row r="914" spans="1:26" ht="15.75" customHeight="1">
      <c r="A914" s="179"/>
      <c r="B914" s="177"/>
      <c r="C914" s="179"/>
      <c r="D914" s="179"/>
      <c r="E914" s="165"/>
      <c r="F914" s="165"/>
      <c r="G914" s="160"/>
      <c r="H914" s="160"/>
      <c r="I914" s="160"/>
      <c r="J914" s="160"/>
      <c r="K914" s="160"/>
      <c r="L914" s="160"/>
      <c r="M914" s="160"/>
      <c r="N914" s="160"/>
      <c r="O914" s="160"/>
      <c r="P914" s="160"/>
      <c r="Q914" s="160"/>
      <c r="R914" s="160"/>
      <c r="S914" s="160"/>
      <c r="T914" s="160"/>
      <c r="U914" s="160"/>
      <c r="V914" s="160"/>
      <c r="W914" s="160"/>
      <c r="X914" s="160"/>
      <c r="Y914" s="160"/>
      <c r="Z914" s="160"/>
    </row>
    <row r="915" spans="1:26" ht="15.75" customHeight="1">
      <c r="A915" s="179"/>
      <c r="B915" s="177"/>
      <c r="C915" s="179"/>
      <c r="D915" s="179"/>
      <c r="E915" s="165"/>
      <c r="F915" s="165"/>
      <c r="G915" s="160"/>
      <c r="H915" s="160"/>
      <c r="I915" s="160"/>
      <c r="J915" s="160"/>
      <c r="K915" s="160"/>
      <c r="L915" s="160"/>
      <c r="M915" s="160"/>
      <c r="N915" s="160"/>
      <c r="O915" s="160"/>
      <c r="P915" s="160"/>
      <c r="Q915" s="160"/>
      <c r="R915" s="160"/>
      <c r="S915" s="160"/>
      <c r="T915" s="160"/>
      <c r="U915" s="160"/>
      <c r="V915" s="160"/>
      <c r="W915" s="160"/>
      <c r="X915" s="160"/>
      <c r="Y915" s="160"/>
      <c r="Z915" s="160"/>
    </row>
    <row r="916" spans="1:26" ht="15.75" customHeight="1">
      <c r="A916" s="179"/>
      <c r="B916" s="177"/>
      <c r="C916" s="179"/>
      <c r="D916" s="179"/>
      <c r="E916" s="165"/>
      <c r="F916" s="165"/>
      <c r="G916" s="160"/>
      <c r="H916" s="160"/>
      <c r="I916" s="160"/>
      <c r="J916" s="160"/>
      <c r="K916" s="160"/>
      <c r="L916" s="160"/>
      <c r="M916" s="160"/>
      <c r="N916" s="160"/>
      <c r="O916" s="160"/>
      <c r="P916" s="160"/>
      <c r="Q916" s="160"/>
      <c r="R916" s="160"/>
      <c r="S916" s="160"/>
      <c r="T916" s="160"/>
      <c r="U916" s="160"/>
      <c r="V916" s="160"/>
      <c r="W916" s="160"/>
      <c r="X916" s="160"/>
      <c r="Y916" s="160"/>
      <c r="Z916" s="160"/>
    </row>
    <row r="917" spans="1:26" ht="15.75" customHeight="1">
      <c r="A917" s="179"/>
      <c r="B917" s="177"/>
      <c r="C917" s="179"/>
      <c r="D917" s="179"/>
      <c r="E917" s="165"/>
      <c r="F917" s="165"/>
      <c r="G917" s="160"/>
      <c r="H917" s="160"/>
      <c r="I917" s="160"/>
      <c r="J917" s="160"/>
      <c r="K917" s="160"/>
      <c r="L917" s="160"/>
      <c r="M917" s="160"/>
      <c r="N917" s="160"/>
      <c r="O917" s="160"/>
      <c r="P917" s="160"/>
      <c r="Q917" s="160"/>
      <c r="R917" s="160"/>
      <c r="S917" s="160"/>
      <c r="T917" s="160"/>
      <c r="U917" s="160"/>
      <c r="V917" s="160"/>
      <c r="W917" s="160"/>
      <c r="X917" s="160"/>
      <c r="Y917" s="160"/>
      <c r="Z917" s="160"/>
    </row>
    <row r="918" spans="1:26" ht="15.75" customHeight="1">
      <c r="A918" s="179"/>
      <c r="B918" s="177"/>
      <c r="C918" s="179"/>
      <c r="D918" s="179"/>
      <c r="E918" s="165"/>
      <c r="F918" s="165"/>
      <c r="G918" s="160"/>
      <c r="H918" s="160"/>
      <c r="I918" s="160"/>
      <c r="J918" s="160"/>
      <c r="K918" s="160"/>
      <c r="L918" s="160"/>
      <c r="M918" s="160"/>
      <c r="N918" s="160"/>
      <c r="O918" s="160"/>
      <c r="P918" s="160"/>
      <c r="Q918" s="160"/>
      <c r="R918" s="160"/>
      <c r="S918" s="160"/>
      <c r="T918" s="160"/>
      <c r="U918" s="160"/>
      <c r="V918" s="160"/>
      <c r="W918" s="160"/>
      <c r="X918" s="160"/>
      <c r="Y918" s="160"/>
      <c r="Z918" s="160"/>
    </row>
    <row r="919" spans="1:26" ht="15.75" customHeight="1">
      <c r="A919" s="179"/>
      <c r="B919" s="177"/>
      <c r="C919" s="179"/>
      <c r="D919" s="179"/>
      <c r="E919" s="165"/>
      <c r="F919" s="165"/>
      <c r="G919" s="160"/>
      <c r="H919" s="160"/>
      <c r="I919" s="160"/>
      <c r="J919" s="160"/>
      <c r="K919" s="160"/>
      <c r="L919" s="160"/>
      <c r="M919" s="160"/>
      <c r="N919" s="160"/>
      <c r="O919" s="160"/>
      <c r="P919" s="160"/>
      <c r="Q919" s="160"/>
      <c r="R919" s="160"/>
      <c r="S919" s="160"/>
      <c r="T919" s="160"/>
      <c r="U919" s="160"/>
      <c r="V919" s="160"/>
      <c r="W919" s="160"/>
      <c r="X919" s="160"/>
      <c r="Y919" s="160"/>
      <c r="Z919" s="160"/>
    </row>
    <row r="920" spans="1:26" ht="15.75" customHeight="1">
      <c r="A920" s="179"/>
      <c r="B920" s="177"/>
      <c r="C920" s="179"/>
      <c r="D920" s="179"/>
      <c r="E920" s="165"/>
      <c r="F920" s="165"/>
      <c r="G920" s="160"/>
      <c r="H920" s="160"/>
      <c r="I920" s="160"/>
      <c r="J920" s="160"/>
      <c r="K920" s="160"/>
      <c r="L920" s="160"/>
      <c r="M920" s="160"/>
      <c r="N920" s="160"/>
      <c r="O920" s="160"/>
      <c r="P920" s="160"/>
      <c r="Q920" s="160"/>
      <c r="R920" s="160"/>
      <c r="S920" s="160"/>
      <c r="T920" s="160"/>
      <c r="U920" s="160"/>
      <c r="V920" s="160"/>
      <c r="W920" s="160"/>
      <c r="X920" s="160"/>
      <c r="Y920" s="160"/>
      <c r="Z920" s="160"/>
    </row>
    <row r="921" spans="1:26" ht="15.75" customHeight="1">
      <c r="A921" s="179"/>
      <c r="B921" s="177"/>
      <c r="C921" s="179"/>
      <c r="D921" s="179"/>
      <c r="E921" s="165"/>
      <c r="F921" s="165"/>
      <c r="G921" s="160"/>
      <c r="H921" s="160"/>
      <c r="I921" s="160"/>
      <c r="J921" s="160"/>
      <c r="K921" s="160"/>
      <c r="L921" s="160"/>
      <c r="M921" s="160"/>
      <c r="N921" s="160"/>
      <c r="O921" s="160"/>
      <c r="P921" s="160"/>
      <c r="Q921" s="160"/>
      <c r="R921" s="160"/>
      <c r="S921" s="160"/>
      <c r="T921" s="160"/>
      <c r="U921" s="160"/>
      <c r="V921" s="160"/>
      <c r="W921" s="160"/>
      <c r="X921" s="160"/>
      <c r="Y921" s="160"/>
      <c r="Z921" s="160"/>
    </row>
    <row r="922" spans="1:26" ht="15.75" customHeight="1">
      <c r="A922" s="179"/>
      <c r="B922" s="177"/>
      <c r="C922" s="179"/>
      <c r="D922" s="179"/>
      <c r="E922" s="165"/>
      <c r="F922" s="165"/>
      <c r="G922" s="160"/>
      <c r="H922" s="160"/>
      <c r="I922" s="160"/>
      <c r="J922" s="160"/>
      <c r="K922" s="160"/>
      <c r="L922" s="160"/>
      <c r="M922" s="160"/>
      <c r="N922" s="160"/>
      <c r="O922" s="160"/>
      <c r="P922" s="160"/>
      <c r="Q922" s="160"/>
      <c r="R922" s="160"/>
      <c r="S922" s="160"/>
      <c r="T922" s="160"/>
      <c r="U922" s="160"/>
      <c r="V922" s="160"/>
      <c r="W922" s="160"/>
      <c r="X922" s="160"/>
      <c r="Y922" s="160"/>
      <c r="Z922" s="160"/>
    </row>
    <row r="923" spans="1:26" ht="15.75" customHeight="1">
      <c r="A923" s="179"/>
      <c r="B923" s="177"/>
      <c r="C923" s="179"/>
      <c r="D923" s="179"/>
      <c r="E923" s="165"/>
      <c r="F923" s="165"/>
      <c r="G923" s="160"/>
      <c r="H923" s="160"/>
      <c r="I923" s="160"/>
      <c r="J923" s="160"/>
      <c r="K923" s="160"/>
      <c r="L923" s="160"/>
      <c r="M923" s="160"/>
      <c r="N923" s="160"/>
      <c r="O923" s="160"/>
      <c r="P923" s="160"/>
      <c r="Q923" s="160"/>
      <c r="R923" s="160"/>
      <c r="S923" s="160"/>
      <c r="T923" s="160"/>
      <c r="U923" s="160"/>
      <c r="V923" s="160"/>
      <c r="W923" s="160"/>
      <c r="X923" s="160"/>
      <c r="Y923" s="160"/>
      <c r="Z923" s="160"/>
    </row>
    <row r="924" spans="1:26" ht="15.75" customHeight="1">
      <c r="A924" s="179"/>
      <c r="B924" s="177"/>
      <c r="C924" s="179"/>
      <c r="D924" s="179"/>
      <c r="E924" s="165"/>
      <c r="F924" s="165"/>
      <c r="G924" s="160"/>
      <c r="H924" s="160"/>
      <c r="I924" s="160"/>
      <c r="J924" s="160"/>
      <c r="K924" s="160"/>
      <c r="L924" s="160"/>
      <c r="M924" s="160"/>
      <c r="N924" s="160"/>
      <c r="O924" s="160"/>
      <c r="P924" s="160"/>
      <c r="Q924" s="160"/>
      <c r="R924" s="160"/>
      <c r="S924" s="160"/>
      <c r="T924" s="160"/>
      <c r="U924" s="160"/>
      <c r="V924" s="160"/>
      <c r="W924" s="160"/>
      <c r="X924" s="160"/>
      <c r="Y924" s="160"/>
      <c r="Z924" s="160"/>
    </row>
    <row r="925" spans="1:26" ht="15.75" customHeight="1">
      <c r="A925" s="179"/>
      <c r="B925" s="177"/>
      <c r="C925" s="179"/>
      <c r="D925" s="179"/>
      <c r="E925" s="165"/>
      <c r="F925" s="165"/>
      <c r="G925" s="160"/>
      <c r="H925" s="160"/>
      <c r="I925" s="160"/>
      <c r="J925" s="160"/>
      <c r="K925" s="160"/>
      <c r="L925" s="160"/>
      <c r="M925" s="160"/>
      <c r="N925" s="160"/>
      <c r="O925" s="160"/>
      <c r="P925" s="160"/>
      <c r="Q925" s="160"/>
      <c r="R925" s="160"/>
      <c r="S925" s="160"/>
      <c r="T925" s="160"/>
      <c r="U925" s="160"/>
      <c r="V925" s="160"/>
      <c r="W925" s="160"/>
      <c r="X925" s="160"/>
      <c r="Y925" s="160"/>
      <c r="Z925" s="160"/>
    </row>
    <row r="926" spans="1:26" ht="15.75" customHeight="1">
      <c r="A926" s="179"/>
      <c r="B926" s="177"/>
      <c r="C926" s="179"/>
      <c r="D926" s="179"/>
      <c r="E926" s="165"/>
      <c r="F926" s="165"/>
      <c r="G926" s="160"/>
      <c r="H926" s="160"/>
      <c r="I926" s="160"/>
      <c r="J926" s="160"/>
      <c r="K926" s="160"/>
      <c r="L926" s="160"/>
      <c r="M926" s="160"/>
      <c r="N926" s="160"/>
      <c r="O926" s="160"/>
      <c r="P926" s="160"/>
      <c r="Q926" s="160"/>
      <c r="R926" s="160"/>
      <c r="S926" s="160"/>
      <c r="T926" s="160"/>
      <c r="U926" s="160"/>
      <c r="V926" s="160"/>
      <c r="W926" s="160"/>
      <c r="X926" s="160"/>
      <c r="Y926" s="160"/>
      <c r="Z926" s="160"/>
    </row>
    <row r="927" spans="1:26" ht="15.75" customHeight="1">
      <c r="A927" s="179"/>
      <c r="B927" s="177"/>
      <c r="C927" s="179"/>
      <c r="D927" s="179"/>
      <c r="E927" s="165"/>
      <c r="F927" s="165"/>
      <c r="G927" s="160"/>
      <c r="H927" s="160"/>
      <c r="I927" s="160"/>
      <c r="J927" s="160"/>
      <c r="K927" s="160"/>
      <c r="L927" s="160"/>
      <c r="M927" s="160"/>
      <c r="N927" s="160"/>
      <c r="O927" s="160"/>
      <c r="P927" s="160"/>
      <c r="Q927" s="160"/>
      <c r="R927" s="160"/>
      <c r="S927" s="160"/>
      <c r="T927" s="160"/>
      <c r="U927" s="160"/>
      <c r="V927" s="160"/>
      <c r="W927" s="160"/>
      <c r="X927" s="160"/>
      <c r="Y927" s="160"/>
      <c r="Z927" s="160"/>
    </row>
    <row r="928" spans="1:26" ht="15.75" customHeight="1">
      <c r="A928" s="179"/>
      <c r="B928" s="177"/>
      <c r="C928" s="179"/>
      <c r="D928" s="179"/>
      <c r="E928" s="165"/>
      <c r="F928" s="165"/>
      <c r="G928" s="160"/>
      <c r="H928" s="160"/>
      <c r="I928" s="160"/>
      <c r="J928" s="160"/>
      <c r="K928" s="160"/>
      <c r="L928" s="160"/>
      <c r="M928" s="160"/>
      <c r="N928" s="160"/>
      <c r="O928" s="160"/>
      <c r="P928" s="160"/>
      <c r="Q928" s="160"/>
      <c r="R928" s="160"/>
      <c r="S928" s="160"/>
      <c r="T928" s="160"/>
      <c r="U928" s="160"/>
      <c r="V928" s="160"/>
      <c r="W928" s="160"/>
      <c r="X928" s="160"/>
      <c r="Y928" s="160"/>
      <c r="Z928" s="160"/>
    </row>
    <row r="929" spans="1:26" ht="15.75" customHeight="1">
      <c r="A929" s="179"/>
      <c r="B929" s="177"/>
      <c r="C929" s="179"/>
      <c r="D929" s="179"/>
      <c r="E929" s="165"/>
      <c r="F929" s="165"/>
      <c r="G929" s="160"/>
      <c r="H929" s="160"/>
      <c r="I929" s="160"/>
      <c r="J929" s="160"/>
      <c r="K929" s="160"/>
      <c r="L929" s="160"/>
      <c r="M929" s="160"/>
      <c r="N929" s="160"/>
      <c r="O929" s="160"/>
      <c r="P929" s="160"/>
      <c r="Q929" s="160"/>
      <c r="R929" s="160"/>
      <c r="S929" s="160"/>
      <c r="T929" s="160"/>
      <c r="U929" s="160"/>
      <c r="V929" s="160"/>
      <c r="W929" s="160"/>
      <c r="X929" s="160"/>
      <c r="Y929" s="160"/>
      <c r="Z929" s="160"/>
    </row>
    <row r="930" spans="1:26" ht="15.75" customHeight="1">
      <c r="A930" s="179"/>
      <c r="B930" s="177"/>
      <c r="C930" s="179"/>
      <c r="D930" s="179"/>
      <c r="E930" s="165"/>
      <c r="F930" s="165"/>
      <c r="G930" s="160"/>
      <c r="H930" s="160"/>
      <c r="I930" s="160"/>
      <c r="J930" s="160"/>
      <c r="K930" s="160"/>
      <c r="L930" s="160"/>
      <c r="M930" s="160"/>
      <c r="N930" s="160"/>
      <c r="O930" s="160"/>
      <c r="P930" s="160"/>
      <c r="Q930" s="160"/>
      <c r="R930" s="160"/>
      <c r="S930" s="160"/>
      <c r="T930" s="160"/>
      <c r="U930" s="160"/>
      <c r="V930" s="160"/>
      <c r="W930" s="160"/>
      <c r="X930" s="160"/>
      <c r="Y930" s="160"/>
      <c r="Z930" s="160"/>
    </row>
    <row r="931" spans="1:26" ht="15.75" customHeight="1">
      <c r="A931" s="179"/>
      <c r="B931" s="177"/>
      <c r="C931" s="179"/>
      <c r="D931" s="179"/>
      <c r="E931" s="165"/>
      <c r="F931" s="165"/>
      <c r="G931" s="160"/>
      <c r="H931" s="160"/>
      <c r="I931" s="160"/>
      <c r="J931" s="160"/>
      <c r="K931" s="160"/>
      <c r="L931" s="160"/>
      <c r="M931" s="160"/>
      <c r="N931" s="160"/>
      <c r="O931" s="160"/>
      <c r="P931" s="160"/>
      <c r="Q931" s="160"/>
      <c r="R931" s="160"/>
      <c r="S931" s="160"/>
      <c r="T931" s="160"/>
      <c r="U931" s="160"/>
      <c r="V931" s="160"/>
      <c r="W931" s="160"/>
      <c r="X931" s="160"/>
      <c r="Y931" s="160"/>
      <c r="Z931" s="160"/>
    </row>
    <row r="932" spans="1:26" ht="15.75" customHeight="1">
      <c r="A932" s="179"/>
      <c r="B932" s="177"/>
      <c r="C932" s="179"/>
      <c r="D932" s="179"/>
      <c r="E932" s="165"/>
      <c r="F932" s="165"/>
      <c r="G932" s="160"/>
      <c r="H932" s="160"/>
      <c r="I932" s="160"/>
      <c r="J932" s="160"/>
      <c r="K932" s="160"/>
      <c r="L932" s="160"/>
      <c r="M932" s="160"/>
      <c r="N932" s="160"/>
      <c r="O932" s="160"/>
      <c r="P932" s="160"/>
      <c r="Q932" s="160"/>
      <c r="R932" s="160"/>
      <c r="S932" s="160"/>
      <c r="T932" s="160"/>
      <c r="U932" s="160"/>
      <c r="V932" s="160"/>
      <c r="W932" s="160"/>
      <c r="X932" s="160"/>
      <c r="Y932" s="160"/>
      <c r="Z932" s="160"/>
    </row>
    <row r="933" spans="1:26" ht="15.75" customHeight="1">
      <c r="A933" s="179"/>
      <c r="B933" s="177"/>
      <c r="C933" s="179"/>
      <c r="D933" s="179"/>
      <c r="E933" s="165"/>
      <c r="F933" s="165"/>
      <c r="G933" s="160"/>
      <c r="H933" s="160"/>
      <c r="I933" s="160"/>
      <c r="J933" s="160"/>
      <c r="K933" s="160"/>
      <c r="L933" s="160"/>
      <c r="M933" s="160"/>
      <c r="N933" s="160"/>
      <c r="O933" s="160"/>
      <c r="P933" s="160"/>
      <c r="Q933" s="160"/>
      <c r="R933" s="160"/>
      <c r="S933" s="160"/>
      <c r="T933" s="160"/>
      <c r="U933" s="160"/>
      <c r="V933" s="160"/>
      <c r="W933" s="160"/>
      <c r="X933" s="160"/>
      <c r="Y933" s="160"/>
      <c r="Z933" s="160"/>
    </row>
    <row r="934" spans="1:26" ht="15.75" customHeight="1">
      <c r="A934" s="179"/>
      <c r="B934" s="177"/>
      <c r="C934" s="179"/>
      <c r="D934" s="179"/>
      <c r="E934" s="165"/>
      <c r="F934" s="165"/>
      <c r="G934" s="160"/>
      <c r="H934" s="160"/>
      <c r="I934" s="160"/>
      <c r="J934" s="160"/>
      <c r="K934" s="160"/>
      <c r="L934" s="160"/>
      <c r="M934" s="160"/>
      <c r="N934" s="160"/>
      <c r="O934" s="160"/>
      <c r="P934" s="160"/>
      <c r="Q934" s="160"/>
      <c r="R934" s="160"/>
      <c r="S934" s="160"/>
      <c r="T934" s="160"/>
      <c r="U934" s="160"/>
      <c r="V934" s="160"/>
      <c r="W934" s="160"/>
      <c r="X934" s="160"/>
      <c r="Y934" s="160"/>
      <c r="Z934" s="160"/>
    </row>
    <row r="935" spans="1:26" ht="15.75" customHeight="1">
      <c r="A935" s="179"/>
      <c r="B935" s="177"/>
      <c r="C935" s="179"/>
      <c r="D935" s="179"/>
      <c r="E935" s="165"/>
      <c r="F935" s="165"/>
      <c r="G935" s="160"/>
      <c r="H935" s="160"/>
      <c r="I935" s="160"/>
      <c r="J935" s="160"/>
      <c r="K935" s="160"/>
      <c r="L935" s="160"/>
      <c r="M935" s="160"/>
      <c r="N935" s="160"/>
      <c r="O935" s="160"/>
      <c r="P935" s="160"/>
      <c r="Q935" s="160"/>
      <c r="R935" s="160"/>
      <c r="S935" s="160"/>
      <c r="T935" s="160"/>
      <c r="U935" s="160"/>
      <c r="V935" s="160"/>
      <c r="W935" s="160"/>
      <c r="X935" s="160"/>
      <c r="Y935" s="160"/>
      <c r="Z935" s="160"/>
    </row>
    <row r="936" spans="1:26" ht="15.75" customHeight="1">
      <c r="A936" s="179"/>
      <c r="B936" s="177"/>
      <c r="C936" s="179"/>
      <c r="D936" s="179"/>
      <c r="E936" s="165"/>
      <c r="F936" s="165"/>
      <c r="G936" s="160"/>
      <c r="H936" s="160"/>
      <c r="I936" s="160"/>
      <c r="J936" s="160"/>
      <c r="K936" s="160"/>
      <c r="L936" s="160"/>
      <c r="M936" s="160"/>
      <c r="N936" s="160"/>
      <c r="O936" s="160"/>
      <c r="P936" s="160"/>
      <c r="Q936" s="160"/>
      <c r="R936" s="160"/>
      <c r="S936" s="160"/>
      <c r="T936" s="160"/>
      <c r="U936" s="160"/>
      <c r="V936" s="160"/>
      <c r="W936" s="160"/>
      <c r="X936" s="160"/>
      <c r="Y936" s="160"/>
      <c r="Z936" s="160"/>
    </row>
    <row r="937" spans="1:26" ht="15.75" customHeight="1">
      <c r="A937" s="179"/>
      <c r="B937" s="177"/>
      <c r="C937" s="179"/>
      <c r="D937" s="179"/>
      <c r="E937" s="165"/>
      <c r="F937" s="165"/>
      <c r="G937" s="160"/>
      <c r="H937" s="160"/>
      <c r="I937" s="160"/>
      <c r="J937" s="160"/>
      <c r="K937" s="160"/>
      <c r="L937" s="160"/>
      <c r="M937" s="160"/>
      <c r="N937" s="160"/>
      <c r="O937" s="160"/>
      <c r="P937" s="160"/>
      <c r="Q937" s="160"/>
      <c r="R937" s="160"/>
      <c r="S937" s="160"/>
      <c r="T937" s="160"/>
      <c r="U937" s="160"/>
      <c r="V937" s="160"/>
      <c r="W937" s="160"/>
      <c r="X937" s="160"/>
      <c r="Y937" s="160"/>
      <c r="Z937" s="160"/>
    </row>
    <row r="938" spans="1:26" ht="15.75" customHeight="1">
      <c r="A938" s="179"/>
      <c r="B938" s="177"/>
      <c r="C938" s="179"/>
      <c r="D938" s="179"/>
      <c r="E938" s="165"/>
      <c r="F938" s="165"/>
      <c r="G938" s="160"/>
      <c r="H938" s="160"/>
      <c r="I938" s="160"/>
      <c r="J938" s="160"/>
      <c r="K938" s="160"/>
      <c r="L938" s="160"/>
      <c r="M938" s="160"/>
      <c r="N938" s="160"/>
      <c r="O938" s="160"/>
      <c r="P938" s="160"/>
      <c r="Q938" s="160"/>
      <c r="R938" s="160"/>
      <c r="S938" s="160"/>
      <c r="T938" s="160"/>
      <c r="U938" s="160"/>
      <c r="V938" s="160"/>
      <c r="W938" s="160"/>
      <c r="X938" s="160"/>
      <c r="Y938" s="160"/>
      <c r="Z938" s="160"/>
    </row>
    <row r="939" spans="1:26" ht="15.75" customHeight="1">
      <c r="A939" s="179"/>
      <c r="B939" s="177"/>
      <c r="C939" s="179"/>
      <c r="D939" s="179"/>
      <c r="E939" s="165"/>
      <c r="F939" s="165"/>
      <c r="G939" s="160"/>
      <c r="H939" s="160"/>
      <c r="I939" s="160"/>
      <c r="J939" s="160"/>
      <c r="K939" s="160"/>
      <c r="L939" s="160"/>
      <c r="M939" s="160"/>
      <c r="N939" s="160"/>
      <c r="O939" s="160"/>
      <c r="P939" s="160"/>
      <c r="Q939" s="160"/>
      <c r="R939" s="160"/>
      <c r="S939" s="160"/>
      <c r="T939" s="160"/>
      <c r="U939" s="160"/>
      <c r="V939" s="160"/>
      <c r="W939" s="160"/>
      <c r="X939" s="160"/>
      <c r="Y939" s="160"/>
      <c r="Z939" s="160"/>
    </row>
    <row r="940" spans="1:26" ht="15.75" customHeight="1">
      <c r="A940" s="179"/>
      <c r="B940" s="177"/>
      <c r="C940" s="179"/>
      <c r="D940" s="179"/>
      <c r="E940" s="165"/>
      <c r="F940" s="165"/>
      <c r="G940" s="160"/>
      <c r="H940" s="160"/>
      <c r="I940" s="160"/>
      <c r="J940" s="160"/>
      <c r="K940" s="160"/>
      <c r="L940" s="160"/>
      <c r="M940" s="160"/>
      <c r="N940" s="160"/>
      <c r="O940" s="160"/>
      <c r="P940" s="160"/>
      <c r="Q940" s="160"/>
      <c r="R940" s="160"/>
      <c r="S940" s="160"/>
      <c r="T940" s="160"/>
      <c r="U940" s="160"/>
      <c r="V940" s="160"/>
      <c r="W940" s="160"/>
      <c r="X940" s="160"/>
      <c r="Y940" s="160"/>
      <c r="Z940" s="160"/>
    </row>
    <row r="941" spans="1:26" ht="15.75" customHeight="1">
      <c r="A941" s="179"/>
      <c r="B941" s="177"/>
      <c r="C941" s="179"/>
      <c r="D941" s="179"/>
      <c r="E941" s="165"/>
      <c r="F941" s="165"/>
      <c r="G941" s="160"/>
      <c r="H941" s="160"/>
      <c r="I941" s="160"/>
      <c r="J941" s="160"/>
      <c r="K941" s="160"/>
      <c r="L941" s="160"/>
      <c r="M941" s="160"/>
      <c r="N941" s="160"/>
      <c r="O941" s="160"/>
      <c r="P941" s="160"/>
      <c r="Q941" s="160"/>
      <c r="R941" s="160"/>
      <c r="S941" s="160"/>
      <c r="T941" s="160"/>
      <c r="U941" s="160"/>
      <c r="V941" s="160"/>
      <c r="W941" s="160"/>
      <c r="X941" s="160"/>
      <c r="Y941" s="160"/>
      <c r="Z941" s="160"/>
    </row>
    <row r="942" spans="1:26" ht="15.75" customHeight="1">
      <c r="A942" s="179"/>
      <c r="B942" s="177"/>
      <c r="C942" s="179"/>
      <c r="D942" s="179"/>
      <c r="E942" s="165"/>
      <c r="F942" s="165"/>
      <c r="G942" s="160"/>
      <c r="H942" s="160"/>
      <c r="I942" s="160"/>
      <c r="J942" s="160"/>
      <c r="K942" s="160"/>
      <c r="L942" s="160"/>
      <c r="M942" s="160"/>
      <c r="N942" s="160"/>
      <c r="O942" s="160"/>
      <c r="P942" s="160"/>
      <c r="Q942" s="160"/>
      <c r="R942" s="160"/>
      <c r="S942" s="160"/>
      <c r="T942" s="160"/>
      <c r="U942" s="160"/>
      <c r="V942" s="160"/>
      <c r="W942" s="160"/>
      <c r="X942" s="160"/>
      <c r="Y942" s="160"/>
      <c r="Z942" s="160"/>
    </row>
    <row r="943" spans="1:26" ht="15.75" customHeight="1">
      <c r="A943" s="179"/>
      <c r="B943" s="177"/>
      <c r="C943" s="179"/>
      <c r="D943" s="179"/>
      <c r="E943" s="165"/>
      <c r="F943" s="165"/>
      <c r="G943" s="160"/>
      <c r="H943" s="160"/>
      <c r="I943" s="160"/>
      <c r="J943" s="160"/>
      <c r="K943" s="160"/>
      <c r="L943" s="160"/>
      <c r="M943" s="160"/>
      <c r="N943" s="160"/>
      <c r="O943" s="160"/>
      <c r="P943" s="160"/>
      <c r="Q943" s="160"/>
      <c r="R943" s="160"/>
      <c r="S943" s="160"/>
      <c r="T943" s="160"/>
      <c r="U943" s="160"/>
      <c r="V943" s="160"/>
      <c r="W943" s="160"/>
      <c r="X943" s="160"/>
      <c r="Y943" s="160"/>
      <c r="Z943" s="160"/>
    </row>
    <row r="944" spans="1:26" ht="15.75" customHeight="1">
      <c r="A944" s="179"/>
      <c r="B944" s="177"/>
      <c r="C944" s="179"/>
      <c r="D944" s="179"/>
      <c r="E944" s="165"/>
      <c r="F944" s="165"/>
      <c r="G944" s="160"/>
      <c r="H944" s="160"/>
      <c r="I944" s="160"/>
      <c r="J944" s="160"/>
      <c r="K944" s="160"/>
      <c r="L944" s="160"/>
      <c r="M944" s="160"/>
      <c r="N944" s="160"/>
      <c r="O944" s="160"/>
      <c r="P944" s="160"/>
      <c r="Q944" s="160"/>
      <c r="R944" s="160"/>
      <c r="S944" s="160"/>
      <c r="T944" s="160"/>
      <c r="U944" s="160"/>
      <c r="V944" s="160"/>
      <c r="W944" s="160"/>
      <c r="X944" s="160"/>
      <c r="Y944" s="160"/>
      <c r="Z944" s="160"/>
    </row>
    <row r="945" spans="1:26" ht="15.75" customHeight="1">
      <c r="A945" s="179"/>
      <c r="B945" s="177"/>
      <c r="C945" s="179"/>
      <c r="D945" s="179"/>
      <c r="E945" s="165"/>
      <c r="F945" s="165"/>
      <c r="G945" s="160"/>
      <c r="H945" s="160"/>
      <c r="I945" s="160"/>
      <c r="J945" s="160"/>
      <c r="K945" s="160"/>
      <c r="L945" s="160"/>
      <c r="M945" s="160"/>
      <c r="N945" s="160"/>
      <c r="O945" s="160"/>
      <c r="P945" s="160"/>
      <c r="Q945" s="160"/>
      <c r="R945" s="160"/>
      <c r="S945" s="160"/>
      <c r="T945" s="160"/>
      <c r="U945" s="160"/>
      <c r="V945" s="160"/>
      <c r="W945" s="160"/>
      <c r="X945" s="160"/>
      <c r="Y945" s="160"/>
      <c r="Z945" s="160"/>
    </row>
    <row r="946" spans="1:26" ht="15.75" customHeight="1">
      <c r="A946" s="179"/>
      <c r="B946" s="177"/>
      <c r="C946" s="179"/>
      <c r="D946" s="179"/>
      <c r="E946" s="165"/>
      <c r="F946" s="165"/>
      <c r="G946" s="160"/>
      <c r="H946" s="160"/>
      <c r="I946" s="160"/>
      <c r="J946" s="160"/>
      <c r="K946" s="160"/>
      <c r="L946" s="160"/>
      <c r="M946" s="160"/>
      <c r="N946" s="160"/>
      <c r="O946" s="160"/>
      <c r="P946" s="160"/>
      <c r="Q946" s="160"/>
      <c r="R946" s="160"/>
      <c r="S946" s="160"/>
      <c r="T946" s="160"/>
      <c r="U946" s="160"/>
      <c r="V946" s="160"/>
      <c r="W946" s="160"/>
      <c r="X946" s="160"/>
      <c r="Y946" s="160"/>
      <c r="Z946" s="160"/>
    </row>
    <row r="947" spans="1:26" ht="15.75" customHeight="1">
      <c r="A947" s="179"/>
      <c r="B947" s="177"/>
      <c r="C947" s="179"/>
      <c r="D947" s="179"/>
      <c r="E947" s="165"/>
      <c r="F947" s="165"/>
      <c r="G947" s="160"/>
      <c r="H947" s="160"/>
      <c r="I947" s="160"/>
      <c r="J947" s="160"/>
      <c r="K947" s="160"/>
      <c r="L947" s="160"/>
      <c r="M947" s="160"/>
      <c r="N947" s="160"/>
      <c r="O947" s="160"/>
      <c r="P947" s="160"/>
      <c r="Q947" s="160"/>
      <c r="R947" s="160"/>
      <c r="S947" s="160"/>
      <c r="T947" s="160"/>
      <c r="U947" s="160"/>
      <c r="V947" s="160"/>
      <c r="W947" s="160"/>
      <c r="X947" s="160"/>
      <c r="Y947" s="160"/>
      <c r="Z947" s="160"/>
    </row>
    <row r="948" spans="1:26" ht="15.75" customHeight="1">
      <c r="A948" s="179"/>
      <c r="B948" s="177"/>
      <c r="C948" s="179"/>
      <c r="D948" s="179"/>
      <c r="E948" s="165"/>
      <c r="F948" s="165"/>
      <c r="G948" s="160"/>
      <c r="H948" s="160"/>
      <c r="I948" s="160"/>
      <c r="J948" s="160"/>
      <c r="K948" s="160"/>
      <c r="L948" s="160"/>
      <c r="M948" s="160"/>
      <c r="N948" s="160"/>
      <c r="O948" s="160"/>
      <c r="P948" s="160"/>
      <c r="Q948" s="160"/>
      <c r="R948" s="160"/>
      <c r="S948" s="160"/>
      <c r="T948" s="160"/>
      <c r="U948" s="160"/>
      <c r="V948" s="160"/>
      <c r="W948" s="160"/>
      <c r="X948" s="160"/>
      <c r="Y948" s="160"/>
      <c r="Z948" s="160"/>
    </row>
    <row r="949" spans="1:26" ht="15.75" customHeight="1">
      <c r="A949" s="179"/>
      <c r="B949" s="177"/>
      <c r="C949" s="179"/>
      <c r="D949" s="179"/>
      <c r="E949" s="165"/>
      <c r="F949" s="165"/>
      <c r="G949" s="160"/>
      <c r="H949" s="160"/>
      <c r="I949" s="160"/>
      <c r="J949" s="160"/>
      <c r="K949" s="160"/>
      <c r="L949" s="160"/>
      <c r="M949" s="160"/>
      <c r="N949" s="160"/>
      <c r="O949" s="160"/>
      <c r="P949" s="160"/>
      <c r="Q949" s="160"/>
      <c r="R949" s="160"/>
      <c r="S949" s="160"/>
      <c r="T949" s="160"/>
      <c r="U949" s="160"/>
      <c r="V949" s="160"/>
      <c r="W949" s="160"/>
      <c r="X949" s="160"/>
      <c r="Y949" s="160"/>
      <c r="Z949" s="160"/>
    </row>
    <row r="950" spans="1:26" ht="15.75" customHeight="1">
      <c r="A950" s="179"/>
      <c r="B950" s="177"/>
      <c r="C950" s="179"/>
      <c r="D950" s="179"/>
      <c r="E950" s="165"/>
      <c r="F950" s="165"/>
      <c r="G950" s="160"/>
      <c r="H950" s="160"/>
      <c r="I950" s="160"/>
      <c r="J950" s="160"/>
      <c r="K950" s="160"/>
      <c r="L950" s="160"/>
      <c r="M950" s="160"/>
      <c r="N950" s="160"/>
      <c r="O950" s="160"/>
      <c r="P950" s="160"/>
      <c r="Q950" s="160"/>
      <c r="R950" s="160"/>
      <c r="S950" s="160"/>
      <c r="T950" s="160"/>
      <c r="U950" s="160"/>
      <c r="V950" s="160"/>
      <c r="W950" s="160"/>
      <c r="X950" s="160"/>
      <c r="Y950" s="160"/>
      <c r="Z950" s="160"/>
    </row>
    <row r="951" spans="1:26" ht="15.75" customHeight="1">
      <c r="A951" s="179"/>
      <c r="B951" s="177"/>
      <c r="C951" s="179"/>
      <c r="D951" s="179"/>
      <c r="E951" s="165"/>
      <c r="F951" s="165"/>
      <c r="G951" s="160"/>
      <c r="H951" s="160"/>
      <c r="I951" s="160"/>
      <c r="J951" s="160"/>
      <c r="K951" s="160"/>
      <c r="L951" s="160"/>
      <c r="M951" s="160"/>
      <c r="N951" s="160"/>
      <c r="O951" s="160"/>
      <c r="P951" s="160"/>
      <c r="Q951" s="160"/>
      <c r="R951" s="160"/>
      <c r="S951" s="160"/>
      <c r="T951" s="160"/>
      <c r="U951" s="160"/>
      <c r="V951" s="160"/>
      <c r="W951" s="160"/>
      <c r="X951" s="160"/>
      <c r="Y951" s="160"/>
      <c r="Z951" s="160"/>
    </row>
    <row r="952" spans="1:26" ht="15.75" customHeight="1">
      <c r="A952" s="179"/>
      <c r="B952" s="177"/>
      <c r="C952" s="179"/>
      <c r="D952" s="179"/>
      <c r="E952" s="165"/>
      <c r="F952" s="165"/>
      <c r="G952" s="160"/>
      <c r="H952" s="160"/>
      <c r="I952" s="160"/>
      <c r="J952" s="160"/>
      <c r="K952" s="160"/>
      <c r="L952" s="160"/>
      <c r="M952" s="160"/>
      <c r="N952" s="160"/>
      <c r="O952" s="160"/>
      <c r="P952" s="160"/>
      <c r="Q952" s="160"/>
      <c r="R952" s="160"/>
      <c r="S952" s="160"/>
      <c r="T952" s="160"/>
      <c r="U952" s="160"/>
      <c r="V952" s="160"/>
      <c r="W952" s="160"/>
      <c r="X952" s="160"/>
      <c r="Y952" s="160"/>
      <c r="Z952" s="160"/>
    </row>
    <row r="953" spans="1:26" ht="15.75" customHeight="1">
      <c r="A953" s="179"/>
      <c r="B953" s="177"/>
      <c r="C953" s="179"/>
      <c r="D953" s="179"/>
      <c r="E953" s="165"/>
      <c r="F953" s="165"/>
      <c r="G953" s="160"/>
      <c r="H953" s="160"/>
      <c r="I953" s="160"/>
      <c r="J953" s="160"/>
      <c r="K953" s="160"/>
      <c r="L953" s="160"/>
      <c r="M953" s="160"/>
      <c r="N953" s="160"/>
      <c r="O953" s="160"/>
      <c r="P953" s="160"/>
      <c r="Q953" s="160"/>
      <c r="R953" s="160"/>
      <c r="S953" s="160"/>
      <c r="T953" s="160"/>
      <c r="U953" s="160"/>
      <c r="V953" s="160"/>
      <c r="W953" s="160"/>
      <c r="X953" s="160"/>
      <c r="Y953" s="160"/>
      <c r="Z953" s="160"/>
    </row>
    <row r="954" spans="1:26" ht="15.75" customHeight="1">
      <c r="A954" s="179"/>
      <c r="B954" s="177"/>
      <c r="C954" s="179"/>
      <c r="D954" s="179"/>
      <c r="E954" s="165"/>
      <c r="F954" s="165"/>
      <c r="G954" s="160"/>
      <c r="H954" s="160"/>
      <c r="I954" s="160"/>
      <c r="J954" s="160"/>
      <c r="K954" s="160"/>
      <c r="L954" s="160"/>
      <c r="M954" s="160"/>
      <c r="N954" s="160"/>
      <c r="O954" s="160"/>
      <c r="P954" s="160"/>
      <c r="Q954" s="160"/>
      <c r="R954" s="160"/>
      <c r="S954" s="160"/>
      <c r="T954" s="160"/>
      <c r="U954" s="160"/>
      <c r="V954" s="160"/>
      <c r="W954" s="160"/>
      <c r="X954" s="160"/>
      <c r="Y954" s="160"/>
      <c r="Z954" s="160"/>
    </row>
    <row r="955" spans="1:26" ht="15.75" customHeight="1">
      <c r="A955" s="179"/>
      <c r="B955" s="177"/>
      <c r="C955" s="179"/>
      <c r="D955" s="179"/>
      <c r="E955" s="165"/>
      <c r="F955" s="165"/>
      <c r="G955" s="160"/>
      <c r="H955" s="160"/>
      <c r="I955" s="160"/>
      <c r="J955" s="160"/>
      <c r="K955" s="160"/>
      <c r="L955" s="160"/>
      <c r="M955" s="160"/>
      <c r="N955" s="160"/>
      <c r="O955" s="160"/>
      <c r="P955" s="160"/>
      <c r="Q955" s="160"/>
      <c r="R955" s="160"/>
      <c r="S955" s="160"/>
      <c r="T955" s="160"/>
      <c r="U955" s="160"/>
      <c r="V955" s="160"/>
      <c r="W955" s="160"/>
      <c r="X955" s="160"/>
      <c r="Y955" s="160"/>
      <c r="Z955" s="160"/>
    </row>
    <row r="956" spans="1:26" ht="15.75" customHeight="1">
      <c r="A956" s="179"/>
      <c r="B956" s="177"/>
      <c r="C956" s="179"/>
      <c r="D956" s="179"/>
      <c r="E956" s="165"/>
      <c r="F956" s="165"/>
      <c r="G956" s="160"/>
      <c r="H956" s="160"/>
      <c r="I956" s="160"/>
      <c r="J956" s="160"/>
      <c r="K956" s="160"/>
      <c r="L956" s="160"/>
      <c r="M956" s="160"/>
      <c r="N956" s="160"/>
      <c r="O956" s="160"/>
      <c r="P956" s="160"/>
      <c r="Q956" s="160"/>
      <c r="R956" s="160"/>
      <c r="S956" s="160"/>
      <c r="T956" s="160"/>
      <c r="U956" s="160"/>
      <c r="V956" s="160"/>
      <c r="W956" s="160"/>
      <c r="X956" s="160"/>
      <c r="Y956" s="160"/>
      <c r="Z956" s="160"/>
    </row>
    <row r="957" spans="1:26" ht="15.75" customHeight="1">
      <c r="A957" s="179"/>
      <c r="B957" s="177"/>
      <c r="C957" s="179"/>
      <c r="D957" s="179"/>
      <c r="E957" s="165"/>
      <c r="F957" s="165"/>
      <c r="G957" s="160"/>
      <c r="H957" s="160"/>
      <c r="I957" s="160"/>
      <c r="J957" s="160"/>
      <c r="K957" s="160"/>
      <c r="L957" s="160"/>
      <c r="M957" s="160"/>
      <c r="N957" s="160"/>
      <c r="O957" s="160"/>
      <c r="P957" s="160"/>
      <c r="Q957" s="160"/>
      <c r="R957" s="160"/>
      <c r="S957" s="160"/>
      <c r="T957" s="160"/>
      <c r="U957" s="160"/>
      <c r="V957" s="160"/>
      <c r="W957" s="160"/>
      <c r="X957" s="160"/>
      <c r="Y957" s="160"/>
      <c r="Z957" s="160"/>
    </row>
    <row r="958" spans="1:26" ht="15.75" customHeight="1">
      <c r="A958" s="179"/>
      <c r="B958" s="177"/>
      <c r="C958" s="179"/>
      <c r="D958" s="179"/>
      <c r="E958" s="165"/>
      <c r="F958" s="165"/>
      <c r="G958" s="160"/>
      <c r="H958" s="160"/>
      <c r="I958" s="160"/>
      <c r="J958" s="160"/>
      <c r="K958" s="160"/>
      <c r="L958" s="160"/>
      <c r="M958" s="160"/>
      <c r="N958" s="160"/>
      <c r="O958" s="160"/>
      <c r="P958" s="160"/>
      <c r="Q958" s="160"/>
      <c r="R958" s="160"/>
      <c r="S958" s="160"/>
      <c r="T958" s="160"/>
      <c r="U958" s="160"/>
      <c r="V958" s="160"/>
      <c r="W958" s="160"/>
      <c r="X958" s="160"/>
      <c r="Y958" s="160"/>
      <c r="Z958" s="160"/>
    </row>
    <row r="959" spans="1:26" ht="15.75" customHeight="1">
      <c r="A959" s="179"/>
      <c r="B959" s="177"/>
      <c r="C959" s="179"/>
      <c r="D959" s="179"/>
      <c r="E959" s="165"/>
      <c r="F959" s="165"/>
      <c r="G959" s="160"/>
      <c r="H959" s="160"/>
      <c r="I959" s="160"/>
      <c r="J959" s="160"/>
      <c r="K959" s="160"/>
      <c r="L959" s="160"/>
      <c r="M959" s="160"/>
      <c r="N959" s="160"/>
      <c r="O959" s="160"/>
      <c r="P959" s="160"/>
      <c r="Q959" s="160"/>
      <c r="R959" s="160"/>
      <c r="S959" s="160"/>
      <c r="T959" s="160"/>
      <c r="U959" s="160"/>
      <c r="V959" s="160"/>
      <c r="W959" s="160"/>
      <c r="X959" s="160"/>
      <c r="Y959" s="160"/>
      <c r="Z959" s="160"/>
    </row>
    <row r="960" spans="1:26" ht="15.75" customHeight="1">
      <c r="A960" s="179"/>
      <c r="B960" s="177"/>
      <c r="C960" s="179"/>
      <c r="D960" s="179"/>
      <c r="E960" s="165"/>
      <c r="F960" s="165"/>
      <c r="G960" s="160"/>
      <c r="H960" s="160"/>
      <c r="I960" s="160"/>
      <c r="J960" s="160"/>
      <c r="K960" s="160"/>
      <c r="L960" s="160"/>
      <c r="M960" s="160"/>
      <c r="N960" s="160"/>
      <c r="O960" s="160"/>
      <c r="P960" s="160"/>
      <c r="Q960" s="160"/>
      <c r="R960" s="160"/>
      <c r="S960" s="160"/>
      <c r="T960" s="160"/>
      <c r="U960" s="160"/>
      <c r="V960" s="160"/>
      <c r="W960" s="160"/>
      <c r="X960" s="160"/>
      <c r="Y960" s="160"/>
      <c r="Z960" s="160"/>
    </row>
    <row r="961" spans="1:26" ht="15.75" customHeight="1">
      <c r="A961" s="179"/>
      <c r="B961" s="177"/>
      <c r="C961" s="179"/>
      <c r="D961" s="179"/>
      <c r="E961" s="165"/>
      <c r="F961" s="165"/>
      <c r="G961" s="160"/>
      <c r="H961" s="160"/>
      <c r="I961" s="160"/>
      <c r="J961" s="160"/>
      <c r="K961" s="160"/>
      <c r="L961" s="160"/>
      <c r="M961" s="160"/>
      <c r="N961" s="160"/>
      <c r="O961" s="160"/>
      <c r="P961" s="160"/>
      <c r="Q961" s="160"/>
      <c r="R961" s="160"/>
      <c r="S961" s="160"/>
      <c r="T961" s="160"/>
      <c r="U961" s="160"/>
      <c r="V961" s="160"/>
      <c r="W961" s="160"/>
      <c r="X961" s="160"/>
      <c r="Y961" s="160"/>
      <c r="Z961" s="160"/>
    </row>
    <row r="962" spans="1:26" ht="15.75" customHeight="1">
      <c r="A962" s="179"/>
      <c r="B962" s="177"/>
      <c r="C962" s="179"/>
      <c r="D962" s="179"/>
      <c r="E962" s="165"/>
      <c r="F962" s="165"/>
      <c r="G962" s="160"/>
      <c r="H962" s="160"/>
      <c r="I962" s="160"/>
      <c r="J962" s="160"/>
      <c r="K962" s="160"/>
      <c r="L962" s="160"/>
      <c r="M962" s="160"/>
      <c r="N962" s="160"/>
      <c r="O962" s="160"/>
      <c r="P962" s="160"/>
      <c r="Q962" s="160"/>
      <c r="R962" s="160"/>
      <c r="S962" s="160"/>
      <c r="T962" s="160"/>
      <c r="U962" s="160"/>
      <c r="V962" s="160"/>
      <c r="W962" s="160"/>
      <c r="X962" s="160"/>
      <c r="Y962" s="160"/>
      <c r="Z962" s="160"/>
    </row>
    <row r="963" spans="1:26" ht="15.75" customHeight="1">
      <c r="A963" s="179"/>
      <c r="B963" s="177"/>
      <c r="C963" s="179"/>
      <c r="D963" s="179"/>
      <c r="E963" s="165"/>
      <c r="F963" s="165"/>
      <c r="G963" s="160"/>
      <c r="H963" s="160"/>
      <c r="I963" s="160"/>
      <c r="J963" s="160"/>
      <c r="K963" s="160"/>
      <c r="L963" s="160"/>
      <c r="M963" s="160"/>
      <c r="N963" s="160"/>
      <c r="O963" s="160"/>
      <c r="P963" s="160"/>
      <c r="Q963" s="160"/>
      <c r="R963" s="160"/>
      <c r="S963" s="160"/>
      <c r="T963" s="160"/>
      <c r="U963" s="160"/>
      <c r="V963" s="160"/>
      <c r="W963" s="160"/>
      <c r="X963" s="160"/>
      <c r="Y963" s="160"/>
      <c r="Z963" s="160"/>
    </row>
    <row r="964" spans="1:26" ht="15.75" customHeight="1">
      <c r="A964" s="179"/>
      <c r="B964" s="177"/>
      <c r="C964" s="179"/>
      <c r="D964" s="179"/>
      <c r="E964" s="165"/>
      <c r="F964" s="165"/>
      <c r="G964" s="160"/>
      <c r="H964" s="160"/>
      <c r="I964" s="160"/>
      <c r="J964" s="160"/>
      <c r="K964" s="160"/>
      <c r="L964" s="160"/>
      <c r="M964" s="160"/>
      <c r="N964" s="160"/>
      <c r="O964" s="160"/>
      <c r="P964" s="160"/>
      <c r="Q964" s="160"/>
      <c r="R964" s="160"/>
      <c r="S964" s="160"/>
      <c r="T964" s="160"/>
      <c r="U964" s="160"/>
      <c r="V964" s="160"/>
      <c r="W964" s="160"/>
      <c r="X964" s="160"/>
      <c r="Y964" s="160"/>
      <c r="Z964" s="160"/>
    </row>
    <row r="965" spans="1:26" ht="15.75" customHeight="1">
      <c r="A965" s="179"/>
      <c r="B965" s="177"/>
      <c r="C965" s="179"/>
      <c r="D965" s="179"/>
      <c r="E965" s="165"/>
      <c r="F965" s="165"/>
      <c r="G965" s="160"/>
      <c r="H965" s="160"/>
      <c r="I965" s="160"/>
      <c r="J965" s="160"/>
      <c r="K965" s="160"/>
      <c r="L965" s="160"/>
      <c r="M965" s="160"/>
      <c r="N965" s="160"/>
      <c r="O965" s="160"/>
      <c r="P965" s="160"/>
      <c r="Q965" s="160"/>
      <c r="R965" s="160"/>
      <c r="S965" s="160"/>
      <c r="T965" s="160"/>
      <c r="U965" s="160"/>
      <c r="V965" s="160"/>
      <c r="W965" s="160"/>
      <c r="X965" s="160"/>
      <c r="Y965" s="160"/>
      <c r="Z965" s="160"/>
    </row>
    <row r="966" spans="1:26" ht="15.75" customHeight="1">
      <c r="A966" s="179"/>
      <c r="B966" s="177"/>
      <c r="C966" s="179"/>
      <c r="D966" s="179"/>
      <c r="E966" s="165"/>
      <c r="F966" s="165"/>
      <c r="G966" s="160"/>
      <c r="H966" s="160"/>
      <c r="I966" s="160"/>
      <c r="J966" s="160"/>
      <c r="K966" s="160"/>
      <c r="L966" s="160"/>
      <c r="M966" s="160"/>
      <c r="N966" s="160"/>
      <c r="O966" s="160"/>
      <c r="P966" s="160"/>
      <c r="Q966" s="160"/>
      <c r="R966" s="160"/>
      <c r="S966" s="160"/>
      <c r="T966" s="160"/>
      <c r="U966" s="160"/>
      <c r="V966" s="160"/>
      <c r="W966" s="160"/>
      <c r="X966" s="160"/>
      <c r="Y966" s="160"/>
      <c r="Z966" s="160"/>
    </row>
    <row r="967" spans="1:26" ht="15.75" customHeight="1">
      <c r="A967" s="179"/>
      <c r="B967" s="177"/>
      <c r="C967" s="179"/>
      <c r="D967" s="179"/>
      <c r="E967" s="165"/>
      <c r="F967" s="165"/>
      <c r="G967" s="160"/>
      <c r="H967" s="160"/>
      <c r="I967" s="160"/>
      <c r="J967" s="160"/>
      <c r="K967" s="160"/>
      <c r="L967" s="160"/>
      <c r="M967" s="160"/>
      <c r="N967" s="160"/>
      <c r="O967" s="160"/>
      <c r="P967" s="160"/>
      <c r="Q967" s="160"/>
      <c r="R967" s="160"/>
      <c r="S967" s="160"/>
      <c r="T967" s="160"/>
      <c r="U967" s="160"/>
      <c r="V967" s="160"/>
      <c r="W967" s="160"/>
      <c r="X967" s="160"/>
      <c r="Y967" s="160"/>
      <c r="Z967" s="160"/>
    </row>
    <row r="968" spans="1:26" ht="15.75" customHeight="1">
      <c r="A968" s="179"/>
      <c r="B968" s="177"/>
      <c r="C968" s="179"/>
      <c r="D968" s="179"/>
      <c r="E968" s="165"/>
      <c r="F968" s="165"/>
      <c r="G968" s="160"/>
      <c r="H968" s="160"/>
      <c r="I968" s="160"/>
      <c r="J968" s="160"/>
      <c r="K968" s="160"/>
      <c r="L968" s="160"/>
      <c r="M968" s="160"/>
      <c r="N968" s="160"/>
      <c r="O968" s="160"/>
      <c r="P968" s="160"/>
      <c r="Q968" s="160"/>
      <c r="R968" s="160"/>
      <c r="S968" s="160"/>
      <c r="T968" s="160"/>
      <c r="U968" s="160"/>
      <c r="V968" s="160"/>
      <c r="W968" s="160"/>
      <c r="X968" s="160"/>
      <c r="Y968" s="160"/>
      <c r="Z968" s="160"/>
    </row>
    <row r="969" spans="1:26" ht="15.75" customHeight="1">
      <c r="A969" s="179"/>
      <c r="B969" s="177"/>
      <c r="C969" s="179"/>
      <c r="D969" s="179"/>
      <c r="E969" s="165"/>
      <c r="F969" s="165"/>
      <c r="G969" s="160"/>
      <c r="H969" s="160"/>
      <c r="I969" s="160"/>
      <c r="J969" s="160"/>
      <c r="K969" s="160"/>
      <c r="L969" s="160"/>
      <c r="M969" s="160"/>
      <c r="N969" s="160"/>
      <c r="O969" s="160"/>
      <c r="P969" s="160"/>
      <c r="Q969" s="160"/>
      <c r="R969" s="160"/>
      <c r="S969" s="160"/>
      <c r="T969" s="160"/>
      <c r="U969" s="160"/>
      <c r="V969" s="160"/>
      <c r="W969" s="160"/>
      <c r="X969" s="160"/>
      <c r="Y969" s="160"/>
      <c r="Z969" s="160"/>
    </row>
    <row r="970" spans="1:26" ht="15.75" customHeight="1">
      <c r="A970" s="179"/>
      <c r="B970" s="177"/>
      <c r="C970" s="179"/>
      <c r="D970" s="179"/>
      <c r="E970" s="165"/>
      <c r="F970" s="165"/>
      <c r="G970" s="160"/>
      <c r="H970" s="160"/>
      <c r="I970" s="160"/>
      <c r="J970" s="160"/>
      <c r="K970" s="160"/>
      <c r="L970" s="160"/>
      <c r="M970" s="160"/>
      <c r="N970" s="160"/>
      <c r="O970" s="160"/>
      <c r="P970" s="160"/>
      <c r="Q970" s="160"/>
      <c r="R970" s="160"/>
      <c r="S970" s="160"/>
      <c r="T970" s="160"/>
      <c r="U970" s="160"/>
      <c r="V970" s="160"/>
      <c r="W970" s="160"/>
      <c r="X970" s="160"/>
      <c r="Y970" s="160"/>
      <c r="Z970" s="160"/>
    </row>
    <row r="971" spans="1:26" ht="15.75" customHeight="1">
      <c r="A971" s="179"/>
      <c r="B971" s="177"/>
      <c r="C971" s="179"/>
      <c r="D971" s="179"/>
      <c r="E971" s="165"/>
      <c r="F971" s="165"/>
      <c r="G971" s="160"/>
      <c r="H971" s="160"/>
      <c r="I971" s="160"/>
      <c r="J971" s="160"/>
      <c r="K971" s="160"/>
      <c r="L971" s="160"/>
      <c r="M971" s="160"/>
      <c r="N971" s="160"/>
      <c r="O971" s="160"/>
      <c r="P971" s="160"/>
      <c r="Q971" s="160"/>
      <c r="R971" s="160"/>
      <c r="S971" s="160"/>
      <c r="T971" s="160"/>
      <c r="U971" s="160"/>
      <c r="V971" s="160"/>
      <c r="W971" s="160"/>
      <c r="X971" s="160"/>
      <c r="Y971" s="160"/>
      <c r="Z971" s="160"/>
    </row>
    <row r="972" spans="1:26" ht="15.75" customHeight="1">
      <c r="A972" s="179"/>
      <c r="B972" s="177"/>
      <c r="C972" s="179"/>
      <c r="D972" s="179"/>
      <c r="E972" s="165"/>
      <c r="F972" s="165"/>
      <c r="G972" s="160"/>
      <c r="H972" s="160"/>
      <c r="I972" s="160"/>
      <c r="J972" s="160"/>
      <c r="K972" s="160"/>
      <c r="L972" s="160"/>
      <c r="M972" s="160"/>
      <c r="N972" s="160"/>
      <c r="O972" s="160"/>
      <c r="P972" s="160"/>
      <c r="Q972" s="160"/>
      <c r="R972" s="160"/>
      <c r="S972" s="160"/>
      <c r="T972" s="160"/>
      <c r="U972" s="160"/>
      <c r="V972" s="160"/>
      <c r="W972" s="160"/>
      <c r="X972" s="160"/>
      <c r="Y972" s="160"/>
      <c r="Z972" s="160"/>
    </row>
    <row r="973" spans="1:26" ht="15.75" customHeight="1">
      <c r="A973" s="179"/>
      <c r="B973" s="177"/>
      <c r="C973" s="179"/>
      <c r="D973" s="179"/>
      <c r="E973" s="165"/>
      <c r="F973" s="165"/>
      <c r="G973" s="160"/>
      <c r="H973" s="160"/>
      <c r="I973" s="160"/>
      <c r="J973" s="160"/>
      <c r="K973" s="160"/>
      <c r="L973" s="160"/>
      <c r="M973" s="160"/>
      <c r="N973" s="160"/>
      <c r="O973" s="160"/>
      <c r="P973" s="160"/>
      <c r="Q973" s="160"/>
      <c r="R973" s="160"/>
      <c r="S973" s="160"/>
      <c r="T973" s="160"/>
      <c r="U973" s="160"/>
      <c r="V973" s="160"/>
      <c r="W973" s="160"/>
      <c r="X973" s="160"/>
      <c r="Y973" s="160"/>
      <c r="Z973" s="160"/>
    </row>
    <row r="974" spans="1:26" ht="15.75" customHeight="1">
      <c r="A974" s="179"/>
      <c r="B974" s="177"/>
      <c r="C974" s="179"/>
      <c r="D974" s="179"/>
      <c r="E974" s="165"/>
      <c r="F974" s="165"/>
      <c r="G974" s="160"/>
      <c r="H974" s="160"/>
      <c r="I974" s="160"/>
      <c r="J974" s="160"/>
      <c r="K974" s="160"/>
      <c r="L974" s="160"/>
      <c r="M974" s="160"/>
      <c r="N974" s="160"/>
      <c r="O974" s="160"/>
      <c r="P974" s="160"/>
      <c r="Q974" s="160"/>
      <c r="R974" s="160"/>
      <c r="S974" s="160"/>
      <c r="T974" s="160"/>
      <c r="U974" s="160"/>
      <c r="V974" s="160"/>
      <c r="W974" s="160"/>
      <c r="X974" s="160"/>
      <c r="Y974" s="160"/>
      <c r="Z974" s="160"/>
    </row>
    <row r="975" spans="1:26" ht="15.75" customHeight="1">
      <c r="A975" s="179"/>
      <c r="B975" s="177"/>
      <c r="C975" s="179"/>
      <c r="D975" s="179"/>
      <c r="E975" s="165"/>
      <c r="F975" s="165"/>
      <c r="G975" s="160"/>
      <c r="H975" s="160"/>
      <c r="I975" s="160"/>
      <c r="J975" s="160"/>
      <c r="K975" s="160"/>
      <c r="L975" s="160"/>
      <c r="M975" s="160"/>
      <c r="N975" s="160"/>
      <c r="O975" s="160"/>
      <c r="P975" s="160"/>
      <c r="Q975" s="160"/>
      <c r="R975" s="160"/>
      <c r="S975" s="160"/>
      <c r="T975" s="160"/>
      <c r="U975" s="160"/>
      <c r="V975" s="160"/>
      <c r="W975" s="160"/>
      <c r="X975" s="160"/>
      <c r="Y975" s="160"/>
      <c r="Z975" s="160"/>
    </row>
    <row r="976" spans="1:26" ht="15.75" customHeight="1">
      <c r="A976" s="179"/>
      <c r="B976" s="177"/>
      <c r="C976" s="179"/>
      <c r="D976" s="179"/>
      <c r="E976" s="165"/>
      <c r="F976" s="165"/>
      <c r="G976" s="160"/>
      <c r="H976" s="160"/>
      <c r="I976" s="160"/>
      <c r="J976" s="160"/>
      <c r="K976" s="160"/>
      <c r="L976" s="160"/>
      <c r="M976" s="160"/>
      <c r="N976" s="160"/>
      <c r="O976" s="160"/>
      <c r="P976" s="160"/>
      <c r="Q976" s="160"/>
      <c r="R976" s="160"/>
      <c r="S976" s="160"/>
      <c r="T976" s="160"/>
      <c r="U976" s="160"/>
      <c r="V976" s="160"/>
      <c r="W976" s="160"/>
      <c r="X976" s="160"/>
      <c r="Y976" s="160"/>
      <c r="Z976" s="160"/>
    </row>
    <row r="977" spans="1:26" ht="15.75" customHeight="1">
      <c r="A977" s="179"/>
      <c r="B977" s="177"/>
      <c r="C977" s="179"/>
      <c r="D977" s="179"/>
      <c r="E977" s="165"/>
      <c r="F977" s="165"/>
      <c r="G977" s="160"/>
      <c r="H977" s="160"/>
      <c r="I977" s="160"/>
      <c r="J977" s="160"/>
      <c r="K977" s="160"/>
      <c r="L977" s="160"/>
      <c r="M977" s="160"/>
      <c r="N977" s="160"/>
      <c r="O977" s="160"/>
      <c r="P977" s="160"/>
      <c r="Q977" s="160"/>
      <c r="R977" s="160"/>
      <c r="S977" s="160"/>
      <c r="T977" s="160"/>
      <c r="U977" s="160"/>
      <c r="V977" s="160"/>
      <c r="W977" s="160"/>
      <c r="X977" s="160"/>
      <c r="Y977" s="160"/>
      <c r="Z977" s="160"/>
    </row>
    <row r="978" spans="1:26" ht="15.75" customHeight="1">
      <c r="A978" s="179"/>
      <c r="B978" s="177"/>
      <c r="C978" s="179"/>
      <c r="D978" s="179"/>
      <c r="E978" s="165"/>
      <c r="F978" s="165"/>
      <c r="G978" s="160"/>
      <c r="H978" s="160"/>
      <c r="I978" s="160"/>
      <c r="J978" s="160"/>
      <c r="K978" s="160"/>
      <c r="L978" s="160"/>
      <c r="M978" s="160"/>
      <c r="N978" s="160"/>
      <c r="O978" s="160"/>
      <c r="P978" s="160"/>
      <c r="Q978" s="160"/>
      <c r="R978" s="160"/>
      <c r="S978" s="160"/>
      <c r="T978" s="160"/>
      <c r="U978" s="160"/>
      <c r="V978" s="160"/>
      <c r="W978" s="160"/>
      <c r="X978" s="160"/>
      <c r="Y978" s="160"/>
      <c r="Z978" s="160"/>
    </row>
    <row r="979" spans="1:26" ht="15.75" customHeight="1">
      <c r="A979" s="179"/>
      <c r="B979" s="177"/>
      <c r="C979" s="179"/>
      <c r="D979" s="179"/>
      <c r="E979" s="165"/>
      <c r="F979" s="165"/>
      <c r="G979" s="160"/>
      <c r="H979" s="160"/>
      <c r="I979" s="160"/>
      <c r="J979" s="160"/>
      <c r="K979" s="160"/>
      <c r="L979" s="160"/>
      <c r="M979" s="160"/>
      <c r="N979" s="160"/>
      <c r="O979" s="160"/>
      <c r="P979" s="160"/>
      <c r="Q979" s="160"/>
      <c r="R979" s="160"/>
      <c r="S979" s="160"/>
      <c r="T979" s="160"/>
      <c r="U979" s="160"/>
      <c r="V979" s="160"/>
      <c r="W979" s="160"/>
      <c r="X979" s="160"/>
      <c r="Y979" s="160"/>
      <c r="Z979" s="160"/>
    </row>
    <row r="980" spans="1:26" ht="15.75" customHeight="1">
      <c r="A980" s="179"/>
      <c r="B980" s="177"/>
      <c r="C980" s="179"/>
      <c r="D980" s="179"/>
      <c r="E980" s="165"/>
      <c r="F980" s="165"/>
      <c r="G980" s="160"/>
      <c r="H980" s="160"/>
      <c r="I980" s="160"/>
      <c r="J980" s="160"/>
      <c r="K980" s="160"/>
      <c r="L980" s="160"/>
      <c r="M980" s="160"/>
      <c r="N980" s="160"/>
      <c r="O980" s="160"/>
      <c r="P980" s="160"/>
      <c r="Q980" s="160"/>
      <c r="R980" s="160"/>
      <c r="S980" s="160"/>
      <c r="T980" s="160"/>
      <c r="U980" s="160"/>
      <c r="V980" s="160"/>
      <c r="W980" s="160"/>
      <c r="X980" s="160"/>
      <c r="Y980" s="160"/>
      <c r="Z980" s="160"/>
    </row>
    <row r="981" spans="1:26" ht="15.75" customHeight="1">
      <c r="A981" s="179"/>
      <c r="B981" s="177"/>
      <c r="C981" s="179"/>
      <c r="D981" s="179"/>
      <c r="E981" s="165"/>
      <c r="F981" s="165"/>
      <c r="G981" s="160"/>
      <c r="H981" s="160"/>
      <c r="I981" s="160"/>
      <c r="J981" s="160"/>
      <c r="K981" s="160"/>
      <c r="L981" s="160"/>
      <c r="M981" s="160"/>
      <c r="N981" s="160"/>
      <c r="O981" s="160"/>
      <c r="P981" s="160"/>
      <c r="Q981" s="160"/>
      <c r="R981" s="160"/>
      <c r="S981" s="160"/>
      <c r="T981" s="160"/>
      <c r="U981" s="160"/>
      <c r="V981" s="160"/>
      <c r="W981" s="160"/>
      <c r="X981" s="160"/>
      <c r="Y981" s="160"/>
      <c r="Z981" s="160"/>
    </row>
    <row r="982" spans="1:26" ht="15.75" customHeight="1">
      <c r="A982" s="179"/>
      <c r="B982" s="177"/>
      <c r="C982" s="179"/>
      <c r="D982" s="179"/>
      <c r="E982" s="165"/>
      <c r="F982" s="165"/>
      <c r="G982" s="160"/>
      <c r="H982" s="160"/>
      <c r="I982" s="160"/>
      <c r="J982" s="160"/>
      <c r="K982" s="160"/>
      <c r="L982" s="160"/>
      <c r="M982" s="160"/>
      <c r="N982" s="160"/>
      <c r="O982" s="160"/>
      <c r="P982" s="160"/>
      <c r="Q982" s="160"/>
      <c r="R982" s="160"/>
      <c r="S982" s="160"/>
      <c r="T982" s="160"/>
      <c r="U982" s="160"/>
      <c r="V982" s="160"/>
      <c r="W982" s="160"/>
      <c r="X982" s="160"/>
      <c r="Y982" s="160"/>
      <c r="Z982" s="160"/>
    </row>
    <row r="983" spans="1:26" ht="15.75" customHeight="1">
      <c r="A983" s="179"/>
      <c r="B983" s="177"/>
      <c r="C983" s="179"/>
      <c r="D983" s="179"/>
      <c r="E983" s="165"/>
      <c r="F983" s="165"/>
      <c r="G983" s="160"/>
      <c r="H983" s="160"/>
      <c r="I983" s="160"/>
      <c r="J983" s="160"/>
      <c r="K983" s="160"/>
      <c r="L983" s="160"/>
      <c r="M983" s="160"/>
      <c r="N983" s="160"/>
      <c r="O983" s="160"/>
      <c r="P983" s="160"/>
      <c r="Q983" s="160"/>
      <c r="R983" s="160"/>
      <c r="S983" s="160"/>
      <c r="T983" s="160"/>
      <c r="U983" s="160"/>
      <c r="V983" s="160"/>
      <c r="W983" s="160"/>
      <c r="X983" s="160"/>
      <c r="Y983" s="160"/>
      <c r="Z983" s="160"/>
    </row>
    <row r="984" spans="1:26" ht="15.75" customHeight="1">
      <c r="A984" s="179"/>
      <c r="B984" s="177"/>
      <c r="C984" s="179"/>
      <c r="D984" s="179"/>
      <c r="E984" s="165"/>
      <c r="F984" s="165"/>
      <c r="G984" s="160"/>
      <c r="H984" s="160"/>
      <c r="I984" s="160"/>
      <c r="J984" s="160"/>
      <c r="K984" s="160"/>
      <c r="L984" s="160"/>
      <c r="M984" s="160"/>
      <c r="N984" s="160"/>
      <c r="O984" s="160"/>
      <c r="P984" s="160"/>
      <c r="Q984" s="160"/>
      <c r="R984" s="160"/>
      <c r="S984" s="160"/>
      <c r="T984" s="160"/>
      <c r="U984" s="160"/>
      <c r="V984" s="160"/>
      <c r="W984" s="160"/>
      <c r="X984" s="160"/>
      <c r="Y984" s="160"/>
      <c r="Z984" s="160"/>
    </row>
    <row r="985" spans="1:26" ht="15.75" customHeight="1">
      <c r="A985" s="179"/>
      <c r="B985" s="177"/>
      <c r="C985" s="179"/>
      <c r="D985" s="179"/>
      <c r="E985" s="165"/>
      <c r="F985" s="165"/>
      <c r="G985" s="160"/>
      <c r="H985" s="160"/>
      <c r="I985" s="160"/>
      <c r="J985" s="160"/>
      <c r="K985" s="160"/>
      <c r="L985" s="160"/>
      <c r="M985" s="160"/>
      <c r="N985" s="160"/>
      <c r="O985" s="160"/>
      <c r="P985" s="160"/>
      <c r="Q985" s="160"/>
      <c r="R985" s="160"/>
      <c r="S985" s="160"/>
      <c r="T985" s="160"/>
      <c r="U985" s="160"/>
      <c r="V985" s="160"/>
      <c r="W985" s="160"/>
      <c r="X985" s="160"/>
      <c r="Y985" s="160"/>
      <c r="Z985" s="160"/>
    </row>
    <row r="986" spans="1:26" ht="15.75" customHeight="1">
      <c r="A986" s="179"/>
      <c r="B986" s="177"/>
      <c r="C986" s="179"/>
      <c r="D986" s="179"/>
      <c r="E986" s="165"/>
      <c r="F986" s="165"/>
      <c r="G986" s="160"/>
      <c r="H986" s="160"/>
      <c r="I986" s="160"/>
      <c r="J986" s="160"/>
      <c r="K986" s="160"/>
      <c r="L986" s="160"/>
      <c r="M986" s="160"/>
      <c r="N986" s="160"/>
      <c r="O986" s="160"/>
      <c r="P986" s="160"/>
      <c r="Q986" s="160"/>
      <c r="R986" s="160"/>
      <c r="S986" s="160"/>
      <c r="T986" s="160"/>
      <c r="U986" s="160"/>
      <c r="V986" s="160"/>
      <c r="W986" s="160"/>
      <c r="X986" s="160"/>
      <c r="Y986" s="160"/>
      <c r="Z986" s="160"/>
    </row>
    <row r="987" spans="1:26" ht="15.75" customHeight="1">
      <c r="A987" s="179"/>
      <c r="B987" s="177"/>
      <c r="C987" s="179"/>
      <c r="D987" s="179"/>
      <c r="E987" s="165"/>
      <c r="F987" s="165"/>
      <c r="G987" s="160"/>
      <c r="H987" s="160"/>
      <c r="I987" s="160"/>
      <c r="J987" s="160"/>
      <c r="K987" s="160"/>
      <c r="L987" s="160"/>
      <c r="M987" s="160"/>
      <c r="N987" s="160"/>
      <c r="O987" s="160"/>
      <c r="P987" s="160"/>
      <c r="Q987" s="160"/>
      <c r="R987" s="160"/>
      <c r="S987" s="160"/>
      <c r="T987" s="160"/>
      <c r="U987" s="160"/>
      <c r="V987" s="160"/>
      <c r="W987" s="160"/>
      <c r="X987" s="160"/>
      <c r="Y987" s="160"/>
      <c r="Z987" s="160"/>
    </row>
    <row r="988" spans="1:26" ht="15.75" customHeight="1">
      <c r="A988" s="179"/>
      <c r="B988" s="177"/>
      <c r="C988" s="179"/>
      <c r="D988" s="179"/>
      <c r="E988" s="165"/>
      <c r="F988" s="165"/>
      <c r="G988" s="160"/>
      <c r="H988" s="160"/>
      <c r="I988" s="160"/>
      <c r="J988" s="160"/>
      <c r="K988" s="160"/>
      <c r="L988" s="160"/>
      <c r="M988" s="160"/>
      <c r="N988" s="160"/>
      <c r="O988" s="160"/>
      <c r="P988" s="160"/>
      <c r="Q988" s="160"/>
      <c r="R988" s="160"/>
      <c r="S988" s="160"/>
      <c r="T988" s="160"/>
      <c r="U988" s="160"/>
      <c r="V988" s="160"/>
      <c r="W988" s="160"/>
      <c r="X988" s="160"/>
      <c r="Y988" s="160"/>
      <c r="Z988" s="160"/>
    </row>
    <row r="989" spans="1:26" ht="15.75" customHeight="1">
      <c r="A989" s="179"/>
      <c r="B989" s="177"/>
      <c r="C989" s="179"/>
      <c r="D989" s="179"/>
      <c r="E989" s="165"/>
      <c r="F989" s="165"/>
      <c r="G989" s="160"/>
      <c r="H989" s="160"/>
      <c r="I989" s="160"/>
      <c r="J989" s="160"/>
      <c r="K989" s="160"/>
      <c r="L989" s="160"/>
      <c r="M989" s="160"/>
      <c r="N989" s="160"/>
      <c r="O989" s="160"/>
      <c r="P989" s="160"/>
      <c r="Q989" s="160"/>
      <c r="R989" s="160"/>
      <c r="S989" s="160"/>
      <c r="T989" s="160"/>
      <c r="U989" s="160"/>
      <c r="V989" s="160"/>
      <c r="W989" s="160"/>
      <c r="X989" s="160"/>
      <c r="Y989" s="160"/>
      <c r="Z989" s="160"/>
    </row>
    <row r="990" spans="1:26" ht="15.75" customHeight="1">
      <c r="A990" s="179"/>
      <c r="B990" s="177"/>
      <c r="C990" s="179"/>
      <c r="D990" s="179"/>
      <c r="E990" s="165"/>
      <c r="F990" s="165"/>
      <c r="G990" s="160"/>
      <c r="H990" s="160"/>
      <c r="I990" s="160"/>
      <c r="J990" s="160"/>
      <c r="K990" s="160"/>
      <c r="L990" s="160"/>
      <c r="M990" s="160"/>
      <c r="N990" s="160"/>
      <c r="O990" s="160"/>
      <c r="P990" s="160"/>
      <c r="Q990" s="160"/>
      <c r="R990" s="160"/>
      <c r="S990" s="160"/>
      <c r="T990" s="160"/>
      <c r="U990" s="160"/>
      <c r="V990" s="160"/>
      <c r="W990" s="160"/>
      <c r="X990" s="160"/>
      <c r="Y990" s="160"/>
      <c r="Z990" s="160"/>
    </row>
    <row r="991" spans="1:26" ht="15.75" customHeight="1">
      <c r="A991" s="179"/>
      <c r="B991" s="177"/>
      <c r="C991" s="179"/>
      <c r="D991" s="179"/>
      <c r="E991" s="165"/>
      <c r="F991" s="165"/>
      <c r="G991" s="160"/>
      <c r="H991" s="160"/>
      <c r="I991" s="160"/>
      <c r="J991" s="160"/>
      <c r="K991" s="160"/>
      <c r="L991" s="160"/>
      <c r="M991" s="160"/>
      <c r="N991" s="160"/>
      <c r="O991" s="160"/>
      <c r="P991" s="160"/>
      <c r="Q991" s="160"/>
      <c r="R991" s="160"/>
      <c r="S991" s="160"/>
      <c r="T991" s="160"/>
      <c r="U991" s="160"/>
      <c r="V991" s="160"/>
      <c r="W991" s="160"/>
      <c r="X991" s="160"/>
      <c r="Y991" s="160"/>
      <c r="Z991" s="160"/>
    </row>
    <row r="992" spans="1:26" ht="15.75" customHeight="1">
      <c r="A992" s="179"/>
      <c r="B992" s="177"/>
      <c r="C992" s="179"/>
      <c r="D992" s="179"/>
      <c r="E992" s="165"/>
      <c r="F992" s="165"/>
      <c r="G992" s="160"/>
      <c r="H992" s="160"/>
      <c r="I992" s="160"/>
      <c r="J992" s="160"/>
      <c r="K992" s="160"/>
      <c r="L992" s="160"/>
      <c r="M992" s="160"/>
      <c r="N992" s="160"/>
      <c r="O992" s="160"/>
      <c r="P992" s="160"/>
      <c r="Q992" s="160"/>
      <c r="R992" s="160"/>
      <c r="S992" s="160"/>
      <c r="T992" s="160"/>
      <c r="U992" s="160"/>
      <c r="V992" s="160"/>
      <c r="W992" s="160"/>
      <c r="X992" s="160"/>
      <c r="Y992" s="160"/>
      <c r="Z992" s="160"/>
    </row>
    <row r="993" spans="1:26" ht="15.75" customHeight="1">
      <c r="A993" s="179"/>
      <c r="B993" s="177"/>
      <c r="C993" s="179"/>
      <c r="D993" s="179"/>
      <c r="E993" s="165"/>
      <c r="F993" s="165"/>
      <c r="G993" s="160"/>
      <c r="H993" s="160"/>
      <c r="I993" s="160"/>
      <c r="J993" s="160"/>
      <c r="K993" s="160"/>
      <c r="L993" s="160"/>
      <c r="M993" s="160"/>
      <c r="N993" s="160"/>
      <c r="O993" s="160"/>
      <c r="P993" s="160"/>
      <c r="Q993" s="160"/>
      <c r="R993" s="160"/>
      <c r="S993" s="160"/>
      <c r="T993" s="160"/>
      <c r="U993" s="160"/>
      <c r="V993" s="160"/>
      <c r="W993" s="160"/>
      <c r="X993" s="160"/>
      <c r="Y993" s="160"/>
      <c r="Z993" s="160"/>
    </row>
    <row r="994" spans="1:26" ht="15.75" customHeight="1">
      <c r="A994" s="179"/>
      <c r="B994" s="177"/>
      <c r="C994" s="179"/>
      <c r="D994" s="179"/>
      <c r="E994" s="165"/>
      <c r="F994" s="165"/>
      <c r="G994" s="160"/>
      <c r="H994" s="160"/>
      <c r="I994" s="160"/>
      <c r="J994" s="160"/>
      <c r="K994" s="160"/>
      <c r="L994" s="160"/>
      <c r="M994" s="160"/>
      <c r="N994" s="160"/>
      <c r="O994" s="160"/>
      <c r="P994" s="160"/>
      <c r="Q994" s="160"/>
      <c r="R994" s="160"/>
      <c r="S994" s="160"/>
      <c r="T994" s="160"/>
      <c r="U994" s="160"/>
      <c r="V994" s="160"/>
      <c r="W994" s="160"/>
      <c r="X994" s="160"/>
      <c r="Y994" s="160"/>
      <c r="Z994" s="160"/>
    </row>
    <row r="995" spans="1:26" ht="15.75" customHeight="1">
      <c r="A995" s="179"/>
      <c r="B995" s="177"/>
      <c r="C995" s="179"/>
      <c r="D995" s="179"/>
      <c r="E995" s="165"/>
      <c r="F995" s="165"/>
      <c r="G995" s="160"/>
      <c r="H995" s="160"/>
      <c r="I995" s="160"/>
      <c r="J995" s="160"/>
      <c r="K995" s="160"/>
      <c r="L995" s="160"/>
      <c r="M995" s="160"/>
      <c r="N995" s="160"/>
      <c r="O995" s="160"/>
      <c r="P995" s="160"/>
      <c r="Q995" s="160"/>
      <c r="R995" s="160"/>
      <c r="S995" s="160"/>
      <c r="T995" s="160"/>
      <c r="U995" s="160"/>
      <c r="V995" s="160"/>
      <c r="W995" s="160"/>
      <c r="X995" s="160"/>
      <c r="Y995" s="160"/>
      <c r="Z995" s="160"/>
    </row>
    <row r="996" spans="1:26" ht="15.75" customHeight="1">
      <c r="A996" s="179"/>
      <c r="B996" s="177"/>
      <c r="C996" s="179"/>
      <c r="D996" s="179"/>
      <c r="E996" s="165"/>
      <c r="F996" s="165"/>
      <c r="G996" s="160"/>
      <c r="H996" s="160"/>
      <c r="I996" s="160"/>
      <c r="J996" s="160"/>
      <c r="K996" s="160"/>
      <c r="L996" s="160"/>
      <c r="M996" s="160"/>
      <c r="N996" s="160"/>
      <c r="O996" s="160"/>
      <c r="P996" s="160"/>
      <c r="Q996" s="160"/>
      <c r="R996" s="160"/>
      <c r="S996" s="160"/>
      <c r="T996" s="160"/>
      <c r="U996" s="160"/>
      <c r="V996" s="160"/>
      <c r="W996" s="160"/>
      <c r="X996" s="160"/>
      <c r="Y996" s="160"/>
      <c r="Z996" s="160"/>
    </row>
    <row r="997" spans="1:26" ht="15.75" customHeight="1">
      <c r="A997" s="179"/>
      <c r="B997" s="177"/>
      <c r="C997" s="179"/>
      <c r="D997" s="179"/>
      <c r="E997" s="165"/>
      <c r="F997" s="165"/>
      <c r="G997" s="160"/>
      <c r="H997" s="160"/>
      <c r="I997" s="160"/>
      <c r="J997" s="160"/>
      <c r="K997" s="160"/>
      <c r="L997" s="160"/>
      <c r="M997" s="160"/>
      <c r="N997" s="160"/>
      <c r="O997" s="160"/>
      <c r="P997" s="160"/>
      <c r="Q997" s="160"/>
      <c r="R997" s="160"/>
      <c r="S997" s="160"/>
      <c r="T997" s="160"/>
      <c r="U997" s="160"/>
      <c r="V997" s="160"/>
      <c r="W997" s="160"/>
      <c r="X997" s="160"/>
      <c r="Y997" s="160"/>
      <c r="Z997" s="160"/>
    </row>
    <row r="998" spans="1:26" ht="15.75" customHeight="1">
      <c r="A998" s="179"/>
      <c r="B998" s="177"/>
      <c r="C998" s="179"/>
      <c r="D998" s="179"/>
      <c r="E998" s="165"/>
      <c r="F998" s="165"/>
      <c r="G998" s="160"/>
      <c r="H998" s="160"/>
      <c r="I998" s="160"/>
      <c r="J998" s="160"/>
      <c r="K998" s="160"/>
      <c r="L998" s="160"/>
      <c r="M998" s="160"/>
      <c r="N998" s="160"/>
      <c r="O998" s="160"/>
      <c r="P998" s="160"/>
      <c r="Q998" s="160"/>
      <c r="R998" s="160"/>
      <c r="S998" s="160"/>
      <c r="T998" s="160"/>
      <c r="U998" s="160"/>
      <c r="V998" s="160"/>
      <c r="W998" s="160"/>
      <c r="X998" s="160"/>
      <c r="Y998" s="160"/>
      <c r="Z998" s="160"/>
    </row>
    <row r="999" spans="1:26" ht="15.75" customHeight="1">
      <c r="A999" s="179"/>
      <c r="B999" s="177"/>
      <c r="C999" s="179"/>
      <c r="D999" s="179"/>
      <c r="E999" s="165"/>
      <c r="F999" s="165"/>
      <c r="G999" s="160"/>
      <c r="H999" s="160"/>
      <c r="I999" s="160"/>
      <c r="J999" s="160"/>
      <c r="K999" s="160"/>
      <c r="L999" s="160"/>
      <c r="M999" s="160"/>
      <c r="N999" s="160"/>
      <c r="O999" s="160"/>
      <c r="P999" s="160"/>
      <c r="Q999" s="160"/>
      <c r="R999" s="160"/>
      <c r="S999" s="160"/>
      <c r="T999" s="160"/>
      <c r="U999" s="160"/>
      <c r="V999" s="160"/>
      <c r="W999" s="160"/>
      <c r="X999" s="160"/>
      <c r="Y999" s="160"/>
      <c r="Z999" s="160"/>
    </row>
    <row r="1000" spans="1:26" ht="15.75" customHeight="1">
      <c r="A1000" s="179"/>
      <c r="B1000" s="177"/>
      <c r="C1000" s="179"/>
      <c r="D1000" s="179"/>
      <c r="E1000" s="165"/>
      <c r="F1000" s="165"/>
      <c r="G1000" s="160"/>
      <c r="H1000" s="160"/>
      <c r="I1000" s="160"/>
      <c r="J1000" s="160"/>
      <c r="K1000" s="160"/>
      <c r="L1000" s="160"/>
      <c r="M1000" s="160"/>
      <c r="N1000" s="160"/>
      <c r="O1000" s="160"/>
      <c r="P1000" s="160"/>
      <c r="Q1000" s="160"/>
      <c r="R1000" s="160"/>
      <c r="S1000" s="160"/>
      <c r="T1000" s="160"/>
      <c r="U1000" s="160"/>
      <c r="V1000" s="160"/>
      <c r="W1000" s="160"/>
      <c r="X1000" s="160"/>
      <c r="Y1000" s="160"/>
      <c r="Z1000" s="160"/>
    </row>
    <row r="1001" spans="1:26" ht="15.75" customHeight="1">
      <c r="A1001" s="179"/>
      <c r="B1001" s="177"/>
      <c r="C1001" s="179"/>
      <c r="D1001" s="179"/>
      <c r="E1001" s="165"/>
      <c r="F1001" s="165"/>
      <c r="G1001" s="160"/>
      <c r="H1001" s="160"/>
      <c r="I1001" s="160"/>
      <c r="J1001" s="160"/>
      <c r="K1001" s="160"/>
      <c r="L1001" s="160"/>
      <c r="M1001" s="160"/>
      <c r="N1001" s="160"/>
      <c r="O1001" s="160"/>
      <c r="P1001" s="160"/>
      <c r="Q1001" s="160"/>
      <c r="R1001" s="160"/>
      <c r="S1001" s="160"/>
      <c r="T1001" s="160"/>
      <c r="U1001" s="160"/>
      <c r="V1001" s="160"/>
      <c r="W1001" s="160"/>
      <c r="X1001" s="160"/>
      <c r="Y1001" s="160"/>
      <c r="Z1001" s="160"/>
    </row>
  </sheetData>
  <autoFilter ref="A1:F384" xr:uid="{00000000-0009-0000-0000-000003000000}"/>
  <hyperlinks>
    <hyperlink ref="B2" r:id="rId1" xr:uid="{00000000-0004-0000-0300-000000000000}"/>
    <hyperlink ref="B3" r:id="rId2" xr:uid="{00000000-0004-0000-0300-000001000000}"/>
    <hyperlink ref="B4" r:id="rId3" xr:uid="{00000000-0004-0000-0300-000002000000}"/>
    <hyperlink ref="B5" r:id="rId4" xr:uid="{00000000-0004-0000-0300-000003000000}"/>
    <hyperlink ref="B6" r:id="rId5" xr:uid="{00000000-0004-0000-0300-000004000000}"/>
    <hyperlink ref="B7" r:id="rId6" xr:uid="{00000000-0004-0000-0300-000005000000}"/>
    <hyperlink ref="B8" r:id="rId7" xr:uid="{00000000-0004-0000-0300-000006000000}"/>
    <hyperlink ref="B9" r:id="rId8" xr:uid="{00000000-0004-0000-0300-000007000000}"/>
    <hyperlink ref="B10" r:id="rId9" xr:uid="{00000000-0004-0000-0300-000008000000}"/>
    <hyperlink ref="B11" r:id="rId10" xr:uid="{00000000-0004-0000-0300-000009000000}"/>
    <hyperlink ref="B12" r:id="rId11" xr:uid="{00000000-0004-0000-0300-00000A000000}"/>
    <hyperlink ref="B13" r:id="rId12" xr:uid="{00000000-0004-0000-0300-00000B000000}"/>
    <hyperlink ref="B14" r:id="rId13" xr:uid="{00000000-0004-0000-0300-00000C000000}"/>
    <hyperlink ref="B15" r:id="rId14" xr:uid="{00000000-0004-0000-0300-00000D000000}"/>
    <hyperlink ref="B16" r:id="rId15" xr:uid="{00000000-0004-0000-0300-00000E000000}"/>
    <hyperlink ref="B17" r:id="rId16" xr:uid="{00000000-0004-0000-0300-00000F000000}"/>
    <hyperlink ref="B18" r:id="rId17" xr:uid="{00000000-0004-0000-0300-000010000000}"/>
    <hyperlink ref="B19" r:id="rId18" location=".UpSXwMSnp0A" xr:uid="{00000000-0004-0000-0300-000011000000}"/>
    <hyperlink ref="B20" r:id="rId19" xr:uid="{00000000-0004-0000-0300-000012000000}"/>
    <hyperlink ref="B21" r:id="rId20" xr:uid="{00000000-0004-0000-0300-000013000000}"/>
    <hyperlink ref="B22" r:id="rId21" xr:uid="{00000000-0004-0000-0300-000014000000}"/>
    <hyperlink ref="B23" r:id="rId22" xr:uid="{00000000-0004-0000-0300-000015000000}"/>
    <hyperlink ref="B24" r:id="rId23" xr:uid="{00000000-0004-0000-0300-000016000000}"/>
    <hyperlink ref="B25" r:id="rId24" xr:uid="{00000000-0004-0000-0300-000017000000}"/>
    <hyperlink ref="B26" r:id="rId25" location=".UcwanjsyaSo" xr:uid="{00000000-0004-0000-0300-000018000000}"/>
    <hyperlink ref="B27" r:id="rId26" location=".Ucfj2DtkMg4" xr:uid="{00000000-0004-0000-0300-000019000000}"/>
    <hyperlink ref="B28" r:id="rId27" location=".UcwawzsyaSp" xr:uid="{00000000-0004-0000-0300-00001A000000}"/>
    <hyperlink ref="B29" r:id="rId28" location=".UcfjCTtkMg4" xr:uid="{00000000-0004-0000-0300-00001B000000}"/>
    <hyperlink ref="B30" r:id="rId29" location=".Ucfi2jtkMg4" xr:uid="{00000000-0004-0000-0300-00001C000000}"/>
    <hyperlink ref="B31" r:id="rId30" location=".UcfixTtkMg4" xr:uid="{00000000-0004-0000-0300-00001D000000}"/>
    <hyperlink ref="B32" r:id="rId31" location=".UcfiqztkMg4" xr:uid="{00000000-0004-0000-0300-00001E000000}"/>
    <hyperlink ref="B33" r:id="rId32" location=".UcfigTtkMg4" xr:uid="{00000000-0004-0000-0300-00001F000000}"/>
    <hyperlink ref="B34" r:id="rId33" location=".UcfibjtkMg4" xr:uid="{00000000-0004-0000-0300-000020000000}"/>
    <hyperlink ref="B35" r:id="rId34" location=".UcfiWTtkMg4" xr:uid="{00000000-0004-0000-0300-000021000000}"/>
    <hyperlink ref="B36" r:id="rId35" location=".UcfiQDtkMg4" xr:uid="{00000000-0004-0000-0300-000022000000}"/>
    <hyperlink ref="B37" r:id="rId36" location=".UcfiLDtkMg4" xr:uid="{00000000-0004-0000-0300-000023000000}"/>
    <hyperlink ref="B38" r:id="rId37" location=".UcfiCTtkMg4" xr:uid="{00000000-0004-0000-0300-000024000000}"/>
    <hyperlink ref="B39" r:id="rId38" location=".Ucfg9DtkMg4" xr:uid="{00000000-0004-0000-0300-000025000000}"/>
    <hyperlink ref="B40" r:id="rId39" location=".Ucfg9DtkMg4" xr:uid="{00000000-0004-0000-0300-000026000000}"/>
    <hyperlink ref="B41" r:id="rId40" location=".UcffEjtkMg4" xr:uid="{00000000-0004-0000-0300-000027000000}"/>
    <hyperlink ref="B42" r:id="rId41" location=".Ucfe9jtkMg4" xr:uid="{00000000-0004-0000-0300-000028000000}"/>
    <hyperlink ref="B43" r:id="rId42" location=".UcfeyTtkMg4" xr:uid="{00000000-0004-0000-0300-000029000000}"/>
    <hyperlink ref="B44" r:id="rId43" location=".UcfekDtkMg4" xr:uid="{00000000-0004-0000-0300-00002A000000}"/>
    <hyperlink ref="B45" r:id="rId44" location=".UcfeZztkMg4" xr:uid="{00000000-0004-0000-0300-00002B000000}"/>
    <hyperlink ref="B46" r:id="rId45" location=".UcfeOztkMg4" xr:uid="{00000000-0004-0000-0300-00002C000000}"/>
    <hyperlink ref="B47" r:id="rId46" location=".UcfduDtkMg4" xr:uid="{00000000-0004-0000-0300-00002D000000}"/>
    <hyperlink ref="B48" r:id="rId47" location=".UcfdcDtkMg4" xr:uid="{00000000-0004-0000-0300-00002E000000}"/>
    <hyperlink ref="B49" r:id="rId48" location=".UcfdPztkMg4" xr:uid="{00000000-0004-0000-0300-00002F000000}"/>
    <hyperlink ref="B50" r:id="rId49" location=".UcfdHDtkMg4" xr:uid="{00000000-0004-0000-0300-000030000000}"/>
    <hyperlink ref="B51" r:id="rId50" location=".UcfdBDtkMg5" xr:uid="{00000000-0004-0000-0300-000031000000}"/>
    <hyperlink ref="B52" r:id="rId51" location=".UcfcjjtkMg4" xr:uid="{00000000-0004-0000-0300-000032000000}"/>
    <hyperlink ref="B53" r:id="rId52" location=".UcfcdDtkMg4" xr:uid="{00000000-0004-0000-0300-000033000000}"/>
    <hyperlink ref="B54" r:id="rId53" location=".UcfcVTtkMg4" xr:uid="{00000000-0004-0000-0300-000034000000}"/>
    <hyperlink ref="B55" r:id="rId54" location=".UcfcPTtkMg4" xr:uid="{00000000-0004-0000-0300-000035000000}"/>
    <hyperlink ref="B56" r:id="rId55" location=".UcfcJztkMg4" xr:uid="{00000000-0004-0000-0300-000036000000}"/>
    <hyperlink ref="B57" r:id="rId56" location=".UcfcDjtkMg4" xr:uid="{00000000-0004-0000-0300-000037000000}"/>
    <hyperlink ref="B58" r:id="rId57" location=".Ucfb9jtkMg4" xr:uid="{00000000-0004-0000-0300-000038000000}"/>
    <hyperlink ref="B59" r:id="rId58" location=".Ucfb3ztkMg4" xr:uid="{00000000-0004-0000-0300-000039000000}"/>
    <hyperlink ref="B60" r:id="rId59" location=".UcfbzDtkMg4" xr:uid="{00000000-0004-0000-0300-00003A000000}"/>
    <hyperlink ref="B61" r:id="rId60" location=".UcfbrjtkMg4" xr:uid="{00000000-0004-0000-0300-00003B000000}"/>
    <hyperlink ref="B62" r:id="rId61" location=".UcfbhztkMg4" xr:uid="{00000000-0004-0000-0300-00003C000000}"/>
    <hyperlink ref="B63" r:id="rId62" location=".UcfbKTtkMg4" xr:uid="{00000000-0004-0000-0300-00003D000000}"/>
    <hyperlink ref="B64" r:id="rId63" location=".Ucfa5ztkMg4" xr:uid="{00000000-0004-0000-0300-00003E000000}"/>
    <hyperlink ref="B65" r:id="rId64" location=".UcfaqDtkMg4" xr:uid="{00000000-0004-0000-0300-00003F000000}"/>
    <hyperlink ref="B66" r:id="rId65" location=".UcfaVDtkMg4" xr:uid="{00000000-0004-0000-0300-000040000000}"/>
    <hyperlink ref="B68" r:id="rId66" location=".UcfaCztkMg4" xr:uid="{00000000-0004-0000-0300-000041000000}"/>
    <hyperlink ref="B69" r:id="rId67" location=".UcfZ9DtkMg4" xr:uid="{00000000-0004-0000-0300-000042000000}"/>
    <hyperlink ref="B70" r:id="rId68" location=".UcfZzDtkMg4" xr:uid="{00000000-0004-0000-0300-000043000000}"/>
    <hyperlink ref="B71" r:id="rId69" location=".UcfZuTtkMg4" xr:uid="{00000000-0004-0000-0300-000044000000}"/>
    <hyperlink ref="B72" r:id="rId70" location=".UcfZkztkMg4" xr:uid="{00000000-0004-0000-0300-000045000000}"/>
    <hyperlink ref="B73" r:id="rId71" location=".UcfZgDtkMg4" xr:uid="{00000000-0004-0000-0300-000046000000}"/>
    <hyperlink ref="B74" r:id="rId72" location=".UcfZVztkMg4" xr:uid="{00000000-0004-0000-0300-000047000000}"/>
    <hyperlink ref="B75" r:id="rId73" location=".UcfZITtkMg4" xr:uid="{00000000-0004-0000-0300-000048000000}"/>
    <hyperlink ref="B76" r:id="rId74" location=".UcfY7jtkMg4" xr:uid="{00000000-0004-0000-0300-000049000000}"/>
    <hyperlink ref="B77" r:id="rId75" location=".UcfY2TtkMg4" xr:uid="{00000000-0004-0000-0300-00004A000000}"/>
    <hyperlink ref="B78" r:id="rId76" location=".UcfYpTtkMg4" xr:uid="{00000000-0004-0000-0300-00004B000000}"/>
    <hyperlink ref="B79" r:id="rId77" location=".UcfYlDtkMg4" xr:uid="{00000000-0004-0000-0300-00004C000000}"/>
    <hyperlink ref="B80" r:id="rId78" location=".UcfYdztkMg4" xr:uid="{00000000-0004-0000-0300-00004D000000}"/>
    <hyperlink ref="B81" r:id="rId79" location=".UcfYYDtkMg4" xr:uid="{00000000-0004-0000-0300-00004E000000}"/>
    <hyperlink ref="B82" r:id="rId80" location=".UcfYRjtkMg4" xr:uid="{00000000-0004-0000-0300-00004F000000}"/>
    <hyperlink ref="B83" r:id="rId81" location=".UcfYMDtkMg4" xr:uid="{00000000-0004-0000-0300-000050000000}"/>
    <hyperlink ref="B84" r:id="rId82" location=".UcfYGztkMg4" xr:uid="{00000000-0004-0000-0300-000051000000}"/>
    <hyperlink ref="B85" r:id="rId83" location=".UcfYAztkMg4" xr:uid="{00000000-0004-0000-0300-000052000000}"/>
    <hyperlink ref="B86" r:id="rId84" location=".UcfXuTtkMg4" xr:uid="{00000000-0004-0000-0300-000053000000}"/>
    <hyperlink ref="B87" r:id="rId85" xr:uid="{00000000-0004-0000-0300-000054000000}"/>
    <hyperlink ref="B88" r:id="rId86" xr:uid="{00000000-0004-0000-0300-000055000000}"/>
    <hyperlink ref="B89" r:id="rId87" xr:uid="{00000000-0004-0000-0300-000056000000}"/>
    <hyperlink ref="B90" r:id="rId88" xr:uid="{00000000-0004-0000-0300-000057000000}"/>
    <hyperlink ref="B91" r:id="rId89" xr:uid="{00000000-0004-0000-0300-000058000000}"/>
    <hyperlink ref="B92" r:id="rId90" xr:uid="{00000000-0004-0000-0300-000059000000}"/>
    <hyperlink ref="B93" r:id="rId91" xr:uid="{00000000-0004-0000-0300-00005A000000}"/>
    <hyperlink ref="B94" r:id="rId92" xr:uid="{00000000-0004-0000-0300-00005B000000}"/>
    <hyperlink ref="B95" r:id="rId93" xr:uid="{00000000-0004-0000-0300-00005C000000}"/>
    <hyperlink ref="B96" r:id="rId94" xr:uid="{00000000-0004-0000-0300-00005D000000}"/>
    <hyperlink ref="B97" r:id="rId95" xr:uid="{00000000-0004-0000-0300-00005E000000}"/>
    <hyperlink ref="B98" r:id="rId96" xr:uid="{00000000-0004-0000-0300-00005F000000}"/>
    <hyperlink ref="B99" r:id="rId97" xr:uid="{00000000-0004-0000-0300-000060000000}"/>
    <hyperlink ref="B100" r:id="rId98" xr:uid="{00000000-0004-0000-0300-000061000000}"/>
    <hyperlink ref="B101" r:id="rId99" xr:uid="{00000000-0004-0000-0300-000062000000}"/>
    <hyperlink ref="B102" r:id="rId100" location=".UcfOjDtkMg4" xr:uid="{00000000-0004-0000-0300-000063000000}"/>
    <hyperlink ref="B103" r:id="rId101" location=".UcfO3DtkMg4" xr:uid="{00000000-0004-0000-0300-000064000000}"/>
    <hyperlink ref="B104" r:id="rId102" location=".UcfO_ztkMg4" xr:uid="{00000000-0004-0000-0300-000065000000}"/>
    <hyperlink ref="B105" r:id="rId103" location=".UcfPTjtkMg4" xr:uid="{00000000-0004-0000-0300-000066000000}"/>
    <hyperlink ref="B106" r:id="rId104" location=".UcfPdTtkMg4" xr:uid="{00000000-0004-0000-0300-000067000000}"/>
    <hyperlink ref="B107" r:id="rId105" location=".UcfPijtkMg4" xr:uid="{00000000-0004-0000-0300-000068000000}"/>
    <hyperlink ref="B108" r:id="rId106" location=".UcfPvDtkMg4" xr:uid="{00000000-0004-0000-0300-000069000000}"/>
    <hyperlink ref="B109" r:id="rId107" location=".UcfQXztkMg4" xr:uid="{00000000-0004-0000-0300-00006A000000}"/>
    <hyperlink ref="B110" r:id="rId108" location=".UcfQhztkMg4" xr:uid="{00000000-0004-0000-0300-00006B000000}"/>
    <hyperlink ref="B111" r:id="rId109" location=".UcfQzTtkMg4" xr:uid="{00000000-0004-0000-0300-00006C000000}"/>
    <hyperlink ref="B112" r:id="rId110" location=".UcfQ3TtkMg4" xr:uid="{00000000-0004-0000-0300-00006D000000}"/>
    <hyperlink ref="B113" r:id="rId111" location=".UcfRATtkMg4" xr:uid="{00000000-0004-0000-0300-00006E000000}"/>
    <hyperlink ref="B114" r:id="rId112" location=".UcfRQDtkMg4" xr:uid="{00000000-0004-0000-0300-00006F000000}"/>
    <hyperlink ref="B115" r:id="rId113" location=".UcfRUjtkMg4" xr:uid="{00000000-0004-0000-0300-000070000000}"/>
    <hyperlink ref="B116" r:id="rId114" location=".UcfRiDtkMg4" xr:uid="{00000000-0004-0000-0300-000071000000}"/>
    <hyperlink ref="B117" r:id="rId115" location=".UcfRiDtkMg4" xr:uid="{00000000-0004-0000-0300-000072000000}"/>
    <hyperlink ref="B118" r:id="rId116" location=".UcfRqDtkMg4" xr:uid="{00000000-0004-0000-0300-000073000000}"/>
    <hyperlink ref="B119" r:id="rId117" location=".UcfSJjtkMg4" xr:uid="{00000000-0004-0000-0300-000074000000}"/>
    <hyperlink ref="B120" r:id="rId118" location=".UcfR7jtkMg4" xr:uid="{00000000-0004-0000-0300-000075000000}"/>
    <hyperlink ref="B121" r:id="rId119" location=".UcfSRTtkMg4" xr:uid="{00000000-0004-0000-0300-000076000000}"/>
    <hyperlink ref="B122" r:id="rId120" location=".UcfSbTtkMg4" xr:uid="{00000000-0004-0000-0300-000077000000}"/>
    <hyperlink ref="B123" r:id="rId121" location=".UcfSgztkMg4" xr:uid="{00000000-0004-0000-0300-000078000000}"/>
    <hyperlink ref="B124" r:id="rId122" location=".UcfSmTtkMg4" xr:uid="{00000000-0004-0000-0300-000079000000}"/>
    <hyperlink ref="B125" r:id="rId123" location=".UcfS8DtkMg4" xr:uid="{00000000-0004-0000-0300-00007A000000}"/>
    <hyperlink ref="B126" r:id="rId124" location=".UcfTAjtkMg4" xr:uid="{00000000-0004-0000-0300-00007B000000}"/>
    <hyperlink ref="B127" r:id="rId125" location=".UcfTOjtkMg4" xr:uid="{00000000-0004-0000-0300-00007C000000}"/>
    <hyperlink ref="B128" r:id="rId126" location=".UcfTVTtkMg4" xr:uid="{00000000-0004-0000-0300-00007D000000}"/>
    <hyperlink ref="B129" r:id="rId127" location=".UcfT_ztkMg4" xr:uid="{00000000-0004-0000-0300-00007E000000}"/>
    <hyperlink ref="B131" r:id="rId128" location=".UtUvsfQW0rg" xr:uid="{00000000-0004-0000-0300-00007F000000}"/>
    <hyperlink ref="B132" r:id="rId129" location=".UcfUQjtkMg4" xr:uid="{00000000-0004-0000-0300-000080000000}"/>
    <hyperlink ref="B133" r:id="rId130" location=".UcfUejtkMg4" xr:uid="{00000000-0004-0000-0300-000081000000}"/>
    <hyperlink ref="B134" r:id="rId131" location=".UcfUkztkMg4" xr:uid="{00000000-0004-0000-0300-000082000000}"/>
    <hyperlink ref="B135" r:id="rId132" location=".UcfUrDtkMg4" xr:uid="{00000000-0004-0000-0300-000083000000}"/>
    <hyperlink ref="B136" r:id="rId133" location=".UcfVBjtkMg4" xr:uid="{00000000-0004-0000-0300-000084000000}"/>
    <hyperlink ref="B137" r:id="rId134" location=".UcfVAjtkMg4" xr:uid="{00000000-0004-0000-0300-000085000000}"/>
    <hyperlink ref="B138" r:id="rId135" location=".UcfVMztkMg4" xr:uid="{00000000-0004-0000-0300-000086000000}"/>
    <hyperlink ref="B139" r:id="rId136" location=".UcfVWjtkMg4" xr:uid="{00000000-0004-0000-0300-000087000000}"/>
    <hyperlink ref="B140" r:id="rId137" location=".UcfVaTtkMg4" xr:uid="{00000000-0004-0000-0300-000088000000}"/>
    <hyperlink ref="B141" r:id="rId138" location=".UcfVfjtkMg4" xr:uid="{00000000-0004-0000-0300-000089000000}"/>
    <hyperlink ref="B142" r:id="rId139" location=".UcfVkTtkMg4" xr:uid="{00000000-0004-0000-0300-00008A000000}"/>
    <hyperlink ref="B143" r:id="rId140" location=".UcfVqTtkMg4" xr:uid="{00000000-0004-0000-0300-00008B000000}"/>
    <hyperlink ref="B144" r:id="rId141" location=".UcfVxTtkMg4" xr:uid="{00000000-0004-0000-0300-00008C000000}"/>
    <hyperlink ref="B145" r:id="rId142" location=".UcfV2ztkMg4" xr:uid="{00000000-0004-0000-0300-00008D000000}"/>
    <hyperlink ref="B146" r:id="rId143" location=".UcfWFztkMg4" xr:uid="{00000000-0004-0000-0300-00008E000000}"/>
    <hyperlink ref="B147" r:id="rId144" location=".UcfWKTtkMg4" xr:uid="{00000000-0004-0000-0300-00008F000000}"/>
    <hyperlink ref="B148" r:id="rId145" location=".UcfWUztkMg4" xr:uid="{00000000-0004-0000-0300-000090000000}"/>
    <hyperlink ref="B149" r:id="rId146" location=".UcfWaDtkMg4" xr:uid="{00000000-0004-0000-0300-000091000000}"/>
    <hyperlink ref="B150" r:id="rId147" location=".UcfWfTtkMg4" xr:uid="{00000000-0004-0000-0300-000092000000}"/>
    <hyperlink ref="B151" r:id="rId148" xr:uid="{00000000-0004-0000-0300-000093000000}"/>
    <hyperlink ref="B152" r:id="rId149" location=".UcMxwDsa4Qo" xr:uid="{00000000-0004-0000-0300-000094000000}"/>
    <hyperlink ref="B153" r:id="rId150" location=".UcMxkTsa4Qo" xr:uid="{00000000-0004-0000-0300-000095000000}"/>
    <hyperlink ref="B154" r:id="rId151" location=".UcMx5Dsa4Qo" xr:uid="{00000000-0004-0000-0300-000096000000}"/>
    <hyperlink ref="B155" r:id="rId152" location=".UcMyHzsa4Qo" xr:uid="{00000000-0004-0000-0300-000097000000}"/>
    <hyperlink ref="B156" r:id="rId153" location=".UcMx-Dsa4Qo" xr:uid="{00000000-0004-0000-0300-000098000000}"/>
    <hyperlink ref="B157" r:id="rId154" location=".UcMyRjsa4Qo" xr:uid="{00000000-0004-0000-0300-000099000000}"/>
    <hyperlink ref="B158" r:id="rId155" location=".UcMymTsa4Qo" xr:uid="{00000000-0004-0000-0300-00009A000000}"/>
    <hyperlink ref="B159" r:id="rId156" location=".UcMyfzsa4Qo" xr:uid="{00000000-0004-0000-0300-00009B000000}"/>
    <hyperlink ref="B160" r:id="rId157" xr:uid="{00000000-0004-0000-0300-00009C000000}"/>
    <hyperlink ref="B161" r:id="rId158" location=".UcMyMzsa4Qo" xr:uid="{00000000-0004-0000-0300-00009D000000}"/>
    <hyperlink ref="B162" r:id="rId159" location=".UcM09Tsa4Qo" xr:uid="{00000000-0004-0000-0300-00009E000000}"/>
    <hyperlink ref="B163" r:id="rId160" location=".UcM1NDsa4Qo" xr:uid="{00000000-0004-0000-0300-00009F000000}"/>
    <hyperlink ref="B164" r:id="rId161" xr:uid="{00000000-0004-0000-0300-0000A0000000}"/>
    <hyperlink ref="B165" r:id="rId162" location=".UcM1Tzsa4Qo" xr:uid="{00000000-0004-0000-0300-0000A1000000}"/>
    <hyperlink ref="B166" r:id="rId163" location=".UcM1azsa4Qo" xr:uid="{00000000-0004-0000-0300-0000A2000000}"/>
    <hyperlink ref="B167" r:id="rId164" location=".UcQMnzsa4Qo" xr:uid="{00000000-0004-0000-0300-0000A3000000}"/>
    <hyperlink ref="B168" r:id="rId165" location=".UcQNVzsa4Qo" xr:uid="{00000000-0004-0000-0300-0000A4000000}"/>
    <hyperlink ref="B169" r:id="rId166" location=".UcQOkTsa4Qo" xr:uid="{00000000-0004-0000-0300-0000A5000000}"/>
    <hyperlink ref="B170" r:id="rId167" location=".UcfwOjsa4Qo" xr:uid="{00000000-0004-0000-0300-0000A6000000}"/>
    <hyperlink ref="B171" r:id="rId168" location=".UcQPGzsa4Qo" xr:uid="{00000000-0004-0000-0300-0000A7000000}"/>
    <hyperlink ref="B172" r:id="rId169" location=".Ubcb0uca4Qo" xr:uid="{00000000-0004-0000-0300-0000A8000000}"/>
    <hyperlink ref="B173" r:id="rId170" location=".UbcbWeca4Qo" xr:uid="{00000000-0004-0000-0300-0000A9000000}"/>
    <hyperlink ref="B174" r:id="rId171" location=".Ubcaz-ca4Qo" xr:uid="{00000000-0004-0000-0300-0000AA000000}"/>
    <hyperlink ref="B175" r:id="rId172" location=".UbHRU-ca4Qo" xr:uid="{00000000-0004-0000-0300-0000AB000000}"/>
    <hyperlink ref="B176" r:id="rId173" location=".UbcbR-ca4Qo" xr:uid="{00000000-0004-0000-0300-0000AC000000}"/>
    <hyperlink ref="B177" r:id="rId174" location=".Ucgi7zsa4Qo" xr:uid="{00000000-0004-0000-0300-0000AD000000}"/>
    <hyperlink ref="B178" r:id="rId175" location=".UcgjUzsa4Qo" xr:uid="{00000000-0004-0000-0300-0000AE000000}"/>
    <hyperlink ref="B179" r:id="rId176" location=".UicU2DZHJe8" xr:uid="{00000000-0004-0000-0300-0000AF000000}"/>
    <hyperlink ref="B180" r:id="rId177" xr:uid="{00000000-0004-0000-0300-0000B0000000}"/>
    <hyperlink ref="B181" r:id="rId178" xr:uid="{00000000-0004-0000-0300-0000B1000000}"/>
    <hyperlink ref="B182" r:id="rId179" xr:uid="{00000000-0004-0000-0300-0000B2000000}"/>
    <hyperlink ref="B183" r:id="rId180" location=".UicUlTZHJe8" xr:uid="{00000000-0004-0000-0300-0000B3000000}"/>
    <hyperlink ref="B184" r:id="rId181" location=".UkKCjYZHJe8" xr:uid="{00000000-0004-0000-0300-0000B4000000}"/>
    <hyperlink ref="B185" r:id="rId182" location=".Uk0BPoZHJe8" xr:uid="{00000000-0004-0000-0300-0000B5000000}"/>
    <hyperlink ref="B186" r:id="rId183" location=".Ul-syPmnofQ" xr:uid="{00000000-0004-0000-0300-0000B6000000}"/>
    <hyperlink ref="B187" r:id="rId184" xr:uid="{00000000-0004-0000-0300-0000B7000000}"/>
    <hyperlink ref="B188" r:id="rId185" location=".Unvx4PmnofQ" xr:uid="{00000000-0004-0000-0300-0000B8000000}"/>
    <hyperlink ref="F188" r:id="rId186" xr:uid="{00000000-0004-0000-0300-0000B9000000}"/>
    <hyperlink ref="B189" r:id="rId187" location=".Unvy9PmnofQ" xr:uid="{00000000-0004-0000-0300-0000BA000000}"/>
    <hyperlink ref="B190" r:id="rId188" xr:uid="{00000000-0004-0000-0300-0000BB000000}"/>
    <hyperlink ref="B191" r:id="rId189" location=".UsQLQ_QW0rg" xr:uid="{00000000-0004-0000-0300-0000BC000000}"/>
    <hyperlink ref="B192" r:id="rId190" location=".UsQLJvQW0rg" xr:uid="{00000000-0004-0000-0300-0000BD000000}"/>
    <hyperlink ref="B193" r:id="rId191" xr:uid="{00000000-0004-0000-0300-0000BE000000}"/>
    <hyperlink ref="B194" r:id="rId192" location=".UsQK9_QW0rg" xr:uid="{00000000-0004-0000-0300-0000BF000000}"/>
    <hyperlink ref="B195" r:id="rId193" location=".UsQKKvQW0rg" xr:uid="{00000000-0004-0000-0300-0000C0000000}"/>
    <hyperlink ref="B196" r:id="rId194" location=".UtYeHvQW0rg" xr:uid="{00000000-0004-0000-0300-0000C1000000}"/>
    <hyperlink ref="B197" r:id="rId195" location=".UuZczBC3TIU" xr:uid="{00000000-0004-0000-0300-0000C2000000}"/>
    <hyperlink ref="B198" r:id="rId196" location=".UvC0dT2SySo" xr:uid="{00000000-0004-0000-0300-0000C3000000}"/>
    <hyperlink ref="B199" r:id="rId197" location=".UwRwE_mSwrg" xr:uid="{00000000-0004-0000-0300-0000C4000000}"/>
    <hyperlink ref="B200" r:id="rId198" location=".UyvIjvmSwrg" xr:uid="{00000000-0004-0000-0300-0000C5000000}"/>
    <hyperlink ref="B201" r:id="rId199" location=".UwRwa_mSwrg" xr:uid="{00000000-0004-0000-0300-0000C6000000}"/>
    <hyperlink ref="B202" r:id="rId200" location=".UyvIHfmSwrg" xr:uid="{00000000-0004-0000-0300-0000C7000000}"/>
    <hyperlink ref="B203" r:id="rId201" location=".UyKARvmSwrg" xr:uid="{00000000-0004-0000-0300-0000C8000000}"/>
    <hyperlink ref="B204" r:id="rId202" location=".Uyu8IvmSwrg" xr:uid="{00000000-0004-0000-0300-0000C9000000}"/>
    <hyperlink ref="B205" r:id="rId203" xr:uid="{00000000-0004-0000-0300-0000CA000000}"/>
    <hyperlink ref="B206" r:id="rId204" location=".U6KIYvmSwrg" xr:uid="{00000000-0004-0000-0300-0000CB000000}"/>
    <hyperlink ref="B207" r:id="rId205" location=".U6KI5vmSwrg" xr:uid="{00000000-0004-0000-0300-0000CC000000}"/>
    <hyperlink ref="B208" r:id="rId206" location=".U7ZMV_mSwrg" xr:uid="{00000000-0004-0000-0300-0000CD000000}"/>
    <hyperlink ref="B209" r:id="rId207" location=".U7ZLz_mSwrg" xr:uid="{00000000-0004-0000-0300-0000CE000000}"/>
    <hyperlink ref="B210" r:id="rId208" location=".U-C09fmSxkU" xr:uid="{00000000-0004-0000-0300-0000CF000000}"/>
    <hyperlink ref="B211" r:id="rId209" location=".U_shDPmSyVk" xr:uid="{00000000-0004-0000-0300-0000D0000000}"/>
    <hyperlink ref="B212" r:id="rId210" location=".U_sg2_mSyVk" xr:uid="{00000000-0004-0000-0300-0000D1000000}"/>
    <hyperlink ref="B213" r:id="rId211" location=".VDZMeGeSzVY" xr:uid="{00000000-0004-0000-0300-0000D2000000}"/>
    <hyperlink ref="B214" r:id="rId212" xr:uid="{00000000-0004-0000-0300-0000D3000000}"/>
    <hyperlink ref="B215" r:id="rId213" location=".VbX1LPmqqko" xr:uid="{00000000-0004-0000-0300-0000D4000000}"/>
    <hyperlink ref="B216" r:id="rId214" location=".VbX1pvmqqko" xr:uid="{00000000-0004-0000-0300-0000D5000000}"/>
    <hyperlink ref="B217" r:id="rId215" location=".VhNYJ_mqqko" xr:uid="{00000000-0004-0000-0300-0000D6000000}"/>
    <hyperlink ref="B218" r:id="rId216" location=".VhNYmvmqqko" xr:uid="{00000000-0004-0000-0300-0000D7000000}"/>
    <hyperlink ref="B219" r:id="rId217" location=".VhNZIfmqqko" xr:uid="{00000000-0004-0000-0300-0000D8000000}"/>
    <hyperlink ref="B220" r:id="rId218" xr:uid="{00000000-0004-0000-0300-0000D9000000}"/>
    <hyperlink ref="B221" r:id="rId219" xr:uid="{00000000-0004-0000-0300-0000DA000000}"/>
    <hyperlink ref="B222" r:id="rId220" location=".V0WIWvl97IU" xr:uid="{00000000-0004-0000-0300-0000DB000000}"/>
    <hyperlink ref="B223" r:id="rId221" location=".V0WP8_l97IV" xr:uid="{00000000-0004-0000-0300-0000DC000000}"/>
    <hyperlink ref="B224" r:id="rId222" location=".V0WQxPl97IV" xr:uid="{00000000-0004-0000-0300-0000DD000000}"/>
    <hyperlink ref="B225" r:id="rId223" xr:uid="{00000000-0004-0000-0300-0000DE000000}"/>
    <hyperlink ref="B226" r:id="rId224" xr:uid="{00000000-0004-0000-0300-0000DF000000}"/>
    <hyperlink ref="B227" r:id="rId225" xr:uid="{00000000-0004-0000-0300-0000E0000000}"/>
    <hyperlink ref="B228" r:id="rId226" xr:uid="{00000000-0004-0000-0300-0000E1000000}"/>
    <hyperlink ref="B229" r:id="rId227" xr:uid="{00000000-0004-0000-0300-0000E2000000}"/>
    <hyperlink ref="B230" r:id="rId228" xr:uid="{00000000-0004-0000-0300-0000E3000000}"/>
    <hyperlink ref="B231" r:id="rId229" xr:uid="{00000000-0004-0000-0300-0000E4000000}"/>
    <hyperlink ref="B232" r:id="rId230" xr:uid="{00000000-0004-0000-0300-0000E5000000}"/>
    <hyperlink ref="B233" r:id="rId231" xr:uid="{00000000-0004-0000-0300-0000E6000000}"/>
    <hyperlink ref="B234" r:id="rId232" xr:uid="{00000000-0004-0000-0300-0000E7000000}"/>
    <hyperlink ref="B235" r:id="rId233" xr:uid="{00000000-0004-0000-0300-0000E8000000}"/>
    <hyperlink ref="B236" r:id="rId234" xr:uid="{00000000-0004-0000-0300-0000E9000000}"/>
    <hyperlink ref="B237" r:id="rId235" xr:uid="{00000000-0004-0000-0300-0000EA000000}"/>
    <hyperlink ref="B238" r:id="rId236" xr:uid="{00000000-0004-0000-0300-0000EB000000}"/>
    <hyperlink ref="B239" r:id="rId237" xr:uid="{00000000-0004-0000-0300-0000EC000000}"/>
    <hyperlink ref="B240" r:id="rId238" xr:uid="{00000000-0004-0000-0300-0000ED000000}"/>
    <hyperlink ref="B241" r:id="rId239" xr:uid="{00000000-0004-0000-0300-0000EE000000}"/>
    <hyperlink ref="B242" r:id="rId240" xr:uid="{00000000-0004-0000-0300-0000EF000000}"/>
    <hyperlink ref="B243" r:id="rId241" xr:uid="{00000000-0004-0000-0300-0000F0000000}"/>
    <hyperlink ref="B244" r:id="rId242" xr:uid="{00000000-0004-0000-0300-0000F1000000}"/>
    <hyperlink ref="B245" r:id="rId243" xr:uid="{00000000-0004-0000-0300-0000F2000000}"/>
    <hyperlink ref="B246" r:id="rId244" xr:uid="{00000000-0004-0000-0300-0000F3000000}"/>
    <hyperlink ref="B247" r:id="rId245" xr:uid="{00000000-0004-0000-0300-0000F4000000}"/>
    <hyperlink ref="B248" r:id="rId246" xr:uid="{00000000-0004-0000-0300-0000F5000000}"/>
    <hyperlink ref="B249" r:id="rId247" xr:uid="{00000000-0004-0000-0300-0000F6000000}"/>
    <hyperlink ref="B250" r:id="rId248" xr:uid="{00000000-0004-0000-0300-0000F7000000}"/>
    <hyperlink ref="B251" r:id="rId249" xr:uid="{00000000-0004-0000-0300-0000F8000000}"/>
    <hyperlink ref="B252" r:id="rId250" xr:uid="{00000000-0004-0000-0300-0000F9000000}"/>
    <hyperlink ref="B253" r:id="rId251" xr:uid="{00000000-0004-0000-0300-0000FA000000}"/>
    <hyperlink ref="B254" r:id="rId252" xr:uid="{00000000-0004-0000-0300-0000FB000000}"/>
    <hyperlink ref="B255" r:id="rId253" xr:uid="{00000000-0004-0000-0300-0000FC000000}"/>
    <hyperlink ref="B256" r:id="rId254" xr:uid="{00000000-0004-0000-0300-0000FD000000}"/>
    <hyperlink ref="B257" r:id="rId255" xr:uid="{00000000-0004-0000-0300-0000FE000000}"/>
    <hyperlink ref="B258" r:id="rId256" xr:uid="{00000000-0004-0000-0300-0000FF000000}"/>
    <hyperlink ref="B259" r:id="rId257" xr:uid="{00000000-0004-0000-0300-000000010000}"/>
    <hyperlink ref="B260" r:id="rId258" xr:uid="{00000000-0004-0000-0300-000001010000}"/>
    <hyperlink ref="B261" r:id="rId259" xr:uid="{00000000-0004-0000-0300-000002010000}"/>
    <hyperlink ref="B262" r:id="rId260" xr:uid="{00000000-0004-0000-0300-000003010000}"/>
    <hyperlink ref="B263" r:id="rId261" xr:uid="{00000000-0004-0000-0300-000004010000}"/>
    <hyperlink ref="B264" r:id="rId262" xr:uid="{00000000-0004-0000-0300-000005010000}"/>
    <hyperlink ref="B265" r:id="rId263" xr:uid="{00000000-0004-0000-0300-000006010000}"/>
    <hyperlink ref="B266" r:id="rId264" xr:uid="{00000000-0004-0000-0300-000007010000}"/>
    <hyperlink ref="B268" r:id="rId265" xr:uid="{00000000-0004-0000-0300-000008010000}"/>
    <hyperlink ref="B269" r:id="rId266" xr:uid="{00000000-0004-0000-0300-000009010000}"/>
    <hyperlink ref="B270" r:id="rId267" xr:uid="{00000000-0004-0000-0300-00000A010000}"/>
    <hyperlink ref="B271" r:id="rId268" xr:uid="{00000000-0004-0000-0300-00000B010000}"/>
    <hyperlink ref="B272" r:id="rId269" xr:uid="{00000000-0004-0000-0300-00000C010000}"/>
    <hyperlink ref="B273" r:id="rId270" xr:uid="{00000000-0004-0000-0300-00000D010000}"/>
    <hyperlink ref="B279" r:id="rId271" xr:uid="{00000000-0004-0000-0300-00000E010000}"/>
    <hyperlink ref="B280" r:id="rId272" xr:uid="{00000000-0004-0000-0300-00000F010000}"/>
    <hyperlink ref="B281" r:id="rId273" xr:uid="{00000000-0004-0000-0300-000010010000}"/>
    <hyperlink ref="B282" r:id="rId274" xr:uid="{00000000-0004-0000-0300-000011010000}"/>
    <hyperlink ref="B283" r:id="rId275" xr:uid="{00000000-0004-0000-0300-000012010000}"/>
    <hyperlink ref="B284" r:id="rId276" xr:uid="{00000000-0004-0000-0300-000013010000}"/>
    <hyperlink ref="B285" r:id="rId277" xr:uid="{00000000-0004-0000-0300-000014010000}"/>
    <hyperlink ref="B286" r:id="rId278" xr:uid="{00000000-0004-0000-0300-000015010000}"/>
    <hyperlink ref="B287" r:id="rId279" xr:uid="{00000000-0004-0000-0300-000016010000}"/>
    <hyperlink ref="B288" r:id="rId280" xr:uid="{00000000-0004-0000-0300-000017010000}"/>
    <hyperlink ref="B289" r:id="rId281" xr:uid="{00000000-0004-0000-0300-000018010000}"/>
    <hyperlink ref="B290" r:id="rId282" xr:uid="{00000000-0004-0000-0300-000019010000}"/>
    <hyperlink ref="B291" r:id="rId283" xr:uid="{00000000-0004-0000-0300-00001A010000}"/>
    <hyperlink ref="B292" r:id="rId284" xr:uid="{00000000-0004-0000-0300-00001B010000}"/>
    <hyperlink ref="B293" r:id="rId285" xr:uid="{00000000-0004-0000-0300-00001C010000}"/>
    <hyperlink ref="B294" r:id="rId286" xr:uid="{00000000-0004-0000-0300-00001D010000}"/>
    <hyperlink ref="F294" r:id="rId287" xr:uid="{00000000-0004-0000-0300-00001E010000}"/>
    <hyperlink ref="B295" r:id="rId288" xr:uid="{00000000-0004-0000-0300-00001F010000}"/>
    <hyperlink ref="F295" r:id="rId289" xr:uid="{00000000-0004-0000-0300-000020010000}"/>
    <hyperlink ref="B296" r:id="rId290" xr:uid="{00000000-0004-0000-0300-000021010000}"/>
    <hyperlink ref="F296" r:id="rId291" xr:uid="{00000000-0004-0000-0300-000022010000}"/>
    <hyperlink ref="B297" r:id="rId292" xr:uid="{00000000-0004-0000-0300-000023010000}"/>
    <hyperlink ref="F297" r:id="rId293" xr:uid="{00000000-0004-0000-0300-000024010000}"/>
    <hyperlink ref="B298" r:id="rId294" xr:uid="{00000000-0004-0000-0300-000025010000}"/>
    <hyperlink ref="B299" r:id="rId295" xr:uid="{00000000-0004-0000-0300-000026010000}"/>
    <hyperlink ref="B300" r:id="rId296" xr:uid="{00000000-0004-0000-0300-000027010000}"/>
    <hyperlink ref="F300" r:id="rId297" xr:uid="{00000000-0004-0000-0300-000028010000}"/>
    <hyperlink ref="B301" r:id="rId298" xr:uid="{00000000-0004-0000-0300-000029010000}"/>
    <hyperlink ref="F301" r:id="rId299" xr:uid="{00000000-0004-0000-0300-00002A010000}"/>
    <hyperlink ref="B302" r:id="rId300" xr:uid="{00000000-0004-0000-0300-00002B010000}"/>
    <hyperlink ref="B303" r:id="rId301" xr:uid="{00000000-0004-0000-0300-00002C010000}"/>
    <hyperlink ref="B304" r:id="rId302" xr:uid="{00000000-0004-0000-0300-00002D010000}"/>
    <hyperlink ref="B305" r:id="rId303" xr:uid="{00000000-0004-0000-0300-00002E010000}"/>
    <hyperlink ref="B306" r:id="rId304" xr:uid="{00000000-0004-0000-0300-00002F010000}"/>
    <hyperlink ref="B307" r:id="rId305" xr:uid="{00000000-0004-0000-0300-000030010000}"/>
    <hyperlink ref="B308" r:id="rId306" xr:uid="{00000000-0004-0000-0300-000031010000}"/>
    <hyperlink ref="B309" r:id="rId307" xr:uid="{00000000-0004-0000-0300-000032010000}"/>
    <hyperlink ref="B310" r:id="rId308" xr:uid="{00000000-0004-0000-0300-000033010000}"/>
    <hyperlink ref="B311" r:id="rId309" xr:uid="{00000000-0004-0000-0300-000034010000}"/>
    <hyperlink ref="B312" r:id="rId310" xr:uid="{00000000-0004-0000-0300-000035010000}"/>
    <hyperlink ref="B313" r:id="rId311" xr:uid="{00000000-0004-0000-0300-000036010000}"/>
    <hyperlink ref="B314" r:id="rId312" xr:uid="{00000000-0004-0000-0300-000037010000}"/>
    <hyperlink ref="B315" r:id="rId313" xr:uid="{00000000-0004-0000-0300-000038010000}"/>
    <hyperlink ref="B316" r:id="rId314" xr:uid="{00000000-0004-0000-0300-000039010000}"/>
    <hyperlink ref="B317" r:id="rId315" xr:uid="{00000000-0004-0000-0300-00003A010000}"/>
    <hyperlink ref="B318" r:id="rId316" xr:uid="{00000000-0004-0000-0300-00003B010000}"/>
    <hyperlink ref="B319" r:id="rId317" xr:uid="{00000000-0004-0000-0300-00003C010000}"/>
    <hyperlink ref="B320" r:id="rId318" xr:uid="{00000000-0004-0000-0300-00003D010000}"/>
    <hyperlink ref="B321" r:id="rId319" xr:uid="{00000000-0004-0000-0300-00003E010000}"/>
    <hyperlink ref="D321" r:id="rId320" xr:uid="{00000000-0004-0000-0300-00003F010000}"/>
    <hyperlink ref="B322" r:id="rId321" xr:uid="{00000000-0004-0000-0300-000040010000}"/>
    <hyperlink ref="D322" r:id="rId322" xr:uid="{00000000-0004-0000-0300-000041010000}"/>
    <hyperlink ref="B323" r:id="rId323" xr:uid="{00000000-0004-0000-0300-000042010000}"/>
    <hyperlink ref="D323" r:id="rId324" xr:uid="{00000000-0004-0000-0300-000043010000}"/>
    <hyperlink ref="B324" r:id="rId325" xr:uid="{00000000-0004-0000-0300-000044010000}"/>
    <hyperlink ref="B325" r:id="rId326" xr:uid="{00000000-0004-0000-0300-000045010000}"/>
    <hyperlink ref="D325" r:id="rId327" xr:uid="{00000000-0004-0000-0300-000046010000}"/>
    <hyperlink ref="B326" r:id="rId328" xr:uid="{00000000-0004-0000-0300-000047010000}"/>
    <hyperlink ref="B327" r:id="rId329" xr:uid="{00000000-0004-0000-0300-000048010000}"/>
    <hyperlink ref="F327" r:id="rId330" xr:uid="{00000000-0004-0000-0300-000049010000}"/>
    <hyperlink ref="B328" r:id="rId331" xr:uid="{00000000-0004-0000-0300-00004A010000}"/>
    <hyperlink ref="B329" r:id="rId332" xr:uid="{00000000-0004-0000-0300-00004B010000}"/>
    <hyperlink ref="B330" r:id="rId333" xr:uid="{00000000-0004-0000-0300-00004C010000}"/>
    <hyperlink ref="B331" location="Videos!B331" display="Women take the lead" xr:uid="{00000000-0004-0000-0300-00004D010000}"/>
    <hyperlink ref="B332" r:id="rId334" xr:uid="{00000000-0004-0000-0300-00004E010000}"/>
    <hyperlink ref="B333" r:id="rId335" xr:uid="{00000000-0004-0000-0300-00004F010000}"/>
    <hyperlink ref="B334" r:id="rId336" xr:uid="{00000000-0004-0000-0300-000050010000}"/>
    <hyperlink ref="B335" r:id="rId337" xr:uid="{00000000-0004-0000-0300-000051010000}"/>
    <hyperlink ref="B336" r:id="rId338" xr:uid="{00000000-0004-0000-0300-000052010000}"/>
    <hyperlink ref="B337" r:id="rId339" xr:uid="{00000000-0004-0000-0300-000053010000}"/>
    <hyperlink ref="B338" r:id="rId340" xr:uid="{00000000-0004-0000-0300-000054010000}"/>
    <hyperlink ref="B339" r:id="rId341" xr:uid="{00000000-0004-0000-0300-000055010000}"/>
    <hyperlink ref="B340" r:id="rId342" xr:uid="{00000000-0004-0000-0300-000056010000}"/>
    <hyperlink ref="B341" r:id="rId343" xr:uid="{00000000-0004-0000-0300-000057010000}"/>
    <hyperlink ref="B342" r:id="rId344" xr:uid="{00000000-0004-0000-0300-000058010000}"/>
    <hyperlink ref="B343" r:id="rId345" xr:uid="{00000000-0004-0000-0300-000059010000}"/>
    <hyperlink ref="B344" r:id="rId346" xr:uid="{00000000-0004-0000-0300-00005A010000}"/>
    <hyperlink ref="B345" r:id="rId347" xr:uid="{00000000-0004-0000-0300-00005B010000}"/>
    <hyperlink ref="B346" r:id="rId348" xr:uid="{00000000-0004-0000-0300-00005C010000}"/>
    <hyperlink ref="B347" r:id="rId349" xr:uid="{00000000-0004-0000-0300-00005D010000}"/>
    <hyperlink ref="B348" r:id="rId350" xr:uid="{00000000-0004-0000-0300-00005E010000}"/>
    <hyperlink ref="B349" r:id="rId351" xr:uid="{00000000-0004-0000-0300-00005F010000}"/>
    <hyperlink ref="B350" r:id="rId352" xr:uid="{00000000-0004-0000-0300-000060010000}"/>
    <hyperlink ref="B351" r:id="rId353" xr:uid="{00000000-0004-0000-0300-000061010000}"/>
    <hyperlink ref="B352" r:id="rId354" xr:uid="{00000000-0004-0000-0300-000062010000}"/>
    <hyperlink ref="B353" r:id="rId355" xr:uid="{00000000-0004-0000-0300-000063010000}"/>
    <hyperlink ref="B354" r:id="rId356" xr:uid="{00000000-0004-0000-0300-000064010000}"/>
    <hyperlink ref="B355" r:id="rId357" xr:uid="{00000000-0004-0000-0300-000065010000}"/>
    <hyperlink ref="B356" r:id="rId358" xr:uid="{00000000-0004-0000-0300-000066010000}"/>
    <hyperlink ref="B357" r:id="rId359" xr:uid="{00000000-0004-0000-0300-000067010000}"/>
    <hyperlink ref="B358" r:id="rId360" xr:uid="{00000000-0004-0000-0300-000068010000}"/>
    <hyperlink ref="B359" r:id="rId361" xr:uid="{00000000-0004-0000-0300-000069010000}"/>
    <hyperlink ref="B360" r:id="rId362" xr:uid="{00000000-0004-0000-0300-00006A010000}"/>
    <hyperlink ref="B361" r:id="rId363" xr:uid="{00000000-0004-0000-0300-00006B010000}"/>
    <hyperlink ref="B362" r:id="rId364" xr:uid="{00000000-0004-0000-0300-00006C010000}"/>
    <hyperlink ref="B363" r:id="rId365" xr:uid="{00000000-0004-0000-0300-00006D010000}"/>
    <hyperlink ref="B364" r:id="rId366" xr:uid="{00000000-0004-0000-0300-00006E010000}"/>
    <hyperlink ref="B365" r:id="rId367" xr:uid="{00000000-0004-0000-0300-00006F010000}"/>
    <hyperlink ref="B366" r:id="rId368" xr:uid="{00000000-0004-0000-0300-000070010000}"/>
    <hyperlink ref="F366" r:id="rId369" xr:uid="{00000000-0004-0000-0300-000071010000}"/>
    <hyperlink ref="B367" r:id="rId370" xr:uid="{00000000-0004-0000-0300-000072010000}"/>
    <hyperlink ref="B368" r:id="rId371" xr:uid="{00000000-0004-0000-0300-000073010000}"/>
    <hyperlink ref="B369" r:id="rId372" xr:uid="{00000000-0004-0000-0300-000074010000}"/>
    <hyperlink ref="B370" r:id="rId373" xr:uid="{00000000-0004-0000-0300-000075010000}"/>
    <hyperlink ref="B371" r:id="rId374" xr:uid="{00000000-0004-0000-0300-000076010000}"/>
    <hyperlink ref="B373" r:id="rId375" xr:uid="{00000000-0004-0000-0300-000077010000}"/>
    <hyperlink ref="B374" r:id="rId376" xr:uid="{00000000-0004-0000-0300-000078010000}"/>
    <hyperlink ref="B375" r:id="rId377" xr:uid="{00000000-0004-0000-0300-000079010000}"/>
    <hyperlink ref="B376" r:id="rId378" xr:uid="{00000000-0004-0000-0300-00007A010000}"/>
    <hyperlink ref="B377" r:id="rId379" xr:uid="{00000000-0004-0000-0300-00007B010000}"/>
    <hyperlink ref="B378" r:id="rId380" xr:uid="{00000000-0004-0000-0300-00007C010000}"/>
    <hyperlink ref="B379" r:id="rId381" xr:uid="{00000000-0004-0000-0300-00007D010000}"/>
    <hyperlink ref="B380" r:id="rId382" xr:uid="{00000000-0004-0000-0300-00007E010000}"/>
    <hyperlink ref="B381" r:id="rId383" xr:uid="{00000000-0004-0000-0300-00007F010000}"/>
    <hyperlink ref="B382" r:id="rId384" xr:uid="{00000000-0004-0000-0300-000080010000}"/>
    <hyperlink ref="B383" r:id="rId385" xr:uid="{00000000-0004-0000-0300-000081010000}"/>
    <hyperlink ref="B384" r:id="rId386" xr:uid="{00000000-0004-0000-0300-000082010000}"/>
    <hyperlink ref="B385" r:id="rId387" xr:uid="{EDB76F8A-AB2B-4F49-8E36-5AE33094F12A}"/>
  </hyperlinks>
  <pageMargins left="0.7" right="0.7" top="0.75" bottom="0.75" header="0" footer="0"/>
  <pageSetup paperSize="9" orientation="portrait"/>
  <legacyDrawing r:id="rId38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2"/>
  <sheetViews>
    <sheetView workbookViewId="0">
      <pane ySplit="1" topLeftCell="A40" activePane="bottomLeft" state="frozen"/>
      <selection pane="bottomLeft" activeCell="D47" sqref="D47"/>
    </sheetView>
  </sheetViews>
  <sheetFormatPr defaultColWidth="14.453125" defaultRowHeight="13.5"/>
  <cols>
    <col min="1" max="1" width="8.6328125" style="44" customWidth="1"/>
    <col min="2" max="2" width="54.453125" style="44" customWidth="1"/>
    <col min="3" max="3" width="16" style="44" customWidth="1"/>
    <col min="4" max="4" width="90.54296875" style="145" customWidth="1"/>
    <col min="5" max="24" width="8.6328125" style="145" customWidth="1"/>
    <col min="25" max="16384" width="14.453125" style="145"/>
  </cols>
  <sheetData>
    <row r="1" spans="1:24">
      <c r="A1" s="45" t="s">
        <v>1190</v>
      </c>
      <c r="B1" s="46" t="s">
        <v>3390</v>
      </c>
      <c r="C1" s="46" t="s">
        <v>2</v>
      </c>
      <c r="D1" s="45" t="s">
        <v>3</v>
      </c>
    </row>
    <row r="2" spans="1:24" s="143" customFormat="1" ht="54">
      <c r="A2" s="146">
        <v>1</v>
      </c>
      <c r="B2" s="147" t="s">
        <v>3391</v>
      </c>
      <c r="C2" s="148">
        <v>44417</v>
      </c>
      <c r="D2" s="149" t="s">
        <v>3392</v>
      </c>
    </row>
    <row r="3" spans="1:24" s="143" customFormat="1" ht="67.5">
      <c r="A3" s="146">
        <v>2</v>
      </c>
      <c r="B3" s="147" t="s">
        <v>3393</v>
      </c>
      <c r="C3" s="150">
        <v>44442</v>
      </c>
      <c r="D3" s="151" t="s">
        <v>3394</v>
      </c>
      <c r="E3" s="152"/>
      <c r="F3" s="152"/>
      <c r="G3" s="152"/>
      <c r="H3" s="152"/>
      <c r="I3" s="152"/>
      <c r="J3" s="152"/>
      <c r="K3" s="152"/>
      <c r="L3" s="152"/>
      <c r="M3" s="152"/>
      <c r="N3" s="152"/>
      <c r="O3" s="152"/>
      <c r="P3" s="152"/>
      <c r="Q3" s="152"/>
      <c r="R3" s="152"/>
      <c r="S3" s="152"/>
      <c r="T3" s="152"/>
      <c r="U3" s="152"/>
      <c r="V3" s="152"/>
      <c r="W3" s="152"/>
      <c r="X3" s="152"/>
    </row>
    <row r="4" spans="1:24" s="143" customFormat="1" ht="81">
      <c r="A4" s="146">
        <v>3</v>
      </c>
      <c r="B4" s="153" t="s">
        <v>3395</v>
      </c>
      <c r="C4" s="150">
        <v>44596</v>
      </c>
      <c r="D4" s="154" t="s">
        <v>3396</v>
      </c>
    </row>
    <row r="5" spans="1:24" s="143" customFormat="1" ht="81">
      <c r="A5" s="146">
        <v>4</v>
      </c>
      <c r="B5" s="153" t="s">
        <v>3397</v>
      </c>
      <c r="C5" s="150">
        <v>44596</v>
      </c>
      <c r="D5" s="154" t="s">
        <v>3398</v>
      </c>
    </row>
    <row r="6" spans="1:24" s="143" customFormat="1" ht="121.5">
      <c r="A6" s="146">
        <v>5</v>
      </c>
      <c r="B6" s="153" t="s">
        <v>3399</v>
      </c>
      <c r="C6" s="150">
        <v>44599</v>
      </c>
      <c r="D6" s="154" t="s">
        <v>3400</v>
      </c>
    </row>
    <row r="7" spans="1:24" s="143" customFormat="1" ht="54">
      <c r="A7" s="146">
        <v>6</v>
      </c>
      <c r="B7" s="153" t="s">
        <v>3401</v>
      </c>
      <c r="C7" s="150">
        <v>44679</v>
      </c>
      <c r="D7" s="154" t="s">
        <v>3402</v>
      </c>
    </row>
    <row r="8" spans="1:24" s="143" customFormat="1" ht="67.5">
      <c r="A8" s="146">
        <v>7</v>
      </c>
      <c r="B8" s="153" t="s">
        <v>3403</v>
      </c>
      <c r="C8" s="150">
        <v>44697</v>
      </c>
      <c r="D8" s="154" t="s">
        <v>3404</v>
      </c>
    </row>
    <row r="9" spans="1:24" s="143" customFormat="1" ht="54">
      <c r="A9" s="146">
        <v>8</v>
      </c>
      <c r="B9" s="153" t="s">
        <v>3405</v>
      </c>
      <c r="C9" s="150">
        <v>44698</v>
      </c>
      <c r="D9" s="154" t="s">
        <v>3406</v>
      </c>
    </row>
    <row r="10" spans="1:24" s="143" customFormat="1" ht="40.5">
      <c r="A10" s="155">
        <v>9</v>
      </c>
      <c r="B10" s="156" t="s">
        <v>3407</v>
      </c>
      <c r="C10" s="157">
        <v>44699</v>
      </c>
      <c r="D10" s="154" t="s">
        <v>3408</v>
      </c>
    </row>
    <row r="11" spans="1:24" s="144" customFormat="1" ht="67.5">
      <c r="A11" s="146">
        <v>10</v>
      </c>
      <c r="B11" s="153" t="s">
        <v>3409</v>
      </c>
      <c r="C11" s="148">
        <v>44714</v>
      </c>
      <c r="D11" s="146" t="s">
        <v>3410</v>
      </c>
    </row>
    <row r="12" spans="1:24" s="144" customFormat="1" ht="54">
      <c r="A12" s="146">
        <v>11</v>
      </c>
      <c r="B12" s="153" t="s">
        <v>3411</v>
      </c>
      <c r="C12" s="148">
        <v>44719</v>
      </c>
      <c r="D12" s="146" t="s">
        <v>3412</v>
      </c>
    </row>
    <row r="13" spans="1:24" s="143" customFormat="1" ht="81">
      <c r="A13" s="146">
        <v>12</v>
      </c>
      <c r="B13" s="153" t="s">
        <v>3413</v>
      </c>
      <c r="C13" s="148">
        <v>44722</v>
      </c>
      <c r="D13" s="154" t="s">
        <v>3414</v>
      </c>
    </row>
    <row r="14" spans="1:24" s="143" customFormat="1" ht="81">
      <c r="A14" s="154">
        <v>13</v>
      </c>
      <c r="B14" s="153" t="s">
        <v>3415</v>
      </c>
      <c r="C14" s="148">
        <v>44724</v>
      </c>
      <c r="D14" s="154" t="s">
        <v>3416</v>
      </c>
    </row>
    <row r="15" spans="1:24" s="143" customFormat="1" ht="54">
      <c r="A15" s="154">
        <v>14</v>
      </c>
      <c r="B15" s="153" t="s">
        <v>3417</v>
      </c>
      <c r="C15" s="148">
        <v>44736</v>
      </c>
      <c r="D15" s="154" t="s">
        <v>3418</v>
      </c>
    </row>
    <row r="16" spans="1:24" s="143" customFormat="1" ht="54">
      <c r="A16" s="154">
        <v>15</v>
      </c>
      <c r="B16" s="153" t="s">
        <v>3419</v>
      </c>
      <c r="C16" s="148">
        <v>44777</v>
      </c>
      <c r="D16" s="154" t="s">
        <v>3420</v>
      </c>
    </row>
    <row r="17" spans="1:4" s="143" customFormat="1" ht="67.5">
      <c r="A17" s="154">
        <v>16</v>
      </c>
      <c r="B17" s="153" t="s">
        <v>3421</v>
      </c>
      <c r="C17" s="148">
        <v>44790</v>
      </c>
      <c r="D17" s="154" t="s">
        <v>3422</v>
      </c>
    </row>
    <row r="18" spans="1:4" s="143" customFormat="1" ht="40.5">
      <c r="A18" s="154">
        <v>17</v>
      </c>
      <c r="B18" s="153" t="s">
        <v>3423</v>
      </c>
      <c r="C18" s="148">
        <v>44798</v>
      </c>
      <c r="D18" s="154" t="s">
        <v>3424</v>
      </c>
    </row>
    <row r="19" spans="1:4" s="143" customFormat="1" ht="40.5">
      <c r="A19" s="154">
        <v>18</v>
      </c>
      <c r="B19" s="153" t="s">
        <v>3425</v>
      </c>
      <c r="C19" s="148">
        <v>44866</v>
      </c>
      <c r="D19" s="154" t="s">
        <v>3426</v>
      </c>
    </row>
    <row r="20" spans="1:4" s="143" customFormat="1" ht="27">
      <c r="A20" s="154">
        <v>19</v>
      </c>
      <c r="B20" s="153" t="s">
        <v>3427</v>
      </c>
      <c r="C20" s="148">
        <v>44886</v>
      </c>
      <c r="D20" s="154" t="s">
        <v>3428</v>
      </c>
    </row>
    <row r="21" spans="1:4" s="143" customFormat="1" ht="54">
      <c r="A21" s="154">
        <v>20</v>
      </c>
      <c r="B21" s="153" t="s">
        <v>3429</v>
      </c>
      <c r="C21" s="148">
        <v>44992</v>
      </c>
      <c r="D21" s="154" t="s">
        <v>3430</v>
      </c>
    </row>
    <row r="22" spans="1:4" s="143" customFormat="1" ht="40.5">
      <c r="A22" s="154">
        <v>21</v>
      </c>
      <c r="B22" s="153" t="s">
        <v>3431</v>
      </c>
      <c r="C22" s="148">
        <v>45113</v>
      </c>
      <c r="D22" s="154" t="s">
        <v>3432</v>
      </c>
    </row>
    <row r="23" spans="1:4" s="143" customFormat="1" ht="40.5">
      <c r="A23" s="154">
        <v>22</v>
      </c>
      <c r="B23" s="153" t="s">
        <v>3433</v>
      </c>
      <c r="C23" s="148">
        <v>45142</v>
      </c>
      <c r="D23" s="154" t="s">
        <v>3434</v>
      </c>
    </row>
    <row r="24" spans="1:4" s="143" customFormat="1" ht="54">
      <c r="A24" s="154">
        <v>23</v>
      </c>
      <c r="B24" s="153" t="s">
        <v>3435</v>
      </c>
      <c r="C24" s="148">
        <v>45239</v>
      </c>
      <c r="D24" s="154" t="s">
        <v>3436</v>
      </c>
    </row>
    <row r="25" spans="1:4" s="143" customFormat="1" ht="67.5">
      <c r="A25" s="154">
        <v>24</v>
      </c>
      <c r="B25" s="158" t="s">
        <v>3437</v>
      </c>
      <c r="C25" s="148">
        <v>45239</v>
      </c>
      <c r="D25" s="154" t="s">
        <v>3438</v>
      </c>
    </row>
    <row r="26" spans="1:4" s="143" customFormat="1" ht="40.5">
      <c r="A26" s="154">
        <v>25</v>
      </c>
      <c r="B26" s="153" t="s">
        <v>3439</v>
      </c>
      <c r="C26" s="148">
        <v>45259</v>
      </c>
      <c r="D26" s="154" t="s">
        <v>3440</v>
      </c>
    </row>
    <row r="27" spans="1:4" s="143" customFormat="1" ht="27">
      <c r="A27" s="154">
        <v>26</v>
      </c>
      <c r="B27" s="153" t="s">
        <v>3441</v>
      </c>
      <c r="C27" s="148">
        <v>45363</v>
      </c>
      <c r="D27" s="154" t="s">
        <v>3442</v>
      </c>
    </row>
    <row r="28" spans="1:4" s="143" customFormat="1" ht="27">
      <c r="A28" s="154">
        <v>27</v>
      </c>
      <c r="B28" s="153" t="s">
        <v>3443</v>
      </c>
      <c r="C28" s="148">
        <v>45371</v>
      </c>
      <c r="D28" s="154" t="s">
        <v>3444</v>
      </c>
    </row>
    <row r="29" spans="1:4" s="143" customFormat="1" ht="54">
      <c r="A29" s="154">
        <v>28</v>
      </c>
      <c r="B29" s="153" t="s">
        <v>3445</v>
      </c>
      <c r="C29" s="148">
        <v>45435</v>
      </c>
      <c r="D29" s="154" t="s">
        <v>3446</v>
      </c>
    </row>
    <row r="30" spans="1:4" s="143" customFormat="1" ht="27">
      <c r="A30" s="154">
        <v>29</v>
      </c>
      <c r="B30" s="153" t="s">
        <v>3447</v>
      </c>
      <c r="C30" s="148">
        <v>45467</v>
      </c>
      <c r="D30" s="154" t="s">
        <v>3448</v>
      </c>
    </row>
    <row r="31" spans="1:4" s="143" customFormat="1" ht="27">
      <c r="A31" s="154">
        <v>30</v>
      </c>
      <c r="B31" s="153" t="s">
        <v>3449</v>
      </c>
      <c r="C31" s="148">
        <v>45526</v>
      </c>
      <c r="D31" s="154" t="s">
        <v>3449</v>
      </c>
    </row>
    <row r="32" spans="1:4" s="143" customFormat="1" ht="27">
      <c r="A32" s="154">
        <v>31</v>
      </c>
      <c r="B32" s="153" t="s">
        <v>3450</v>
      </c>
      <c r="C32" s="148">
        <v>45526</v>
      </c>
      <c r="D32" s="154" t="s">
        <v>3450</v>
      </c>
    </row>
    <row r="33" spans="1:4" s="143" customFormat="1" ht="27">
      <c r="A33" s="154">
        <v>32</v>
      </c>
      <c r="B33" s="153" t="s">
        <v>3451</v>
      </c>
      <c r="C33" s="148">
        <v>45531</v>
      </c>
      <c r="D33" s="154" t="s">
        <v>3451</v>
      </c>
    </row>
    <row r="34" spans="1:4" s="143" customFormat="1" ht="67.5">
      <c r="A34" s="154">
        <v>33</v>
      </c>
      <c r="B34" s="153" t="s">
        <v>3452</v>
      </c>
      <c r="C34" s="148">
        <v>45573</v>
      </c>
      <c r="D34" s="154" t="s">
        <v>3453</v>
      </c>
    </row>
    <row r="35" spans="1:4" s="143" customFormat="1" ht="67.5">
      <c r="A35" s="154">
        <v>34</v>
      </c>
      <c r="B35" s="153" t="s">
        <v>3454</v>
      </c>
      <c r="C35" s="148">
        <v>45685</v>
      </c>
      <c r="D35" s="154" t="s">
        <v>3455</v>
      </c>
    </row>
    <row r="36" spans="1:4" s="143" customFormat="1" ht="67.5">
      <c r="A36" s="154">
        <v>35</v>
      </c>
      <c r="B36" s="153" t="s">
        <v>3454</v>
      </c>
      <c r="C36" s="148">
        <v>45686</v>
      </c>
      <c r="D36" s="154" t="s">
        <v>3456</v>
      </c>
    </row>
    <row r="37" spans="1:4" s="143" customFormat="1" ht="27">
      <c r="A37" s="154">
        <v>36</v>
      </c>
      <c r="B37" s="153" t="s">
        <v>3457</v>
      </c>
      <c r="C37" s="148">
        <v>45742</v>
      </c>
      <c r="D37" s="154" t="s">
        <v>3458</v>
      </c>
    </row>
    <row r="38" spans="1:4" s="143" customFormat="1" ht="40.5">
      <c r="A38" s="154">
        <v>37</v>
      </c>
      <c r="B38" s="159" t="s">
        <v>3459</v>
      </c>
      <c r="C38" s="148">
        <v>45797</v>
      </c>
      <c r="D38" s="154" t="s">
        <v>3460</v>
      </c>
    </row>
    <row r="39" spans="1:4" s="143" customFormat="1" ht="40.5">
      <c r="A39" s="354">
        <v>38</v>
      </c>
      <c r="B39" s="355" t="s">
        <v>3461</v>
      </c>
      <c r="C39" s="356">
        <v>45828</v>
      </c>
      <c r="D39" s="354" t="s">
        <v>3462</v>
      </c>
    </row>
    <row r="40" spans="1:4" ht="54">
      <c r="A40" s="354">
        <v>39</v>
      </c>
      <c r="B40" s="346" t="s">
        <v>5216</v>
      </c>
      <c r="C40" s="344" t="s">
        <v>5217</v>
      </c>
      <c r="D40" s="357" t="s">
        <v>5218</v>
      </c>
    </row>
    <row r="41" spans="1:4" ht="72.5">
      <c r="A41" s="354">
        <v>40</v>
      </c>
      <c r="B41" s="346" t="s">
        <v>5219</v>
      </c>
      <c r="C41" s="344" t="s">
        <v>5220</v>
      </c>
      <c r="D41" s="344" t="s">
        <v>5221</v>
      </c>
    </row>
    <row r="42" spans="1:4" s="390" customFormat="1" ht="40.5">
      <c r="A42" s="388">
        <v>41</v>
      </c>
      <c r="B42" s="387" t="s">
        <v>5297</v>
      </c>
      <c r="C42" s="389">
        <v>46087</v>
      </c>
      <c r="D42" s="388" t="s">
        <v>5298</v>
      </c>
    </row>
  </sheetData>
  <hyperlinks>
    <hyperlink ref="B2" r:id="rId1" xr:uid="{00000000-0004-0000-0400-000000000000}"/>
    <hyperlink ref="B3" r:id="rId2" xr:uid="{00000000-0004-0000-0400-000001000000}"/>
    <hyperlink ref="B4" r:id="rId3" xr:uid="{00000000-0004-0000-0400-000002000000}"/>
    <hyperlink ref="B5" r:id="rId4" xr:uid="{00000000-0004-0000-0400-000003000000}"/>
    <hyperlink ref="B6" r:id="rId5" xr:uid="{00000000-0004-0000-0400-000004000000}"/>
    <hyperlink ref="B7" r:id="rId6" xr:uid="{00000000-0004-0000-0400-000005000000}"/>
    <hyperlink ref="B8" r:id="rId7" xr:uid="{00000000-0004-0000-0400-000006000000}"/>
    <hyperlink ref="B9" r:id="rId8" xr:uid="{00000000-0004-0000-0400-000007000000}"/>
    <hyperlink ref="B10" r:id="rId9" xr:uid="{00000000-0004-0000-0400-000008000000}"/>
    <hyperlink ref="B11" r:id="rId10" xr:uid="{00000000-0004-0000-0400-000009000000}"/>
    <hyperlink ref="B12" r:id="rId11" xr:uid="{00000000-0004-0000-0400-00000A000000}"/>
    <hyperlink ref="B13" r:id="rId12" xr:uid="{00000000-0004-0000-0400-00000B000000}"/>
    <hyperlink ref="B14" r:id="rId13" xr:uid="{00000000-0004-0000-0400-00000C000000}"/>
    <hyperlink ref="B15" r:id="rId14" xr:uid="{00000000-0004-0000-0400-00000D000000}"/>
    <hyperlink ref="B16" r:id="rId15" xr:uid="{00000000-0004-0000-0400-00000E000000}"/>
    <hyperlink ref="B17" r:id="rId16" xr:uid="{00000000-0004-0000-0400-00000F000000}"/>
    <hyperlink ref="B18" r:id="rId17" xr:uid="{00000000-0004-0000-0400-000010000000}"/>
    <hyperlink ref="B19" r:id="rId18" xr:uid="{00000000-0004-0000-0400-000011000000}"/>
    <hyperlink ref="B20" r:id="rId19" xr:uid="{00000000-0004-0000-0400-000012000000}"/>
    <hyperlink ref="B21" r:id="rId20" xr:uid="{00000000-0004-0000-0400-000013000000}"/>
    <hyperlink ref="B22" r:id="rId21" xr:uid="{00000000-0004-0000-0400-000014000000}"/>
    <hyperlink ref="B23" r:id="rId22" xr:uid="{00000000-0004-0000-0400-000015000000}"/>
    <hyperlink ref="B24" r:id="rId23" xr:uid="{00000000-0004-0000-0400-000016000000}"/>
    <hyperlink ref="B26" r:id="rId24" xr:uid="{00000000-0004-0000-0400-000017000000}"/>
    <hyperlink ref="B27" r:id="rId25" xr:uid="{00000000-0004-0000-0400-000018000000}"/>
    <hyperlink ref="B28" r:id="rId26" xr:uid="{00000000-0004-0000-0400-000019000000}"/>
    <hyperlink ref="B29" r:id="rId27" xr:uid="{00000000-0004-0000-0400-00001A000000}"/>
    <hyperlink ref="B30" r:id="rId28" xr:uid="{00000000-0004-0000-0400-00001B000000}"/>
    <hyperlink ref="B31" r:id="rId29" xr:uid="{00000000-0004-0000-0400-00001C000000}"/>
    <hyperlink ref="B32" r:id="rId30" xr:uid="{00000000-0004-0000-0400-00001D000000}"/>
    <hyperlink ref="B33" r:id="rId31" xr:uid="{00000000-0004-0000-0400-00001E000000}"/>
    <hyperlink ref="B34" r:id="rId32" xr:uid="{00000000-0004-0000-0400-00001F000000}"/>
    <hyperlink ref="B35" r:id="rId33" xr:uid="{00000000-0004-0000-0400-000020000000}"/>
    <hyperlink ref="B36" r:id="rId34" xr:uid="{00000000-0004-0000-0400-000021000000}"/>
    <hyperlink ref="B37" r:id="rId35" xr:uid="{00000000-0004-0000-0400-000022000000}"/>
    <hyperlink ref="B38" r:id="rId36" xr:uid="{00000000-0004-0000-0400-000023000000}"/>
    <hyperlink ref="B39" r:id="rId37" xr:uid="{00000000-0004-0000-0400-000024000000}"/>
    <hyperlink ref="B40" r:id="rId38" xr:uid="{BBCC0346-1172-4328-B3B1-CAAAEBA04E9E}"/>
    <hyperlink ref="B41" r:id="rId39" xr:uid="{E2C33309-0B9B-46E8-B6A3-CF38F8C2B7F9}"/>
    <hyperlink ref="B42" r:id="rId40" display="https://www.microsave.net/2026/03/06/empowering-africas-blue-economy-fish-production-and-sustainable-fisheries-in-africa/" xr:uid="{64F6DAC9-45C8-4311-87F7-68BEDE7B796E}"/>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0"/>
  <sheetViews>
    <sheetView workbookViewId="0">
      <pane ySplit="1" topLeftCell="A50" activePane="bottomLeft" state="frozen"/>
      <selection pane="bottomLeft"/>
    </sheetView>
  </sheetViews>
  <sheetFormatPr defaultColWidth="14.453125" defaultRowHeight="15" customHeight="1"/>
  <cols>
    <col min="1" max="1" width="9.08984375" style="52" customWidth="1"/>
    <col min="2" max="2" width="64" style="52" customWidth="1"/>
    <col min="3" max="3" width="16.6328125" style="52" customWidth="1"/>
    <col min="4" max="4" width="68.36328125" style="52" customWidth="1"/>
    <col min="5" max="5" width="40.36328125" style="52" customWidth="1"/>
    <col min="6" max="6" width="20.90625" style="52" customWidth="1"/>
    <col min="7" max="25" width="9.08984375" style="52" customWidth="1"/>
    <col min="26" max="16384" width="14.453125" style="52"/>
  </cols>
  <sheetData>
    <row r="1" spans="1:25" ht="33.75" customHeight="1">
      <c r="A1" s="53" t="s">
        <v>1190</v>
      </c>
      <c r="B1" s="54" t="s">
        <v>3463</v>
      </c>
      <c r="C1" s="54" t="s">
        <v>2</v>
      </c>
      <c r="D1" s="53" t="s">
        <v>3</v>
      </c>
      <c r="E1" s="53" t="s">
        <v>4</v>
      </c>
      <c r="F1" s="127"/>
      <c r="G1" s="127"/>
      <c r="H1" s="127"/>
      <c r="I1" s="127"/>
      <c r="J1" s="127"/>
      <c r="K1" s="142"/>
      <c r="L1" s="142"/>
      <c r="M1" s="142"/>
      <c r="N1" s="142"/>
      <c r="O1" s="142"/>
      <c r="P1" s="142"/>
      <c r="Q1" s="142"/>
      <c r="R1" s="142"/>
      <c r="S1" s="55"/>
      <c r="T1" s="127"/>
      <c r="U1" s="127"/>
      <c r="V1" s="127"/>
      <c r="W1" s="127"/>
      <c r="X1" s="127"/>
      <c r="Y1" s="127"/>
    </row>
    <row r="2" spans="1:25" ht="33.75" customHeight="1">
      <c r="A2" s="58">
        <v>1</v>
      </c>
      <c r="B2" s="56" t="s">
        <v>3464</v>
      </c>
      <c r="C2" s="128">
        <v>40549</v>
      </c>
      <c r="D2" s="60" t="s">
        <v>3465</v>
      </c>
      <c r="E2" s="60" t="s">
        <v>22</v>
      </c>
      <c r="F2" s="55"/>
      <c r="G2" s="55"/>
      <c r="H2" s="55"/>
      <c r="I2" s="55"/>
      <c r="J2" s="55"/>
      <c r="K2" s="55"/>
      <c r="L2" s="55"/>
      <c r="M2" s="55"/>
      <c r="N2" s="55"/>
      <c r="O2" s="55"/>
      <c r="P2" s="55"/>
      <c r="Q2" s="55"/>
      <c r="R2" s="55"/>
      <c r="S2" s="55"/>
      <c r="T2" s="58"/>
      <c r="U2" s="58"/>
      <c r="V2" s="58"/>
      <c r="W2" s="58"/>
      <c r="X2" s="58"/>
      <c r="Y2" s="58"/>
    </row>
    <row r="3" spans="1:25" ht="33.75" customHeight="1">
      <c r="A3" s="58">
        <v>2</v>
      </c>
      <c r="B3" s="56" t="s">
        <v>3466</v>
      </c>
      <c r="C3" s="128">
        <v>40614</v>
      </c>
      <c r="D3" s="60" t="s">
        <v>3467</v>
      </c>
      <c r="E3" s="60" t="s">
        <v>22</v>
      </c>
      <c r="F3" s="55"/>
      <c r="G3" s="55"/>
      <c r="H3" s="55"/>
      <c r="I3" s="55"/>
      <c r="J3" s="55"/>
      <c r="K3" s="55"/>
      <c r="L3" s="55"/>
      <c r="M3" s="55"/>
      <c r="N3" s="55"/>
      <c r="O3" s="55"/>
      <c r="P3" s="55"/>
      <c r="Q3" s="55"/>
      <c r="R3" s="55"/>
      <c r="S3" s="55"/>
      <c r="T3" s="58"/>
      <c r="U3" s="58"/>
      <c r="V3" s="58"/>
      <c r="W3" s="58"/>
      <c r="X3" s="58"/>
      <c r="Y3" s="58"/>
    </row>
    <row r="4" spans="1:25" ht="33.75" customHeight="1">
      <c r="A4" s="58">
        <v>3</v>
      </c>
      <c r="B4" s="56" t="s">
        <v>3468</v>
      </c>
      <c r="C4" s="128">
        <v>40633</v>
      </c>
      <c r="D4" s="60" t="s">
        <v>3469</v>
      </c>
      <c r="E4" s="60" t="s">
        <v>22</v>
      </c>
      <c r="F4" s="55"/>
      <c r="G4" s="55"/>
      <c r="H4" s="55"/>
      <c r="I4" s="55"/>
      <c r="J4" s="55"/>
      <c r="K4" s="55"/>
      <c r="L4" s="55"/>
      <c r="M4" s="55"/>
      <c r="N4" s="55"/>
      <c r="O4" s="55"/>
      <c r="P4" s="55"/>
      <c r="Q4" s="55"/>
      <c r="R4" s="55"/>
      <c r="S4" s="55"/>
      <c r="T4" s="58"/>
      <c r="U4" s="58"/>
      <c r="V4" s="58"/>
      <c r="W4" s="58"/>
      <c r="X4" s="58"/>
      <c r="Y4" s="58"/>
    </row>
    <row r="5" spans="1:25" ht="33.75" customHeight="1">
      <c r="A5" s="58">
        <v>4</v>
      </c>
      <c r="B5" s="56" t="s">
        <v>3470</v>
      </c>
      <c r="C5" s="128">
        <v>40611</v>
      </c>
      <c r="D5" s="60" t="s">
        <v>3471</v>
      </c>
      <c r="E5" s="60" t="s">
        <v>22</v>
      </c>
      <c r="F5" s="55"/>
      <c r="G5" s="55"/>
      <c r="H5" s="55"/>
      <c r="I5" s="55"/>
      <c r="J5" s="55"/>
      <c r="K5" s="55"/>
      <c r="L5" s="55"/>
      <c r="M5" s="55"/>
      <c r="N5" s="55"/>
      <c r="O5" s="55"/>
      <c r="P5" s="55"/>
      <c r="Q5" s="55"/>
      <c r="R5" s="55"/>
      <c r="S5" s="55"/>
      <c r="T5" s="58"/>
      <c r="U5" s="58"/>
      <c r="V5" s="58"/>
      <c r="W5" s="58"/>
      <c r="X5" s="58"/>
      <c r="Y5" s="58"/>
    </row>
    <row r="6" spans="1:25" ht="33.75" customHeight="1">
      <c r="A6" s="58">
        <v>5</v>
      </c>
      <c r="B6" s="56" t="s">
        <v>3472</v>
      </c>
      <c r="C6" s="128">
        <v>40610</v>
      </c>
      <c r="D6" s="60" t="s">
        <v>3473</v>
      </c>
      <c r="E6" s="60" t="s">
        <v>22</v>
      </c>
      <c r="F6" s="55"/>
      <c r="G6" s="55"/>
      <c r="H6" s="55"/>
      <c r="I6" s="55"/>
      <c r="J6" s="55"/>
      <c r="K6" s="55"/>
      <c r="L6" s="55"/>
      <c r="M6" s="55"/>
      <c r="N6" s="55"/>
      <c r="O6" s="55"/>
      <c r="P6" s="55"/>
      <c r="Q6" s="55"/>
      <c r="R6" s="55"/>
      <c r="S6" s="55"/>
      <c r="T6" s="58"/>
      <c r="U6" s="58"/>
      <c r="V6" s="58"/>
      <c r="W6" s="58"/>
      <c r="X6" s="58"/>
      <c r="Y6" s="58"/>
    </row>
    <row r="7" spans="1:25" ht="33.75" customHeight="1">
      <c r="A7" s="58">
        <v>6</v>
      </c>
      <c r="B7" s="56" t="s">
        <v>3474</v>
      </c>
      <c r="C7" s="128">
        <v>40647</v>
      </c>
      <c r="D7" s="60" t="s">
        <v>3475</v>
      </c>
      <c r="E7" s="60" t="s">
        <v>22</v>
      </c>
      <c r="F7" s="55"/>
      <c r="G7" s="55"/>
      <c r="H7" s="55"/>
      <c r="I7" s="55"/>
      <c r="J7" s="55"/>
      <c r="K7" s="55"/>
      <c r="L7" s="55"/>
      <c r="M7" s="55"/>
      <c r="N7" s="55"/>
      <c r="O7" s="55"/>
      <c r="P7" s="55"/>
      <c r="Q7" s="55"/>
      <c r="R7" s="55"/>
      <c r="S7" s="55"/>
      <c r="T7" s="58"/>
      <c r="U7" s="58"/>
      <c r="V7" s="58"/>
      <c r="W7" s="58"/>
      <c r="X7" s="58"/>
      <c r="Y7" s="58"/>
    </row>
    <row r="8" spans="1:25" ht="33.75" customHeight="1">
      <c r="A8" s="58">
        <v>7</v>
      </c>
      <c r="B8" s="56" t="s">
        <v>3476</v>
      </c>
      <c r="C8" s="128">
        <v>40697</v>
      </c>
      <c r="D8" s="60" t="s">
        <v>3477</v>
      </c>
      <c r="E8" s="60" t="s">
        <v>3478</v>
      </c>
      <c r="F8" s="55"/>
      <c r="G8" s="55"/>
      <c r="H8" s="55"/>
      <c r="I8" s="55"/>
      <c r="J8" s="55"/>
      <c r="K8" s="134"/>
      <c r="L8" s="134"/>
      <c r="M8" s="134"/>
      <c r="N8" s="134"/>
      <c r="O8" s="134"/>
      <c r="P8" s="134"/>
      <c r="Q8" s="134"/>
      <c r="R8" s="134"/>
      <c r="S8" s="134"/>
      <c r="T8" s="60"/>
      <c r="U8" s="60"/>
      <c r="V8" s="60"/>
      <c r="W8" s="60"/>
      <c r="X8" s="60"/>
      <c r="Y8" s="60"/>
    </row>
    <row r="9" spans="1:25" ht="33.75" customHeight="1">
      <c r="A9" s="58">
        <v>8</v>
      </c>
      <c r="B9" s="56" t="s">
        <v>3479</v>
      </c>
      <c r="C9" s="128">
        <v>40882</v>
      </c>
      <c r="D9" s="60" t="s">
        <v>3480</v>
      </c>
      <c r="E9" s="60" t="s">
        <v>3481</v>
      </c>
      <c r="F9" s="55"/>
      <c r="G9" s="55"/>
      <c r="H9" s="55"/>
      <c r="I9" s="55"/>
      <c r="J9" s="55"/>
      <c r="K9" s="134"/>
      <c r="L9" s="134"/>
      <c r="M9" s="134"/>
      <c r="N9" s="134"/>
      <c r="O9" s="134"/>
      <c r="P9" s="134"/>
      <c r="Q9" s="134"/>
      <c r="R9" s="134"/>
      <c r="S9" s="134"/>
      <c r="T9" s="60"/>
      <c r="U9" s="60"/>
      <c r="V9" s="60"/>
      <c r="W9" s="60"/>
      <c r="X9" s="60"/>
      <c r="Y9" s="60"/>
    </row>
    <row r="10" spans="1:25" ht="33.75" customHeight="1">
      <c r="A10" s="58">
        <v>9</v>
      </c>
      <c r="B10" s="56" t="s">
        <v>3482</v>
      </c>
      <c r="C10" s="128">
        <v>40917</v>
      </c>
      <c r="D10" s="60" t="s">
        <v>3483</v>
      </c>
      <c r="E10" s="60" t="s">
        <v>7</v>
      </c>
      <c r="F10" s="60"/>
      <c r="G10" s="60"/>
      <c r="H10" s="60"/>
      <c r="I10" s="60"/>
      <c r="J10" s="60"/>
      <c r="K10" s="134"/>
      <c r="L10" s="134"/>
      <c r="M10" s="134"/>
      <c r="N10" s="134"/>
      <c r="O10" s="134"/>
      <c r="P10" s="134"/>
      <c r="Q10" s="134"/>
      <c r="R10" s="134"/>
      <c r="S10" s="134"/>
      <c r="T10" s="60"/>
      <c r="U10" s="60"/>
      <c r="V10" s="60"/>
      <c r="W10" s="60"/>
      <c r="X10" s="60"/>
      <c r="Y10" s="60"/>
    </row>
    <row r="11" spans="1:25" ht="33.75" customHeight="1">
      <c r="A11" s="58">
        <v>10</v>
      </c>
      <c r="B11" s="56" t="s">
        <v>3484</v>
      </c>
      <c r="C11" s="128">
        <v>41062</v>
      </c>
      <c r="D11" s="60" t="s">
        <v>3485</v>
      </c>
      <c r="E11" s="60" t="s">
        <v>2949</v>
      </c>
      <c r="F11" s="60"/>
      <c r="G11" s="60"/>
      <c r="H11" s="60"/>
      <c r="I11" s="60"/>
      <c r="J11" s="60"/>
      <c r="K11" s="134"/>
      <c r="L11" s="134"/>
      <c r="M11" s="134"/>
      <c r="N11" s="134"/>
      <c r="O11" s="134"/>
      <c r="P11" s="134"/>
      <c r="Q11" s="134"/>
      <c r="R11" s="134"/>
      <c r="S11" s="134"/>
      <c r="T11" s="60"/>
      <c r="U11" s="60"/>
      <c r="V11" s="60"/>
      <c r="W11" s="60"/>
      <c r="X11" s="60"/>
      <c r="Y11" s="60"/>
    </row>
    <row r="12" spans="1:25" ht="33.75" customHeight="1">
      <c r="A12" s="58">
        <v>11</v>
      </c>
      <c r="B12" s="56" t="s">
        <v>3486</v>
      </c>
      <c r="C12" s="128">
        <v>41064</v>
      </c>
      <c r="D12" s="58" t="s">
        <v>3487</v>
      </c>
      <c r="E12" s="60" t="s">
        <v>3488</v>
      </c>
      <c r="F12" s="60"/>
      <c r="G12" s="60"/>
      <c r="H12" s="60"/>
      <c r="I12" s="60"/>
      <c r="J12" s="60"/>
      <c r="K12" s="134"/>
      <c r="L12" s="134"/>
      <c r="M12" s="134"/>
      <c r="N12" s="134"/>
      <c r="O12" s="134"/>
      <c r="P12" s="134"/>
      <c r="Q12" s="134"/>
      <c r="R12" s="134"/>
      <c r="S12" s="134"/>
      <c r="T12" s="60"/>
      <c r="U12" s="60"/>
      <c r="V12" s="60"/>
      <c r="W12" s="60"/>
      <c r="X12" s="60"/>
      <c r="Y12" s="60"/>
    </row>
    <row r="13" spans="1:25" ht="33.75" customHeight="1">
      <c r="A13" s="58">
        <v>12</v>
      </c>
      <c r="B13" s="56" t="s">
        <v>3489</v>
      </c>
      <c r="C13" s="128">
        <v>41106</v>
      </c>
      <c r="D13" s="58" t="s">
        <v>3490</v>
      </c>
      <c r="E13" s="60" t="s">
        <v>2623</v>
      </c>
      <c r="F13" s="60"/>
      <c r="G13" s="60"/>
      <c r="H13" s="60"/>
      <c r="I13" s="60"/>
      <c r="J13" s="60"/>
      <c r="K13" s="134"/>
      <c r="L13" s="134"/>
      <c r="M13" s="134"/>
      <c r="N13" s="134"/>
      <c r="O13" s="134"/>
      <c r="P13" s="134"/>
      <c r="Q13" s="134"/>
      <c r="R13" s="134"/>
      <c r="S13" s="134"/>
      <c r="T13" s="60"/>
      <c r="U13" s="60"/>
      <c r="V13" s="60"/>
      <c r="W13" s="60"/>
      <c r="X13" s="60"/>
      <c r="Y13" s="60"/>
    </row>
    <row r="14" spans="1:25" ht="33.75" customHeight="1">
      <c r="A14" s="58">
        <v>13</v>
      </c>
      <c r="B14" s="56" t="s">
        <v>3491</v>
      </c>
      <c r="C14" s="128">
        <v>41137</v>
      </c>
      <c r="D14" s="60" t="s">
        <v>3492</v>
      </c>
      <c r="E14" s="60" t="s">
        <v>2623</v>
      </c>
      <c r="F14" s="55"/>
      <c r="G14" s="55"/>
      <c r="H14" s="55"/>
      <c r="I14" s="55"/>
      <c r="J14" s="55"/>
      <c r="K14" s="134"/>
      <c r="L14" s="134"/>
      <c r="M14" s="134"/>
      <c r="N14" s="134"/>
      <c r="O14" s="134"/>
      <c r="P14" s="134"/>
      <c r="Q14" s="134"/>
      <c r="R14" s="134"/>
      <c r="S14" s="134"/>
      <c r="T14" s="60"/>
      <c r="U14" s="60"/>
      <c r="V14" s="60"/>
      <c r="W14" s="60"/>
      <c r="X14" s="60"/>
      <c r="Y14" s="60"/>
    </row>
    <row r="15" spans="1:25" ht="33.75" customHeight="1">
      <c r="A15" s="58">
        <v>14</v>
      </c>
      <c r="B15" s="56" t="s">
        <v>3493</v>
      </c>
      <c r="C15" s="128">
        <v>41148</v>
      </c>
      <c r="D15" s="58" t="s">
        <v>3494</v>
      </c>
      <c r="E15" s="60" t="s">
        <v>3495</v>
      </c>
      <c r="F15" s="55"/>
      <c r="G15" s="55"/>
      <c r="H15" s="55"/>
      <c r="I15" s="55"/>
      <c r="J15" s="55"/>
      <c r="K15" s="134"/>
      <c r="L15" s="134"/>
      <c r="M15" s="134"/>
      <c r="N15" s="134"/>
      <c r="O15" s="134"/>
      <c r="P15" s="134"/>
      <c r="Q15" s="134"/>
      <c r="R15" s="134"/>
      <c r="S15" s="134"/>
      <c r="T15" s="60"/>
      <c r="U15" s="60"/>
      <c r="V15" s="60"/>
      <c r="W15" s="60"/>
      <c r="X15" s="60"/>
      <c r="Y15" s="60"/>
    </row>
    <row r="16" spans="1:25" ht="33.75" customHeight="1">
      <c r="A16" s="58">
        <v>15</v>
      </c>
      <c r="B16" s="129" t="s">
        <v>3496</v>
      </c>
      <c r="C16" s="128">
        <v>41526</v>
      </c>
      <c r="D16" s="60" t="s">
        <v>3497</v>
      </c>
      <c r="E16" s="60" t="s">
        <v>1230</v>
      </c>
      <c r="F16" s="58"/>
      <c r="G16" s="55"/>
      <c r="H16" s="58"/>
      <c r="I16" s="58"/>
      <c r="J16" s="55"/>
      <c r="K16" s="55"/>
      <c r="L16" s="55"/>
      <c r="M16" s="55"/>
      <c r="N16" s="55"/>
      <c r="O16" s="55"/>
      <c r="P16" s="55"/>
      <c r="Q16" s="55"/>
      <c r="R16" s="55"/>
      <c r="S16" s="55"/>
      <c r="T16" s="55"/>
      <c r="U16" s="55"/>
      <c r="V16" s="55"/>
      <c r="W16" s="58"/>
      <c r="X16" s="58"/>
      <c r="Y16" s="58"/>
    </row>
    <row r="17" spans="1:25" ht="33.75" customHeight="1">
      <c r="A17" s="58">
        <v>16</v>
      </c>
      <c r="B17" s="56" t="s">
        <v>3498</v>
      </c>
      <c r="C17" s="128">
        <v>41558</v>
      </c>
      <c r="D17" s="60" t="s">
        <v>3499</v>
      </c>
      <c r="E17" s="60" t="s">
        <v>22</v>
      </c>
      <c r="F17" s="58"/>
      <c r="G17" s="55"/>
      <c r="H17" s="58"/>
      <c r="I17" s="58"/>
      <c r="J17" s="55"/>
      <c r="K17" s="55"/>
      <c r="L17" s="55"/>
      <c r="M17" s="55"/>
      <c r="N17" s="55"/>
      <c r="O17" s="55"/>
      <c r="P17" s="55"/>
      <c r="Q17" s="55"/>
      <c r="R17" s="55"/>
      <c r="S17" s="55"/>
      <c r="T17" s="55"/>
      <c r="U17" s="55"/>
      <c r="V17" s="55"/>
      <c r="W17" s="58"/>
      <c r="X17" s="58"/>
      <c r="Y17" s="58"/>
    </row>
    <row r="18" spans="1:25" ht="33.75" customHeight="1">
      <c r="A18" s="58">
        <v>17</v>
      </c>
      <c r="B18" s="56" t="s">
        <v>3500</v>
      </c>
      <c r="C18" s="118">
        <v>41561</v>
      </c>
      <c r="D18" s="58" t="s">
        <v>3501</v>
      </c>
      <c r="E18" s="60" t="s">
        <v>22</v>
      </c>
      <c r="F18" s="58"/>
      <c r="G18" s="58"/>
      <c r="H18" s="58"/>
      <c r="I18" s="58"/>
      <c r="J18" s="58"/>
      <c r="K18" s="55"/>
      <c r="L18" s="55"/>
      <c r="M18" s="55"/>
      <c r="N18" s="58"/>
      <c r="O18" s="55"/>
      <c r="P18" s="55"/>
      <c r="Q18" s="55"/>
      <c r="R18" s="55"/>
      <c r="S18" s="55"/>
      <c r="T18" s="58"/>
      <c r="U18" s="58"/>
      <c r="V18" s="58"/>
      <c r="W18" s="58"/>
      <c r="X18" s="58"/>
      <c r="Y18" s="58"/>
    </row>
    <row r="19" spans="1:25" ht="33.75" customHeight="1">
      <c r="A19" s="58">
        <v>18</v>
      </c>
      <c r="B19" s="56" t="s">
        <v>3502</v>
      </c>
      <c r="C19" s="128">
        <v>41596</v>
      </c>
      <c r="D19" s="58" t="s">
        <v>3503</v>
      </c>
      <c r="E19" s="58" t="s">
        <v>2949</v>
      </c>
      <c r="F19" s="55"/>
      <c r="G19" s="55"/>
      <c r="H19" s="55"/>
      <c r="I19" s="55"/>
      <c r="J19" s="55"/>
      <c r="K19" s="55"/>
      <c r="L19" s="55"/>
      <c r="M19" s="55"/>
      <c r="N19" s="55"/>
      <c r="O19" s="55"/>
      <c r="P19" s="55"/>
      <c r="Q19" s="55"/>
      <c r="R19" s="55"/>
      <c r="S19" s="55"/>
      <c r="T19" s="55"/>
      <c r="U19" s="55"/>
      <c r="V19" s="55"/>
      <c r="W19" s="55"/>
      <c r="X19" s="55"/>
      <c r="Y19" s="55"/>
    </row>
    <row r="20" spans="1:25" ht="33.75" customHeight="1">
      <c r="A20" s="58">
        <v>19</v>
      </c>
      <c r="B20" s="56" t="s">
        <v>3504</v>
      </c>
      <c r="C20" s="128">
        <v>41596</v>
      </c>
      <c r="D20" s="58" t="s">
        <v>3505</v>
      </c>
      <c r="E20" s="58" t="s">
        <v>2949</v>
      </c>
      <c r="F20" s="55"/>
      <c r="G20" s="55"/>
      <c r="H20" s="55"/>
      <c r="I20" s="55"/>
      <c r="J20" s="55"/>
      <c r="K20" s="55"/>
      <c r="L20" s="55"/>
      <c r="M20" s="55"/>
      <c r="N20" s="55"/>
      <c r="O20" s="55"/>
      <c r="P20" s="55"/>
      <c r="Q20" s="55"/>
      <c r="R20" s="55"/>
      <c r="S20" s="55"/>
      <c r="T20" s="55"/>
      <c r="U20" s="55"/>
      <c r="V20" s="55"/>
      <c r="W20" s="55"/>
      <c r="X20" s="55"/>
      <c r="Y20" s="55"/>
    </row>
    <row r="21" spans="1:25" ht="33.75" customHeight="1">
      <c r="A21" s="58">
        <v>20</v>
      </c>
      <c r="B21" s="56" t="s">
        <v>3506</v>
      </c>
      <c r="C21" s="118">
        <v>41603</v>
      </c>
      <c r="D21" s="58" t="s">
        <v>3507</v>
      </c>
      <c r="E21" s="60" t="s">
        <v>474</v>
      </c>
      <c r="F21" s="58"/>
      <c r="G21" s="58"/>
      <c r="H21" s="58"/>
      <c r="I21" s="58"/>
      <c r="J21" s="58"/>
      <c r="K21" s="55"/>
      <c r="L21" s="55"/>
      <c r="M21" s="55"/>
      <c r="N21" s="58"/>
      <c r="O21" s="55"/>
      <c r="P21" s="55"/>
      <c r="Q21" s="55"/>
      <c r="R21" s="55"/>
      <c r="S21" s="55"/>
      <c r="T21" s="58"/>
      <c r="U21" s="58"/>
      <c r="V21" s="58"/>
      <c r="W21" s="58"/>
      <c r="X21" s="58"/>
      <c r="Y21" s="58"/>
    </row>
    <row r="22" spans="1:25" ht="33.75" customHeight="1">
      <c r="A22" s="58">
        <v>21</v>
      </c>
      <c r="B22" s="56" t="s">
        <v>3508</v>
      </c>
      <c r="C22" s="118">
        <v>41655</v>
      </c>
      <c r="D22" s="58" t="s">
        <v>3509</v>
      </c>
      <c r="E22" s="60" t="s">
        <v>22</v>
      </c>
      <c r="F22" s="58"/>
      <c r="G22" s="58"/>
      <c r="H22" s="58"/>
      <c r="I22" s="58"/>
      <c r="J22" s="58"/>
      <c r="K22" s="55"/>
      <c r="L22" s="55"/>
      <c r="M22" s="55"/>
      <c r="N22" s="58"/>
      <c r="O22" s="55"/>
      <c r="P22" s="55"/>
      <c r="Q22" s="55"/>
      <c r="R22" s="55"/>
      <c r="S22" s="55"/>
      <c r="T22" s="58"/>
      <c r="U22" s="58"/>
      <c r="V22" s="58"/>
      <c r="W22" s="58"/>
      <c r="X22" s="58"/>
      <c r="Y22" s="58"/>
    </row>
    <row r="23" spans="1:25" ht="33.75" customHeight="1">
      <c r="A23" s="58">
        <v>22</v>
      </c>
      <c r="B23" s="56" t="s">
        <v>3510</v>
      </c>
      <c r="C23" s="118">
        <v>41662</v>
      </c>
      <c r="D23" s="58" t="s">
        <v>3511</v>
      </c>
      <c r="E23" s="60" t="s">
        <v>1264</v>
      </c>
      <c r="F23" s="58"/>
      <c r="G23" s="58"/>
      <c r="H23" s="58"/>
      <c r="I23" s="58"/>
      <c r="J23" s="58"/>
      <c r="K23" s="55"/>
      <c r="L23" s="55"/>
      <c r="M23" s="55"/>
      <c r="N23" s="58"/>
      <c r="O23" s="55"/>
      <c r="P23" s="55"/>
      <c r="Q23" s="55"/>
      <c r="R23" s="55"/>
      <c r="S23" s="55"/>
      <c r="T23" s="58"/>
      <c r="U23" s="58"/>
      <c r="V23" s="58"/>
      <c r="W23" s="58"/>
      <c r="X23" s="58"/>
      <c r="Y23" s="58"/>
    </row>
    <row r="24" spans="1:25" ht="33.75" customHeight="1">
      <c r="A24" s="58">
        <v>23</v>
      </c>
      <c r="B24" s="56" t="s">
        <v>3512</v>
      </c>
      <c r="C24" s="118">
        <v>41682</v>
      </c>
      <c r="D24" s="58" t="s">
        <v>3513</v>
      </c>
      <c r="E24" s="60" t="s">
        <v>1264</v>
      </c>
      <c r="F24" s="55"/>
      <c r="G24" s="55"/>
      <c r="H24" s="55"/>
      <c r="I24" s="55"/>
      <c r="J24" s="55"/>
      <c r="K24" s="55"/>
      <c r="L24" s="55"/>
      <c r="M24" s="55"/>
      <c r="N24" s="55"/>
      <c r="O24" s="55"/>
      <c r="P24" s="55"/>
      <c r="Q24" s="55"/>
      <c r="R24" s="55"/>
      <c r="S24" s="55"/>
      <c r="T24" s="55"/>
      <c r="U24" s="55"/>
      <c r="V24" s="55"/>
      <c r="W24" s="55"/>
      <c r="X24" s="55"/>
      <c r="Y24" s="55"/>
    </row>
    <row r="25" spans="1:25" ht="33.75" customHeight="1">
      <c r="A25" s="58">
        <v>24</v>
      </c>
      <c r="B25" s="56" t="s">
        <v>3514</v>
      </c>
      <c r="C25" s="118">
        <v>42136</v>
      </c>
      <c r="D25" s="58" t="s">
        <v>3515</v>
      </c>
      <c r="E25" s="60" t="s">
        <v>3516</v>
      </c>
      <c r="F25" s="55"/>
      <c r="G25" s="55"/>
      <c r="H25" s="55"/>
      <c r="I25" s="55"/>
      <c r="J25" s="55"/>
      <c r="K25" s="55"/>
      <c r="L25" s="55"/>
      <c r="M25" s="55"/>
      <c r="N25" s="55"/>
      <c r="O25" s="55"/>
      <c r="P25" s="55"/>
      <c r="Q25" s="55"/>
      <c r="R25" s="55"/>
      <c r="S25" s="55"/>
      <c r="T25" s="55"/>
      <c r="U25" s="55"/>
      <c r="V25" s="55"/>
      <c r="W25" s="55"/>
      <c r="X25" s="55"/>
      <c r="Y25" s="55"/>
    </row>
    <row r="26" spans="1:25" ht="33.75" customHeight="1">
      <c r="A26" s="58">
        <v>25</v>
      </c>
      <c r="B26" s="56" t="s">
        <v>3517</v>
      </c>
      <c r="C26" s="118">
        <v>42152</v>
      </c>
      <c r="D26" s="60" t="s">
        <v>3518</v>
      </c>
      <c r="E26" s="60" t="s">
        <v>437</v>
      </c>
      <c r="F26" s="55"/>
      <c r="G26" s="55"/>
      <c r="H26" s="55"/>
      <c r="I26" s="55"/>
      <c r="J26" s="55"/>
      <c r="K26" s="55"/>
      <c r="L26" s="55"/>
      <c r="M26" s="55"/>
      <c r="N26" s="55"/>
      <c r="O26" s="55"/>
      <c r="P26" s="55"/>
      <c r="Q26" s="55"/>
      <c r="R26" s="55"/>
      <c r="S26" s="55"/>
      <c r="T26" s="55"/>
      <c r="U26" s="55"/>
      <c r="V26" s="55"/>
      <c r="W26" s="55"/>
      <c r="X26" s="55"/>
      <c r="Y26" s="55"/>
    </row>
    <row r="27" spans="1:25" ht="33.75" customHeight="1">
      <c r="A27" s="58">
        <v>26</v>
      </c>
      <c r="B27" s="56" t="s">
        <v>488</v>
      </c>
      <c r="C27" s="118">
        <v>42170</v>
      </c>
      <c r="D27" s="58" t="s">
        <v>3519</v>
      </c>
      <c r="E27" s="60" t="s">
        <v>22</v>
      </c>
      <c r="F27" s="55"/>
      <c r="G27" s="55"/>
      <c r="H27" s="55"/>
      <c r="I27" s="55"/>
      <c r="J27" s="55"/>
      <c r="K27" s="55"/>
      <c r="L27" s="55"/>
      <c r="M27" s="55"/>
      <c r="N27" s="55"/>
      <c r="O27" s="55"/>
      <c r="P27" s="55"/>
      <c r="Q27" s="55"/>
      <c r="R27" s="55"/>
      <c r="S27" s="55"/>
      <c r="T27" s="55"/>
      <c r="U27" s="55"/>
      <c r="V27" s="55"/>
      <c r="W27" s="55"/>
      <c r="X27" s="55"/>
      <c r="Y27" s="55"/>
    </row>
    <row r="28" spans="1:25" ht="33.75" customHeight="1">
      <c r="A28" s="58">
        <v>27</v>
      </c>
      <c r="B28" s="56" t="s">
        <v>3520</v>
      </c>
      <c r="C28" s="118">
        <v>42255</v>
      </c>
      <c r="D28" s="60" t="s">
        <v>3521</v>
      </c>
      <c r="E28" s="60" t="s">
        <v>22</v>
      </c>
      <c r="F28" s="55"/>
      <c r="G28" s="55"/>
      <c r="H28" s="55"/>
      <c r="I28" s="55"/>
      <c r="J28" s="55"/>
      <c r="K28" s="55"/>
      <c r="L28" s="55"/>
      <c r="M28" s="55"/>
      <c r="N28" s="55"/>
      <c r="O28" s="55"/>
      <c r="P28" s="55"/>
      <c r="Q28" s="55"/>
      <c r="R28" s="55"/>
      <c r="S28" s="55"/>
      <c r="T28" s="55"/>
      <c r="U28" s="55"/>
      <c r="V28" s="55"/>
      <c r="W28" s="55"/>
      <c r="X28" s="55"/>
      <c r="Y28" s="55"/>
    </row>
    <row r="29" spans="1:25" ht="33.75" customHeight="1">
      <c r="A29" s="58">
        <v>28</v>
      </c>
      <c r="B29" s="56" t="s">
        <v>411</v>
      </c>
      <c r="C29" s="118">
        <v>42265</v>
      </c>
      <c r="D29" s="60" t="s">
        <v>3522</v>
      </c>
      <c r="E29" s="58" t="s">
        <v>3523</v>
      </c>
      <c r="F29" s="55"/>
      <c r="G29" s="55"/>
      <c r="H29" s="55"/>
      <c r="I29" s="55"/>
      <c r="J29" s="55"/>
      <c r="K29" s="55"/>
      <c r="L29" s="55"/>
      <c r="M29" s="55"/>
      <c r="N29" s="55"/>
      <c r="O29" s="55"/>
      <c r="P29" s="55"/>
      <c r="Q29" s="55"/>
      <c r="R29" s="55"/>
      <c r="S29" s="55"/>
      <c r="T29" s="55"/>
      <c r="U29" s="55"/>
      <c r="V29" s="55"/>
      <c r="W29" s="55"/>
      <c r="X29" s="55"/>
      <c r="Y29" s="55"/>
    </row>
    <row r="30" spans="1:25" ht="33.75" customHeight="1">
      <c r="A30" s="58">
        <v>29</v>
      </c>
      <c r="B30" s="56" t="s">
        <v>3524</v>
      </c>
      <c r="C30" s="118">
        <v>42306</v>
      </c>
      <c r="D30" s="60" t="s">
        <v>3525</v>
      </c>
      <c r="E30" s="58" t="s">
        <v>3526</v>
      </c>
      <c r="F30" s="55"/>
      <c r="G30" s="55"/>
      <c r="H30" s="55"/>
      <c r="I30" s="55"/>
      <c r="J30" s="55"/>
      <c r="K30" s="55"/>
      <c r="L30" s="55"/>
      <c r="M30" s="55"/>
      <c r="N30" s="55"/>
      <c r="O30" s="55"/>
      <c r="P30" s="55"/>
      <c r="Q30" s="55"/>
      <c r="R30" s="55"/>
      <c r="S30" s="55"/>
      <c r="T30" s="55"/>
      <c r="U30" s="55"/>
      <c r="V30" s="55"/>
      <c r="W30" s="55"/>
      <c r="X30" s="55"/>
      <c r="Y30" s="55"/>
    </row>
    <row r="31" spans="1:25" ht="33.75" customHeight="1">
      <c r="A31" s="58">
        <v>30</v>
      </c>
      <c r="B31" s="56" t="s">
        <v>3527</v>
      </c>
      <c r="C31" s="118">
        <v>42346</v>
      </c>
      <c r="D31" s="58" t="s">
        <v>3528</v>
      </c>
      <c r="E31" s="60" t="s">
        <v>7</v>
      </c>
      <c r="F31" s="55"/>
      <c r="G31" s="55"/>
      <c r="H31" s="55"/>
      <c r="I31" s="55"/>
      <c r="J31" s="55"/>
      <c r="K31" s="55"/>
      <c r="L31" s="55"/>
      <c r="M31" s="55"/>
      <c r="N31" s="55"/>
      <c r="O31" s="55"/>
      <c r="P31" s="55"/>
      <c r="Q31" s="55"/>
      <c r="R31" s="55"/>
      <c r="S31" s="55"/>
      <c r="T31" s="55"/>
      <c r="U31" s="55"/>
      <c r="V31" s="55"/>
      <c r="W31" s="55"/>
      <c r="X31" s="55"/>
      <c r="Y31" s="55"/>
    </row>
    <row r="32" spans="1:25" ht="33.75" customHeight="1">
      <c r="A32" s="58">
        <v>31</v>
      </c>
      <c r="B32" s="56" t="s">
        <v>3529</v>
      </c>
      <c r="C32" s="118">
        <v>42348</v>
      </c>
      <c r="D32" s="58" t="s">
        <v>3530</v>
      </c>
      <c r="E32" s="60" t="s">
        <v>7</v>
      </c>
      <c r="F32" s="55"/>
      <c r="G32" s="55"/>
      <c r="H32" s="55"/>
      <c r="I32" s="55"/>
      <c r="J32" s="55"/>
      <c r="K32" s="55"/>
      <c r="L32" s="55"/>
      <c r="M32" s="55"/>
      <c r="N32" s="55"/>
      <c r="O32" s="55"/>
      <c r="P32" s="55"/>
      <c r="Q32" s="55"/>
      <c r="R32" s="55"/>
      <c r="S32" s="55"/>
      <c r="T32" s="55"/>
      <c r="U32" s="55"/>
      <c r="V32" s="55"/>
      <c r="W32" s="55"/>
      <c r="X32" s="55"/>
      <c r="Y32" s="55"/>
    </row>
    <row r="33" spans="1:25" ht="33.75" customHeight="1">
      <c r="A33" s="58">
        <v>32</v>
      </c>
      <c r="B33" s="56" t="s">
        <v>3531</v>
      </c>
      <c r="C33" s="118">
        <v>42417</v>
      </c>
      <c r="D33" s="58" t="s">
        <v>3532</v>
      </c>
      <c r="E33" s="60" t="s">
        <v>3533</v>
      </c>
      <c r="F33" s="55"/>
      <c r="G33" s="55"/>
      <c r="H33" s="55"/>
      <c r="I33" s="55"/>
      <c r="J33" s="55"/>
      <c r="K33" s="55"/>
      <c r="L33" s="55"/>
      <c r="M33" s="55"/>
      <c r="N33" s="55"/>
      <c r="O33" s="55"/>
      <c r="P33" s="55"/>
      <c r="Q33" s="55"/>
      <c r="R33" s="55"/>
      <c r="S33" s="55"/>
      <c r="T33" s="55"/>
      <c r="U33" s="55"/>
      <c r="V33" s="55"/>
      <c r="W33" s="55"/>
      <c r="X33" s="55"/>
      <c r="Y33" s="55"/>
    </row>
    <row r="34" spans="1:25" ht="33.75" customHeight="1">
      <c r="A34" s="58">
        <v>33</v>
      </c>
      <c r="B34" s="56" t="s">
        <v>3534</v>
      </c>
      <c r="C34" s="118">
        <v>42426</v>
      </c>
      <c r="D34" s="58" t="s">
        <v>3535</v>
      </c>
      <c r="E34" s="60" t="s">
        <v>3536</v>
      </c>
      <c r="F34" s="55"/>
      <c r="G34" s="55"/>
      <c r="H34" s="55"/>
      <c r="I34" s="55"/>
      <c r="J34" s="55"/>
      <c r="K34" s="55"/>
      <c r="L34" s="55"/>
      <c r="M34" s="55"/>
      <c r="N34" s="55"/>
      <c r="O34" s="55"/>
      <c r="P34" s="55"/>
      <c r="Q34" s="55"/>
      <c r="R34" s="55"/>
      <c r="S34" s="55"/>
      <c r="T34" s="55"/>
      <c r="U34" s="55"/>
      <c r="V34" s="55"/>
      <c r="W34" s="55"/>
      <c r="X34" s="55"/>
      <c r="Y34" s="55"/>
    </row>
    <row r="35" spans="1:25" ht="33.75" customHeight="1">
      <c r="A35" s="58">
        <v>34</v>
      </c>
      <c r="B35" s="56" t="s">
        <v>3537</v>
      </c>
      <c r="C35" s="118">
        <v>42437</v>
      </c>
      <c r="D35" s="58" t="s">
        <v>3538</v>
      </c>
      <c r="E35" s="58" t="s">
        <v>3539</v>
      </c>
      <c r="F35" s="55"/>
      <c r="G35" s="55"/>
      <c r="H35" s="55"/>
      <c r="I35" s="55"/>
      <c r="J35" s="55"/>
      <c r="K35" s="55"/>
      <c r="L35" s="55"/>
      <c r="M35" s="55"/>
      <c r="N35" s="55"/>
      <c r="O35" s="55"/>
      <c r="P35" s="55"/>
      <c r="Q35" s="55"/>
      <c r="R35" s="55"/>
      <c r="S35" s="55"/>
      <c r="T35" s="55"/>
      <c r="U35" s="55"/>
      <c r="V35" s="55"/>
      <c r="W35" s="55"/>
      <c r="X35" s="55"/>
      <c r="Y35" s="55"/>
    </row>
    <row r="36" spans="1:25" ht="33.75" customHeight="1">
      <c r="A36" s="58">
        <v>35</v>
      </c>
      <c r="B36" s="56" t="s">
        <v>3540</v>
      </c>
      <c r="C36" s="118">
        <v>42661</v>
      </c>
      <c r="D36" s="58" t="s">
        <v>3541</v>
      </c>
      <c r="E36" s="58" t="s">
        <v>22</v>
      </c>
      <c r="F36" s="55"/>
      <c r="G36" s="55"/>
      <c r="H36" s="55"/>
      <c r="I36" s="55"/>
      <c r="J36" s="55"/>
      <c r="K36" s="55"/>
      <c r="L36" s="55"/>
      <c r="M36" s="55"/>
      <c r="N36" s="55"/>
      <c r="O36" s="55"/>
      <c r="P36" s="55"/>
      <c r="Q36" s="55"/>
      <c r="R36" s="55"/>
      <c r="S36" s="55"/>
      <c r="T36" s="55"/>
      <c r="U36" s="55"/>
      <c r="V36" s="55"/>
      <c r="W36" s="55"/>
      <c r="X36" s="55"/>
      <c r="Y36" s="55"/>
    </row>
    <row r="37" spans="1:25" ht="33.75" customHeight="1">
      <c r="A37" s="58">
        <v>36</v>
      </c>
      <c r="B37" s="56" t="s">
        <v>3542</v>
      </c>
      <c r="C37" s="118">
        <v>42751</v>
      </c>
      <c r="D37" s="58" t="s">
        <v>3543</v>
      </c>
      <c r="E37" s="130" t="s">
        <v>3544</v>
      </c>
      <c r="F37" s="55"/>
      <c r="G37" s="55"/>
      <c r="H37" s="55"/>
      <c r="I37" s="55"/>
      <c r="J37" s="55"/>
      <c r="K37" s="55"/>
      <c r="L37" s="55"/>
      <c r="M37" s="55"/>
      <c r="N37" s="55"/>
      <c r="O37" s="55"/>
      <c r="P37" s="55"/>
      <c r="Q37" s="55"/>
      <c r="R37" s="55"/>
      <c r="S37" s="55"/>
      <c r="T37" s="55"/>
      <c r="U37" s="55"/>
      <c r="V37" s="55"/>
      <c r="W37" s="55"/>
      <c r="X37" s="55"/>
      <c r="Y37" s="55"/>
    </row>
    <row r="38" spans="1:25" ht="33.75" customHeight="1">
      <c r="A38" s="58">
        <v>36</v>
      </c>
      <c r="B38" s="56" t="s">
        <v>3545</v>
      </c>
      <c r="C38" s="118">
        <v>42751</v>
      </c>
      <c r="D38" s="58" t="s">
        <v>3546</v>
      </c>
      <c r="E38" s="130" t="s">
        <v>3544</v>
      </c>
      <c r="F38" s="55"/>
      <c r="G38" s="55"/>
      <c r="H38" s="55"/>
      <c r="I38" s="55"/>
      <c r="J38" s="55"/>
      <c r="K38" s="55"/>
      <c r="L38" s="55"/>
      <c r="M38" s="55"/>
      <c r="N38" s="55"/>
      <c r="O38" s="55"/>
      <c r="P38" s="55"/>
      <c r="Q38" s="55"/>
      <c r="R38" s="55"/>
      <c r="S38" s="55"/>
      <c r="T38" s="55"/>
      <c r="U38" s="55"/>
      <c r="V38" s="55"/>
      <c r="W38" s="55"/>
      <c r="X38" s="55"/>
      <c r="Y38" s="55"/>
    </row>
    <row r="39" spans="1:25" ht="33.75" customHeight="1">
      <c r="A39" s="58">
        <v>37</v>
      </c>
      <c r="B39" s="56" t="s">
        <v>3547</v>
      </c>
      <c r="C39" s="118">
        <v>42894</v>
      </c>
      <c r="D39" s="58" t="s">
        <v>3548</v>
      </c>
      <c r="E39" s="58" t="s">
        <v>22</v>
      </c>
      <c r="F39" s="55"/>
      <c r="G39" s="55"/>
      <c r="H39" s="55"/>
      <c r="I39" s="55"/>
      <c r="J39" s="55"/>
      <c r="K39" s="55"/>
      <c r="L39" s="55"/>
      <c r="M39" s="55"/>
      <c r="N39" s="55"/>
      <c r="O39" s="55"/>
      <c r="P39" s="55"/>
      <c r="Q39" s="55"/>
      <c r="R39" s="55"/>
      <c r="S39" s="55"/>
      <c r="T39" s="55"/>
      <c r="U39" s="55"/>
      <c r="V39" s="55"/>
      <c r="W39" s="55"/>
      <c r="X39" s="55"/>
      <c r="Y39" s="55"/>
    </row>
    <row r="40" spans="1:25" ht="33.75" customHeight="1">
      <c r="A40" s="58">
        <v>38</v>
      </c>
      <c r="B40" s="56" t="s">
        <v>3549</v>
      </c>
      <c r="C40" s="118">
        <v>42909</v>
      </c>
      <c r="D40" s="58" t="s">
        <v>3550</v>
      </c>
      <c r="E40" s="131" t="s">
        <v>3551</v>
      </c>
      <c r="F40" s="55"/>
      <c r="G40" s="55"/>
      <c r="H40" s="55"/>
      <c r="I40" s="55"/>
      <c r="J40" s="55"/>
      <c r="K40" s="55"/>
      <c r="L40" s="55"/>
      <c r="M40" s="55"/>
      <c r="N40" s="55"/>
      <c r="O40" s="55"/>
      <c r="P40" s="55"/>
      <c r="Q40" s="55"/>
      <c r="R40" s="55"/>
      <c r="S40" s="55"/>
      <c r="T40" s="55"/>
      <c r="U40" s="55"/>
      <c r="V40" s="55"/>
      <c r="W40" s="55"/>
      <c r="X40" s="55"/>
      <c r="Y40" s="55"/>
    </row>
    <row r="41" spans="1:25" ht="33.75" customHeight="1">
      <c r="A41" s="58">
        <v>39</v>
      </c>
      <c r="B41" s="64" t="s">
        <v>3552</v>
      </c>
      <c r="C41" s="118">
        <v>42921</v>
      </c>
      <c r="D41" s="58" t="s">
        <v>3553</v>
      </c>
      <c r="E41" s="58" t="s">
        <v>232</v>
      </c>
      <c r="F41" s="55"/>
      <c r="G41" s="55"/>
      <c r="H41" s="55"/>
      <c r="I41" s="55"/>
      <c r="J41" s="55"/>
      <c r="K41" s="55"/>
      <c r="L41" s="55"/>
      <c r="M41" s="55"/>
      <c r="N41" s="55"/>
      <c r="O41" s="55"/>
      <c r="P41" s="55"/>
      <c r="Q41" s="55"/>
      <c r="R41" s="55"/>
      <c r="S41" s="55"/>
      <c r="T41" s="55"/>
      <c r="U41" s="55"/>
      <c r="V41" s="55"/>
      <c r="W41" s="55"/>
      <c r="X41" s="55"/>
      <c r="Y41" s="55"/>
    </row>
    <row r="42" spans="1:25" ht="33.75" customHeight="1">
      <c r="A42" s="55">
        <v>40</v>
      </c>
      <c r="B42" s="64" t="s">
        <v>3554</v>
      </c>
      <c r="C42" s="118">
        <v>43063</v>
      </c>
      <c r="D42" s="58" t="s">
        <v>3555</v>
      </c>
      <c r="E42" s="60" t="s">
        <v>1376</v>
      </c>
      <c r="F42" s="55"/>
      <c r="G42" s="55"/>
      <c r="H42" s="55"/>
      <c r="I42" s="55"/>
      <c r="J42" s="55"/>
      <c r="K42" s="55"/>
      <c r="L42" s="55"/>
      <c r="M42" s="55"/>
      <c r="N42" s="55"/>
      <c r="O42" s="55"/>
      <c r="P42" s="55"/>
      <c r="Q42" s="55"/>
      <c r="R42" s="55"/>
      <c r="S42" s="55"/>
      <c r="T42" s="55"/>
      <c r="U42" s="55"/>
      <c r="V42" s="55"/>
      <c r="W42" s="55"/>
      <c r="X42" s="55"/>
      <c r="Y42" s="55"/>
    </row>
    <row r="43" spans="1:25" ht="33.75" customHeight="1">
      <c r="A43" s="55">
        <v>41</v>
      </c>
      <c r="B43" s="56" t="s">
        <v>3556</v>
      </c>
      <c r="C43" s="132">
        <v>43157</v>
      </c>
      <c r="D43" s="58" t="s">
        <v>3557</v>
      </c>
      <c r="E43" s="60" t="s">
        <v>1224</v>
      </c>
      <c r="F43" s="55"/>
      <c r="G43" s="55"/>
      <c r="H43" s="55"/>
      <c r="I43" s="55"/>
      <c r="J43" s="55"/>
      <c r="K43" s="55"/>
      <c r="L43" s="55"/>
      <c r="M43" s="55"/>
      <c r="N43" s="55"/>
      <c r="O43" s="55"/>
      <c r="P43" s="55"/>
      <c r="Q43" s="55"/>
      <c r="R43" s="55"/>
      <c r="S43" s="55"/>
      <c r="T43" s="55"/>
      <c r="U43" s="55"/>
      <c r="V43" s="55"/>
      <c r="W43" s="55"/>
      <c r="X43" s="55"/>
      <c r="Y43" s="55"/>
    </row>
    <row r="44" spans="1:25" ht="33.75" customHeight="1">
      <c r="A44" s="55">
        <v>42</v>
      </c>
      <c r="B44" s="56" t="s">
        <v>3558</v>
      </c>
      <c r="C44" s="132">
        <v>43231</v>
      </c>
      <c r="D44" s="58" t="s">
        <v>3559</v>
      </c>
      <c r="E44" s="60" t="s">
        <v>3560</v>
      </c>
      <c r="F44" s="55"/>
      <c r="G44" s="55"/>
      <c r="H44" s="55"/>
      <c r="I44" s="55"/>
      <c r="J44" s="55"/>
      <c r="K44" s="55"/>
      <c r="L44" s="55"/>
      <c r="M44" s="55"/>
      <c r="N44" s="55"/>
      <c r="O44" s="55"/>
      <c r="P44" s="55"/>
      <c r="Q44" s="55"/>
      <c r="R44" s="55"/>
      <c r="S44" s="55"/>
      <c r="T44" s="55"/>
      <c r="U44" s="55"/>
      <c r="V44" s="55"/>
      <c r="W44" s="55"/>
      <c r="X44" s="55"/>
      <c r="Y44" s="55"/>
    </row>
    <row r="45" spans="1:25" ht="33.75" customHeight="1">
      <c r="A45" s="55"/>
      <c r="B45" s="133" t="s">
        <v>3561</v>
      </c>
      <c r="C45" s="134"/>
      <c r="D45" s="58"/>
      <c r="E45" s="58"/>
      <c r="F45" s="55"/>
      <c r="G45" s="55"/>
      <c r="H45" s="55"/>
      <c r="I45" s="55"/>
      <c r="J45" s="55"/>
      <c r="K45" s="55"/>
      <c r="L45" s="55"/>
      <c r="M45" s="55"/>
      <c r="N45" s="55"/>
      <c r="O45" s="55"/>
      <c r="P45" s="55"/>
      <c r="Q45" s="55"/>
      <c r="R45" s="55"/>
      <c r="S45" s="55"/>
      <c r="T45" s="55"/>
      <c r="U45" s="55"/>
      <c r="V45" s="55"/>
      <c r="W45" s="55"/>
      <c r="X45" s="55"/>
      <c r="Y45" s="55"/>
    </row>
    <row r="46" spans="1:25" ht="33.75" customHeight="1">
      <c r="A46" s="55">
        <v>43</v>
      </c>
      <c r="B46" s="71" t="s">
        <v>3562</v>
      </c>
      <c r="C46" s="134" t="s">
        <v>3563</v>
      </c>
      <c r="D46" s="58" t="s">
        <v>3564</v>
      </c>
      <c r="E46" s="58" t="s">
        <v>3565</v>
      </c>
      <c r="F46" s="55"/>
      <c r="G46" s="55"/>
      <c r="H46" s="55"/>
      <c r="I46" s="55"/>
      <c r="J46" s="55"/>
      <c r="K46" s="55"/>
      <c r="L46" s="55"/>
      <c r="M46" s="55"/>
      <c r="N46" s="55"/>
      <c r="O46" s="55"/>
      <c r="P46" s="55"/>
      <c r="Q46" s="55"/>
      <c r="R46" s="55"/>
      <c r="S46" s="55"/>
      <c r="T46" s="55"/>
      <c r="U46" s="55"/>
      <c r="V46" s="55"/>
      <c r="W46" s="55"/>
      <c r="X46" s="55"/>
      <c r="Y46" s="55"/>
    </row>
    <row r="47" spans="1:25" ht="36" customHeight="1">
      <c r="A47" s="135">
        <v>44</v>
      </c>
      <c r="B47" s="136" t="s">
        <v>3566</v>
      </c>
      <c r="C47" s="137">
        <v>44111</v>
      </c>
      <c r="D47" s="138" t="s">
        <v>3567</v>
      </c>
      <c r="E47" s="60" t="s">
        <v>22</v>
      </c>
      <c r="F47" s="75"/>
      <c r="G47" s="58"/>
      <c r="H47" s="58"/>
      <c r="I47" s="58"/>
      <c r="J47" s="58"/>
      <c r="K47" s="58"/>
      <c r="L47" s="58"/>
      <c r="M47" s="58"/>
      <c r="N47" s="58"/>
      <c r="O47" s="58"/>
      <c r="P47" s="58"/>
      <c r="Q47" s="58"/>
      <c r="R47" s="58"/>
      <c r="S47" s="58"/>
      <c r="T47" s="58"/>
      <c r="U47" s="58"/>
      <c r="V47" s="58"/>
      <c r="W47" s="58"/>
      <c r="X47" s="58"/>
      <c r="Y47" s="58"/>
    </row>
    <row r="48" spans="1:25" ht="33.75" customHeight="1">
      <c r="A48" s="55">
        <v>45</v>
      </c>
      <c r="B48" s="65" t="s">
        <v>3568</v>
      </c>
      <c r="C48" s="137">
        <v>44589</v>
      </c>
      <c r="D48" s="58" t="s">
        <v>3569</v>
      </c>
      <c r="E48" s="60" t="s">
        <v>22</v>
      </c>
      <c r="F48" s="55"/>
      <c r="G48" s="55"/>
      <c r="H48" s="55"/>
      <c r="I48" s="55"/>
      <c r="J48" s="55"/>
      <c r="K48" s="55"/>
      <c r="L48" s="55"/>
      <c r="M48" s="55"/>
      <c r="N48" s="55"/>
      <c r="O48" s="55"/>
      <c r="P48" s="55"/>
      <c r="Q48" s="55"/>
      <c r="R48" s="55"/>
      <c r="S48" s="55"/>
      <c r="T48" s="55"/>
      <c r="U48" s="55"/>
      <c r="V48" s="55"/>
      <c r="W48" s="55"/>
      <c r="X48" s="55"/>
      <c r="Y48" s="55"/>
    </row>
    <row r="49" spans="1:25" s="51" customFormat="1" ht="33.75" customHeight="1">
      <c r="A49" s="55">
        <v>46</v>
      </c>
      <c r="B49" s="139" t="s">
        <v>3570</v>
      </c>
      <c r="C49" s="137">
        <v>44678</v>
      </c>
      <c r="D49" s="58" t="s">
        <v>3571</v>
      </c>
      <c r="E49" s="140" t="s">
        <v>3572</v>
      </c>
      <c r="F49" s="55"/>
      <c r="G49" s="55"/>
      <c r="H49" s="55"/>
      <c r="I49" s="55"/>
      <c r="J49" s="55"/>
      <c r="K49" s="55"/>
      <c r="L49" s="55"/>
      <c r="M49" s="55"/>
      <c r="N49" s="55"/>
      <c r="O49" s="55"/>
      <c r="P49" s="55"/>
      <c r="Q49" s="55"/>
      <c r="R49" s="55"/>
      <c r="S49" s="55"/>
      <c r="T49" s="55"/>
      <c r="U49" s="55"/>
      <c r="V49" s="55"/>
      <c r="W49" s="55"/>
      <c r="X49" s="55"/>
      <c r="Y49" s="55"/>
    </row>
    <row r="50" spans="1:25" s="51" customFormat="1" ht="33.75" customHeight="1">
      <c r="A50" s="55">
        <v>47</v>
      </c>
      <c r="B50" s="141" t="s">
        <v>3573</v>
      </c>
      <c r="C50" s="137">
        <v>44700</v>
      </c>
      <c r="D50" s="58" t="s">
        <v>3574</v>
      </c>
      <c r="E50" s="60" t="s">
        <v>22</v>
      </c>
      <c r="F50" s="55"/>
      <c r="G50" s="55"/>
      <c r="H50" s="55"/>
      <c r="I50" s="55"/>
      <c r="J50" s="55"/>
      <c r="K50" s="55"/>
      <c r="L50" s="55"/>
      <c r="M50" s="55"/>
      <c r="N50" s="55"/>
      <c r="O50" s="55"/>
      <c r="P50" s="55"/>
      <c r="Q50" s="55"/>
      <c r="R50" s="55"/>
      <c r="S50" s="55"/>
      <c r="T50" s="55"/>
      <c r="U50" s="55"/>
      <c r="V50" s="55"/>
      <c r="W50" s="55"/>
      <c r="X50" s="55"/>
      <c r="Y50" s="55"/>
    </row>
    <row r="51" spans="1:25" s="51" customFormat="1" ht="33.75" customHeight="1">
      <c r="A51" s="55">
        <v>48</v>
      </c>
      <c r="B51" s="65" t="s">
        <v>3575</v>
      </c>
      <c r="C51" s="137">
        <v>44727</v>
      </c>
      <c r="D51" s="58" t="s">
        <v>3576</v>
      </c>
      <c r="E51" s="58" t="s">
        <v>22</v>
      </c>
      <c r="F51" s="55"/>
      <c r="G51" s="55"/>
      <c r="H51" s="55"/>
      <c r="I51" s="55"/>
      <c r="J51" s="55"/>
      <c r="K51" s="55"/>
      <c r="L51" s="55"/>
      <c r="M51" s="55"/>
      <c r="N51" s="55"/>
      <c r="O51" s="55"/>
      <c r="P51" s="55"/>
      <c r="Q51" s="55"/>
      <c r="R51" s="55"/>
      <c r="S51" s="55"/>
      <c r="T51" s="55"/>
      <c r="U51" s="55"/>
      <c r="V51" s="55"/>
      <c r="W51" s="55"/>
      <c r="X51" s="55"/>
      <c r="Y51" s="55"/>
    </row>
    <row r="52" spans="1:25" s="51" customFormat="1" ht="33.75" customHeight="1">
      <c r="A52" s="55">
        <v>49</v>
      </c>
      <c r="B52" s="65" t="s">
        <v>3577</v>
      </c>
      <c r="C52" s="137">
        <v>44917</v>
      </c>
      <c r="D52" s="140" t="s">
        <v>3578</v>
      </c>
      <c r="E52" s="140" t="s">
        <v>3579</v>
      </c>
      <c r="F52" s="55"/>
      <c r="G52" s="55"/>
      <c r="H52" s="55"/>
      <c r="I52" s="55"/>
      <c r="J52" s="55"/>
      <c r="K52" s="55"/>
      <c r="L52" s="55"/>
      <c r="M52" s="55"/>
      <c r="N52" s="55"/>
      <c r="O52" s="55"/>
      <c r="P52" s="55"/>
      <c r="Q52" s="55"/>
      <c r="R52" s="55"/>
      <c r="S52" s="55"/>
      <c r="T52" s="55"/>
      <c r="U52" s="55"/>
      <c r="V52" s="55"/>
      <c r="W52" s="55"/>
      <c r="X52" s="55"/>
      <c r="Y52" s="55"/>
    </row>
    <row r="53" spans="1:25" ht="33.75" customHeight="1">
      <c r="A53" s="55"/>
      <c r="B53" s="71"/>
      <c r="C53" s="134"/>
      <c r="D53" s="58"/>
      <c r="E53" s="58"/>
      <c r="F53" s="55"/>
      <c r="G53" s="55"/>
      <c r="H53" s="55"/>
      <c r="I53" s="55"/>
      <c r="J53" s="55"/>
      <c r="K53" s="55"/>
      <c r="L53" s="55"/>
      <c r="M53" s="55"/>
      <c r="N53" s="55"/>
      <c r="O53" s="55"/>
      <c r="P53" s="55"/>
      <c r="Q53" s="55"/>
      <c r="R53" s="55"/>
      <c r="S53" s="55"/>
      <c r="T53" s="55"/>
      <c r="U53" s="55"/>
      <c r="V53" s="55"/>
      <c r="W53" s="55"/>
      <c r="X53" s="55"/>
      <c r="Y53" s="55"/>
    </row>
    <row r="54" spans="1:25" ht="33.75" customHeight="1">
      <c r="A54" s="55"/>
      <c r="B54" s="71"/>
      <c r="C54" s="134"/>
      <c r="D54" s="58"/>
      <c r="E54" s="58"/>
      <c r="F54" s="55"/>
      <c r="G54" s="55"/>
      <c r="H54" s="55"/>
      <c r="I54" s="55"/>
      <c r="J54" s="55"/>
      <c r="K54" s="55"/>
      <c r="L54" s="55"/>
      <c r="M54" s="55"/>
      <c r="N54" s="55"/>
      <c r="O54" s="55"/>
      <c r="P54" s="55"/>
      <c r="Q54" s="55"/>
      <c r="R54" s="55"/>
      <c r="S54" s="55"/>
      <c r="T54" s="55"/>
      <c r="U54" s="55"/>
      <c r="V54" s="55"/>
      <c r="W54" s="55"/>
      <c r="X54" s="55"/>
      <c r="Y54" s="55"/>
    </row>
    <row r="55" spans="1:25" ht="33.75" customHeight="1">
      <c r="A55" s="55"/>
      <c r="B55" s="71"/>
      <c r="C55" s="134"/>
      <c r="D55" s="58"/>
      <c r="E55" s="58"/>
      <c r="F55" s="55"/>
      <c r="G55" s="55"/>
      <c r="H55" s="55"/>
      <c r="I55" s="55"/>
      <c r="J55" s="55"/>
      <c r="K55" s="55"/>
      <c r="L55" s="55"/>
      <c r="M55" s="55"/>
      <c r="N55" s="55"/>
      <c r="O55" s="55"/>
      <c r="P55" s="55"/>
      <c r="Q55" s="55"/>
      <c r="R55" s="55"/>
      <c r="S55" s="55"/>
      <c r="T55" s="55"/>
      <c r="U55" s="55"/>
      <c r="V55" s="55"/>
      <c r="W55" s="55"/>
      <c r="X55" s="55"/>
      <c r="Y55" s="55"/>
    </row>
    <row r="56" spans="1:25" ht="33.75" customHeight="1">
      <c r="A56" s="55"/>
      <c r="B56" s="71"/>
      <c r="C56" s="134"/>
      <c r="D56" s="58"/>
      <c r="E56" s="58"/>
      <c r="F56" s="55"/>
      <c r="G56" s="55"/>
      <c r="H56" s="55"/>
      <c r="I56" s="55"/>
      <c r="J56" s="55"/>
      <c r="K56" s="55"/>
      <c r="L56" s="55"/>
      <c r="M56" s="55"/>
      <c r="N56" s="55"/>
      <c r="O56" s="55"/>
      <c r="P56" s="55"/>
      <c r="Q56" s="55"/>
      <c r="R56" s="55"/>
      <c r="S56" s="55"/>
      <c r="T56" s="55"/>
      <c r="U56" s="55"/>
      <c r="V56" s="55"/>
      <c r="W56" s="55"/>
      <c r="X56" s="55"/>
      <c r="Y56" s="55"/>
    </row>
    <row r="57" spans="1:25" ht="33.75" customHeight="1">
      <c r="A57" s="55"/>
      <c r="B57" s="71"/>
      <c r="C57" s="134"/>
      <c r="D57" s="58"/>
      <c r="E57" s="58"/>
      <c r="F57" s="55"/>
      <c r="G57" s="55"/>
      <c r="H57" s="55"/>
      <c r="I57" s="55"/>
      <c r="J57" s="55"/>
      <c r="K57" s="55"/>
      <c r="L57" s="55"/>
      <c r="M57" s="55"/>
      <c r="N57" s="55"/>
      <c r="O57" s="55"/>
      <c r="P57" s="55"/>
      <c r="Q57" s="55"/>
      <c r="R57" s="55"/>
      <c r="S57" s="55"/>
      <c r="T57" s="55"/>
      <c r="U57" s="55"/>
      <c r="V57" s="55"/>
      <c r="W57" s="55"/>
      <c r="X57" s="55"/>
      <c r="Y57" s="55"/>
    </row>
    <row r="58" spans="1:25" ht="33.75" customHeight="1">
      <c r="A58" s="55"/>
      <c r="B58" s="71"/>
      <c r="C58" s="134"/>
      <c r="D58" s="58"/>
      <c r="E58" s="58"/>
      <c r="F58" s="55"/>
      <c r="G58" s="55"/>
      <c r="H58" s="55"/>
      <c r="I58" s="55"/>
      <c r="J58" s="55"/>
      <c r="K58" s="55"/>
      <c r="L58" s="55"/>
      <c r="M58" s="55"/>
      <c r="N58" s="55"/>
      <c r="O58" s="55"/>
      <c r="P58" s="55"/>
      <c r="Q58" s="55"/>
      <c r="R58" s="55"/>
      <c r="S58" s="55"/>
      <c r="T58" s="55"/>
      <c r="U58" s="55"/>
      <c r="V58" s="55"/>
      <c r="W58" s="55"/>
      <c r="X58" s="55"/>
      <c r="Y58" s="55"/>
    </row>
    <row r="59" spans="1:25" ht="33.75" customHeight="1">
      <c r="A59" s="55"/>
      <c r="B59" s="71"/>
      <c r="C59" s="134"/>
      <c r="D59" s="58"/>
      <c r="E59" s="58"/>
      <c r="F59" s="55"/>
      <c r="G59" s="55"/>
      <c r="H59" s="55"/>
      <c r="I59" s="55"/>
      <c r="J59" s="55"/>
      <c r="K59" s="55"/>
      <c r="L59" s="55"/>
      <c r="M59" s="55"/>
      <c r="N59" s="55"/>
      <c r="O59" s="55"/>
      <c r="P59" s="55"/>
      <c r="Q59" s="55"/>
      <c r="R59" s="55"/>
      <c r="S59" s="55"/>
      <c r="T59" s="55"/>
      <c r="U59" s="55"/>
      <c r="V59" s="55"/>
      <c r="W59" s="55"/>
      <c r="X59" s="55"/>
      <c r="Y59" s="55"/>
    </row>
    <row r="60" spans="1:25" ht="33.75" customHeight="1">
      <c r="A60" s="55"/>
      <c r="B60" s="71"/>
      <c r="C60" s="134"/>
      <c r="D60" s="58"/>
      <c r="E60" s="58"/>
      <c r="F60" s="55"/>
      <c r="G60" s="55"/>
      <c r="H60" s="55"/>
      <c r="I60" s="55"/>
      <c r="J60" s="55"/>
      <c r="K60" s="55"/>
      <c r="L60" s="55"/>
      <c r="M60" s="55"/>
      <c r="N60" s="55"/>
      <c r="O60" s="55"/>
      <c r="P60" s="55"/>
      <c r="Q60" s="55"/>
      <c r="R60" s="55"/>
      <c r="S60" s="55"/>
      <c r="T60" s="55"/>
      <c r="U60" s="55"/>
      <c r="V60" s="55"/>
      <c r="W60" s="55"/>
      <c r="X60" s="55"/>
      <c r="Y60" s="55"/>
    </row>
    <row r="61" spans="1:25" ht="33.75" customHeight="1">
      <c r="A61" s="55"/>
      <c r="B61" s="71"/>
      <c r="C61" s="134"/>
      <c r="D61" s="58"/>
      <c r="E61" s="58"/>
      <c r="F61" s="55"/>
      <c r="G61" s="55"/>
      <c r="H61" s="55"/>
      <c r="I61" s="55"/>
      <c r="J61" s="55"/>
      <c r="K61" s="55"/>
      <c r="L61" s="55"/>
      <c r="M61" s="55"/>
      <c r="N61" s="55"/>
      <c r="O61" s="55"/>
      <c r="P61" s="55"/>
      <c r="Q61" s="55"/>
      <c r="R61" s="55"/>
      <c r="S61" s="55"/>
      <c r="T61" s="55"/>
      <c r="U61" s="55"/>
      <c r="V61" s="55"/>
      <c r="W61" s="55"/>
      <c r="X61" s="55"/>
      <c r="Y61" s="55"/>
    </row>
    <row r="62" spans="1:25" ht="33.75" customHeight="1">
      <c r="A62" s="55"/>
      <c r="B62" s="71"/>
      <c r="C62" s="134"/>
      <c r="D62" s="58"/>
      <c r="E62" s="58"/>
      <c r="F62" s="55"/>
      <c r="G62" s="55"/>
      <c r="H62" s="55"/>
      <c r="I62" s="55"/>
      <c r="J62" s="55"/>
      <c r="K62" s="55"/>
      <c r="L62" s="55"/>
      <c r="M62" s="55"/>
      <c r="N62" s="55"/>
      <c r="O62" s="55"/>
      <c r="P62" s="55"/>
      <c r="Q62" s="55"/>
      <c r="R62" s="55"/>
      <c r="S62" s="55"/>
      <c r="T62" s="55"/>
      <c r="U62" s="55"/>
      <c r="V62" s="55"/>
      <c r="W62" s="55"/>
      <c r="X62" s="55"/>
      <c r="Y62" s="55"/>
    </row>
    <row r="63" spans="1:25" ht="33.75" customHeight="1">
      <c r="A63" s="55"/>
      <c r="B63" s="71"/>
      <c r="C63" s="134"/>
      <c r="D63" s="58"/>
      <c r="E63" s="58"/>
      <c r="F63" s="55"/>
      <c r="G63" s="55"/>
      <c r="H63" s="55"/>
      <c r="I63" s="55"/>
      <c r="J63" s="55"/>
      <c r="K63" s="55"/>
      <c r="L63" s="55"/>
      <c r="M63" s="55"/>
      <c r="N63" s="55"/>
      <c r="O63" s="55"/>
      <c r="P63" s="55"/>
      <c r="Q63" s="55"/>
      <c r="R63" s="55"/>
      <c r="S63" s="55"/>
      <c r="T63" s="55"/>
      <c r="U63" s="55"/>
      <c r="V63" s="55"/>
      <c r="W63" s="55"/>
      <c r="X63" s="55"/>
      <c r="Y63" s="55"/>
    </row>
    <row r="64" spans="1:25" ht="33.75" customHeight="1">
      <c r="A64" s="55"/>
      <c r="B64" s="71"/>
      <c r="C64" s="134"/>
      <c r="D64" s="58"/>
      <c r="E64" s="58"/>
      <c r="F64" s="55"/>
      <c r="G64" s="55"/>
      <c r="H64" s="55"/>
      <c r="I64" s="55"/>
      <c r="J64" s="55"/>
      <c r="K64" s="55"/>
      <c r="L64" s="55"/>
      <c r="M64" s="55"/>
      <c r="N64" s="55"/>
      <c r="O64" s="55"/>
      <c r="P64" s="55"/>
      <c r="Q64" s="55"/>
      <c r="R64" s="55"/>
      <c r="S64" s="55"/>
      <c r="T64" s="55"/>
      <c r="U64" s="55"/>
      <c r="V64" s="55"/>
      <c r="W64" s="55"/>
      <c r="X64" s="55"/>
      <c r="Y64" s="55"/>
    </row>
    <row r="65" spans="1:25" ht="33.75" customHeight="1">
      <c r="A65" s="55"/>
      <c r="B65" s="71"/>
      <c r="C65" s="134"/>
      <c r="D65" s="58"/>
      <c r="E65" s="58"/>
      <c r="F65" s="55"/>
      <c r="G65" s="55"/>
      <c r="H65" s="55"/>
      <c r="I65" s="55"/>
      <c r="J65" s="55"/>
      <c r="K65" s="55"/>
      <c r="L65" s="55"/>
      <c r="M65" s="55"/>
      <c r="N65" s="55"/>
      <c r="O65" s="55"/>
      <c r="P65" s="55"/>
      <c r="Q65" s="55"/>
      <c r="R65" s="55"/>
      <c r="S65" s="55"/>
      <c r="T65" s="55"/>
      <c r="U65" s="55"/>
      <c r="V65" s="55"/>
      <c r="W65" s="55"/>
      <c r="X65" s="55"/>
      <c r="Y65" s="55"/>
    </row>
    <row r="66" spans="1:25" ht="33.75" customHeight="1">
      <c r="A66" s="55"/>
      <c r="B66" s="71"/>
      <c r="C66" s="134"/>
      <c r="D66" s="58"/>
      <c r="E66" s="58"/>
      <c r="F66" s="55"/>
      <c r="G66" s="55"/>
      <c r="H66" s="55"/>
      <c r="I66" s="55"/>
      <c r="J66" s="55"/>
      <c r="K66" s="55"/>
      <c r="L66" s="55"/>
      <c r="M66" s="55"/>
      <c r="N66" s="55"/>
      <c r="O66" s="55"/>
      <c r="P66" s="55"/>
      <c r="Q66" s="55"/>
      <c r="R66" s="55"/>
      <c r="S66" s="55"/>
      <c r="T66" s="55"/>
      <c r="U66" s="55"/>
      <c r="V66" s="55"/>
      <c r="W66" s="55"/>
      <c r="X66" s="55"/>
      <c r="Y66" s="55"/>
    </row>
    <row r="67" spans="1:25" ht="33.75" customHeight="1">
      <c r="A67" s="55"/>
      <c r="B67" s="71"/>
      <c r="C67" s="134"/>
      <c r="D67" s="58"/>
      <c r="E67" s="58"/>
      <c r="F67" s="55"/>
      <c r="G67" s="55"/>
      <c r="H67" s="55"/>
      <c r="I67" s="55"/>
      <c r="J67" s="55"/>
      <c r="K67" s="55"/>
      <c r="L67" s="55"/>
      <c r="M67" s="55"/>
      <c r="N67" s="55"/>
      <c r="O67" s="55"/>
      <c r="P67" s="55"/>
      <c r="Q67" s="55"/>
      <c r="R67" s="55"/>
      <c r="S67" s="55"/>
      <c r="T67" s="55"/>
      <c r="U67" s="55"/>
      <c r="V67" s="55"/>
      <c r="W67" s="55"/>
      <c r="X67" s="55"/>
      <c r="Y67" s="55"/>
    </row>
    <row r="68" spans="1:25" ht="33.75" customHeight="1">
      <c r="A68" s="55"/>
      <c r="B68" s="71"/>
      <c r="C68" s="134"/>
      <c r="D68" s="58"/>
      <c r="E68" s="58"/>
      <c r="F68" s="55"/>
      <c r="G68" s="55"/>
      <c r="H68" s="55"/>
      <c r="I68" s="55"/>
      <c r="J68" s="55"/>
      <c r="K68" s="55"/>
      <c r="L68" s="55"/>
      <c r="M68" s="55"/>
      <c r="N68" s="55"/>
      <c r="O68" s="55"/>
      <c r="P68" s="55"/>
      <c r="Q68" s="55"/>
      <c r="R68" s="55"/>
      <c r="S68" s="55"/>
      <c r="T68" s="55"/>
      <c r="U68" s="55"/>
      <c r="V68" s="55"/>
      <c r="W68" s="55"/>
      <c r="X68" s="55"/>
      <c r="Y68" s="55"/>
    </row>
    <row r="69" spans="1:25" ht="33.75" customHeight="1">
      <c r="A69" s="55"/>
      <c r="B69" s="71"/>
      <c r="C69" s="134"/>
      <c r="D69" s="58"/>
      <c r="E69" s="58"/>
      <c r="F69" s="55"/>
      <c r="G69" s="55"/>
      <c r="H69" s="55"/>
      <c r="I69" s="55"/>
      <c r="J69" s="55"/>
      <c r="K69" s="55"/>
      <c r="L69" s="55"/>
      <c r="M69" s="55"/>
      <c r="N69" s="55"/>
      <c r="O69" s="55"/>
      <c r="P69" s="55"/>
      <c r="Q69" s="55"/>
      <c r="R69" s="55"/>
      <c r="S69" s="55"/>
      <c r="T69" s="55"/>
      <c r="U69" s="55"/>
      <c r="V69" s="55"/>
      <c r="W69" s="55"/>
      <c r="X69" s="55"/>
      <c r="Y69" s="55"/>
    </row>
    <row r="70" spans="1:25" ht="33.75" customHeight="1">
      <c r="A70" s="55"/>
      <c r="B70" s="71"/>
      <c r="C70" s="134"/>
      <c r="D70" s="58"/>
      <c r="E70" s="58"/>
      <c r="F70" s="55"/>
      <c r="G70" s="55"/>
      <c r="H70" s="55"/>
      <c r="I70" s="55"/>
      <c r="J70" s="55"/>
      <c r="K70" s="55"/>
      <c r="L70" s="55"/>
      <c r="M70" s="55"/>
      <c r="N70" s="55"/>
      <c r="O70" s="55"/>
      <c r="P70" s="55"/>
      <c r="Q70" s="55"/>
      <c r="R70" s="55"/>
      <c r="S70" s="55"/>
      <c r="T70" s="55"/>
      <c r="U70" s="55"/>
      <c r="V70" s="55"/>
      <c r="W70" s="55"/>
      <c r="X70" s="55"/>
      <c r="Y70" s="55"/>
    </row>
    <row r="71" spans="1:25" ht="33.75" customHeight="1">
      <c r="A71" s="55"/>
      <c r="B71" s="71"/>
      <c r="C71" s="134"/>
      <c r="D71" s="58"/>
      <c r="E71" s="58"/>
      <c r="F71" s="55"/>
      <c r="G71" s="55"/>
      <c r="H71" s="55"/>
      <c r="I71" s="55"/>
      <c r="J71" s="55"/>
      <c r="K71" s="55"/>
      <c r="L71" s="55"/>
      <c r="M71" s="55"/>
      <c r="N71" s="55"/>
      <c r="O71" s="55"/>
      <c r="P71" s="55"/>
      <c r="Q71" s="55"/>
      <c r="R71" s="55"/>
      <c r="S71" s="55"/>
      <c r="T71" s="55"/>
      <c r="U71" s="55"/>
      <c r="V71" s="55"/>
      <c r="W71" s="55"/>
      <c r="X71" s="55"/>
      <c r="Y71" s="55"/>
    </row>
    <row r="72" spans="1:25" ht="33.75" customHeight="1">
      <c r="A72" s="55"/>
      <c r="B72" s="71"/>
      <c r="C72" s="134"/>
      <c r="D72" s="58"/>
      <c r="E72" s="58"/>
      <c r="F72" s="55"/>
      <c r="G72" s="55"/>
      <c r="H72" s="55"/>
      <c r="I72" s="55"/>
      <c r="J72" s="55"/>
      <c r="K72" s="55"/>
      <c r="L72" s="55"/>
      <c r="M72" s="55"/>
      <c r="N72" s="55"/>
      <c r="O72" s="55"/>
      <c r="P72" s="55"/>
      <c r="Q72" s="55"/>
      <c r="R72" s="55"/>
      <c r="S72" s="55"/>
      <c r="T72" s="55"/>
      <c r="U72" s="55"/>
      <c r="V72" s="55"/>
      <c r="W72" s="55"/>
      <c r="X72" s="55"/>
      <c r="Y72" s="55"/>
    </row>
    <row r="73" spans="1:25" ht="33.75" customHeight="1">
      <c r="A73" s="55"/>
      <c r="B73" s="71"/>
      <c r="C73" s="134"/>
      <c r="D73" s="58"/>
      <c r="E73" s="58"/>
      <c r="F73" s="55"/>
      <c r="G73" s="55"/>
      <c r="H73" s="55"/>
      <c r="I73" s="55"/>
      <c r="J73" s="55"/>
      <c r="K73" s="55"/>
      <c r="L73" s="55"/>
      <c r="M73" s="55"/>
      <c r="N73" s="55"/>
      <c r="O73" s="55"/>
      <c r="P73" s="55"/>
      <c r="Q73" s="55"/>
      <c r="R73" s="55"/>
      <c r="S73" s="55"/>
      <c r="T73" s="55"/>
      <c r="U73" s="55"/>
      <c r="V73" s="55"/>
      <c r="W73" s="55"/>
      <c r="X73" s="55"/>
      <c r="Y73" s="55"/>
    </row>
    <row r="74" spans="1:25" ht="33.75" customHeight="1">
      <c r="A74" s="55"/>
      <c r="B74" s="71"/>
      <c r="C74" s="134"/>
      <c r="D74" s="58"/>
      <c r="E74" s="58"/>
      <c r="F74" s="55"/>
      <c r="G74" s="55"/>
      <c r="H74" s="55"/>
      <c r="I74" s="55"/>
      <c r="J74" s="55"/>
      <c r="K74" s="55"/>
      <c r="L74" s="55"/>
      <c r="M74" s="55"/>
      <c r="N74" s="55"/>
      <c r="O74" s="55"/>
      <c r="P74" s="55"/>
      <c r="Q74" s="55"/>
      <c r="R74" s="55"/>
      <c r="S74" s="55"/>
      <c r="T74" s="55"/>
      <c r="U74" s="55"/>
      <c r="V74" s="55"/>
      <c r="W74" s="55"/>
      <c r="X74" s="55"/>
      <c r="Y74" s="55"/>
    </row>
    <row r="75" spans="1:25" ht="33.75" customHeight="1">
      <c r="A75" s="55"/>
      <c r="B75" s="71"/>
      <c r="C75" s="134"/>
      <c r="D75" s="58"/>
      <c r="E75" s="58"/>
      <c r="F75" s="55"/>
      <c r="G75" s="55"/>
      <c r="H75" s="55"/>
      <c r="I75" s="55"/>
      <c r="J75" s="55"/>
      <c r="K75" s="55"/>
      <c r="L75" s="55"/>
      <c r="M75" s="55"/>
      <c r="N75" s="55"/>
      <c r="O75" s="55"/>
      <c r="P75" s="55"/>
      <c r="Q75" s="55"/>
      <c r="R75" s="55"/>
      <c r="S75" s="55"/>
      <c r="T75" s="55"/>
      <c r="U75" s="55"/>
      <c r="V75" s="55"/>
      <c r="W75" s="55"/>
      <c r="X75" s="55"/>
      <c r="Y75" s="55"/>
    </row>
    <row r="76" spans="1:25" ht="33.75" customHeight="1">
      <c r="A76" s="55"/>
      <c r="B76" s="71"/>
      <c r="C76" s="134"/>
      <c r="D76" s="58"/>
      <c r="E76" s="58"/>
      <c r="F76" s="55"/>
      <c r="G76" s="55"/>
      <c r="H76" s="55"/>
      <c r="I76" s="55"/>
      <c r="J76" s="55"/>
      <c r="K76" s="55"/>
      <c r="L76" s="55"/>
      <c r="M76" s="55"/>
      <c r="N76" s="55"/>
      <c r="O76" s="55"/>
      <c r="P76" s="55"/>
      <c r="Q76" s="55"/>
      <c r="R76" s="55"/>
      <c r="S76" s="55"/>
      <c r="T76" s="55"/>
      <c r="U76" s="55"/>
      <c r="V76" s="55"/>
      <c r="W76" s="55"/>
      <c r="X76" s="55"/>
      <c r="Y76" s="55"/>
    </row>
    <row r="77" spans="1:25" ht="33.75" customHeight="1">
      <c r="A77" s="55"/>
      <c r="B77" s="71"/>
      <c r="C77" s="134"/>
      <c r="D77" s="58"/>
      <c r="E77" s="58"/>
      <c r="F77" s="55"/>
      <c r="G77" s="55"/>
      <c r="H77" s="55"/>
      <c r="I77" s="55"/>
      <c r="J77" s="55"/>
      <c r="K77" s="55"/>
      <c r="L77" s="55"/>
      <c r="M77" s="55"/>
      <c r="N77" s="55"/>
      <c r="O77" s="55"/>
      <c r="P77" s="55"/>
      <c r="Q77" s="55"/>
      <c r="R77" s="55"/>
      <c r="S77" s="55"/>
      <c r="T77" s="55"/>
      <c r="U77" s="55"/>
      <c r="V77" s="55"/>
      <c r="W77" s="55"/>
      <c r="X77" s="55"/>
      <c r="Y77" s="55"/>
    </row>
    <row r="78" spans="1:25" ht="33.75" customHeight="1">
      <c r="A78" s="55"/>
      <c r="B78" s="71"/>
      <c r="C78" s="134"/>
      <c r="D78" s="58"/>
      <c r="E78" s="58"/>
      <c r="F78" s="55"/>
      <c r="G78" s="55"/>
      <c r="H78" s="55"/>
      <c r="I78" s="55"/>
      <c r="J78" s="55"/>
      <c r="K78" s="55"/>
      <c r="L78" s="55"/>
      <c r="M78" s="55"/>
      <c r="N78" s="55"/>
      <c r="O78" s="55"/>
      <c r="P78" s="55"/>
      <c r="Q78" s="55"/>
      <c r="R78" s="55"/>
      <c r="S78" s="55"/>
      <c r="T78" s="55"/>
      <c r="U78" s="55"/>
      <c r="V78" s="55"/>
      <c r="W78" s="55"/>
      <c r="X78" s="55"/>
      <c r="Y78" s="55"/>
    </row>
    <row r="79" spans="1:25" ht="33.75" customHeight="1">
      <c r="A79" s="55"/>
      <c r="B79" s="71"/>
      <c r="C79" s="134"/>
      <c r="D79" s="58"/>
      <c r="E79" s="58"/>
      <c r="F79" s="55"/>
      <c r="G79" s="55"/>
      <c r="H79" s="55"/>
      <c r="I79" s="55"/>
      <c r="J79" s="55"/>
      <c r="K79" s="55"/>
      <c r="L79" s="55"/>
      <c r="M79" s="55"/>
      <c r="N79" s="55"/>
      <c r="O79" s="55"/>
      <c r="P79" s="55"/>
      <c r="Q79" s="55"/>
      <c r="R79" s="55"/>
      <c r="S79" s="55"/>
      <c r="T79" s="55"/>
      <c r="U79" s="55"/>
      <c r="V79" s="55"/>
      <c r="W79" s="55"/>
      <c r="X79" s="55"/>
      <c r="Y79" s="55"/>
    </row>
    <row r="80" spans="1:25" ht="33.75" customHeight="1">
      <c r="A80" s="55"/>
      <c r="B80" s="71"/>
      <c r="C80" s="134"/>
      <c r="D80" s="58"/>
      <c r="E80" s="58"/>
      <c r="F80" s="55"/>
      <c r="G80" s="55"/>
      <c r="H80" s="55"/>
      <c r="I80" s="55"/>
      <c r="J80" s="55"/>
      <c r="K80" s="55"/>
      <c r="L80" s="55"/>
      <c r="M80" s="55"/>
      <c r="N80" s="55"/>
      <c r="O80" s="55"/>
      <c r="P80" s="55"/>
      <c r="Q80" s="55"/>
      <c r="R80" s="55"/>
      <c r="S80" s="55"/>
      <c r="T80" s="55"/>
      <c r="U80" s="55"/>
      <c r="V80" s="55"/>
      <c r="W80" s="55"/>
      <c r="X80" s="55"/>
      <c r="Y80" s="55"/>
    </row>
    <row r="81" spans="1:25" ht="33.75" customHeight="1">
      <c r="A81" s="55"/>
      <c r="B81" s="71"/>
      <c r="C81" s="134"/>
      <c r="D81" s="58"/>
      <c r="E81" s="58"/>
      <c r="F81" s="55"/>
      <c r="G81" s="55"/>
      <c r="H81" s="55"/>
      <c r="I81" s="55"/>
      <c r="J81" s="55"/>
      <c r="K81" s="55"/>
      <c r="L81" s="55"/>
      <c r="M81" s="55"/>
      <c r="N81" s="55"/>
      <c r="O81" s="55"/>
      <c r="P81" s="55"/>
      <c r="Q81" s="55"/>
      <c r="R81" s="55"/>
      <c r="S81" s="55"/>
      <c r="T81" s="55"/>
      <c r="U81" s="55"/>
      <c r="V81" s="55"/>
      <c r="W81" s="55"/>
      <c r="X81" s="55"/>
      <c r="Y81" s="55"/>
    </row>
    <row r="82" spans="1:25" ht="33.75" customHeight="1">
      <c r="A82" s="55"/>
      <c r="B82" s="71"/>
      <c r="C82" s="134"/>
      <c r="D82" s="58"/>
      <c r="E82" s="58"/>
      <c r="F82" s="55"/>
      <c r="G82" s="55"/>
      <c r="H82" s="55"/>
      <c r="I82" s="55"/>
      <c r="J82" s="55"/>
      <c r="K82" s="55"/>
      <c r="L82" s="55"/>
      <c r="M82" s="55"/>
      <c r="N82" s="55"/>
      <c r="O82" s="55"/>
      <c r="P82" s="55"/>
      <c r="Q82" s="55"/>
      <c r="R82" s="55"/>
      <c r="S82" s="55"/>
      <c r="T82" s="55"/>
      <c r="U82" s="55"/>
      <c r="V82" s="55"/>
      <c r="W82" s="55"/>
      <c r="X82" s="55"/>
      <c r="Y82" s="55"/>
    </row>
    <row r="83" spans="1:25" ht="33.75" customHeight="1">
      <c r="A83" s="55"/>
      <c r="B83" s="71"/>
      <c r="C83" s="134"/>
      <c r="D83" s="58"/>
      <c r="E83" s="58"/>
      <c r="F83" s="55"/>
      <c r="G83" s="55"/>
      <c r="H83" s="55"/>
      <c r="I83" s="55"/>
      <c r="J83" s="55"/>
      <c r="K83" s="55"/>
      <c r="L83" s="55"/>
      <c r="M83" s="55"/>
      <c r="N83" s="55"/>
      <c r="O83" s="55"/>
      <c r="P83" s="55"/>
      <c r="Q83" s="55"/>
      <c r="R83" s="55"/>
      <c r="S83" s="55"/>
      <c r="T83" s="55"/>
      <c r="U83" s="55"/>
      <c r="V83" s="55"/>
      <c r="W83" s="55"/>
      <c r="X83" s="55"/>
      <c r="Y83" s="55"/>
    </row>
    <row r="84" spans="1:25" ht="33.75" customHeight="1">
      <c r="A84" s="55"/>
      <c r="B84" s="71"/>
      <c r="C84" s="134"/>
      <c r="D84" s="58"/>
      <c r="E84" s="58"/>
      <c r="F84" s="55"/>
      <c r="G84" s="55"/>
      <c r="H84" s="55"/>
      <c r="I84" s="55"/>
      <c r="J84" s="55"/>
      <c r="K84" s="55"/>
      <c r="L84" s="55"/>
      <c r="M84" s="55"/>
      <c r="N84" s="55"/>
      <c r="O84" s="55"/>
      <c r="P84" s="55"/>
      <c r="Q84" s="55"/>
      <c r="R84" s="55"/>
      <c r="S84" s="55"/>
      <c r="T84" s="55"/>
      <c r="U84" s="55"/>
      <c r="V84" s="55"/>
      <c r="W84" s="55"/>
      <c r="X84" s="55"/>
      <c r="Y84" s="55"/>
    </row>
    <row r="85" spans="1:25" ht="33.75" customHeight="1">
      <c r="A85" s="55"/>
      <c r="B85" s="71"/>
      <c r="C85" s="134"/>
      <c r="D85" s="58"/>
      <c r="E85" s="58"/>
      <c r="F85" s="55"/>
      <c r="G85" s="55"/>
      <c r="H85" s="55"/>
      <c r="I85" s="55"/>
      <c r="J85" s="55"/>
      <c r="K85" s="55"/>
      <c r="L85" s="55"/>
      <c r="M85" s="55"/>
      <c r="N85" s="55"/>
      <c r="O85" s="55"/>
      <c r="P85" s="55"/>
      <c r="Q85" s="55"/>
      <c r="R85" s="55"/>
      <c r="S85" s="55"/>
      <c r="T85" s="55"/>
      <c r="U85" s="55"/>
      <c r="V85" s="55"/>
      <c r="W85" s="55"/>
      <c r="X85" s="55"/>
      <c r="Y85" s="55"/>
    </row>
    <row r="86" spans="1:25" ht="33.75" customHeight="1">
      <c r="A86" s="55"/>
      <c r="B86" s="71"/>
      <c r="C86" s="134"/>
      <c r="D86" s="58"/>
      <c r="E86" s="58"/>
      <c r="F86" s="55"/>
      <c r="G86" s="55"/>
      <c r="H86" s="55"/>
      <c r="I86" s="55"/>
      <c r="J86" s="55"/>
      <c r="K86" s="55"/>
      <c r="L86" s="55"/>
      <c r="M86" s="55"/>
      <c r="N86" s="55"/>
      <c r="O86" s="55"/>
      <c r="P86" s="55"/>
      <c r="Q86" s="55"/>
      <c r="R86" s="55"/>
      <c r="S86" s="55"/>
      <c r="T86" s="55"/>
      <c r="U86" s="55"/>
      <c r="V86" s="55"/>
      <c r="W86" s="55"/>
      <c r="X86" s="55"/>
      <c r="Y86" s="55"/>
    </row>
    <row r="87" spans="1:25" ht="33.75" customHeight="1">
      <c r="A87" s="55"/>
      <c r="B87" s="71"/>
      <c r="C87" s="134"/>
      <c r="D87" s="58"/>
      <c r="E87" s="58"/>
      <c r="F87" s="55"/>
      <c r="G87" s="55"/>
      <c r="H87" s="55"/>
      <c r="I87" s="55"/>
      <c r="J87" s="55"/>
      <c r="K87" s="55"/>
      <c r="L87" s="55"/>
      <c r="M87" s="55"/>
      <c r="N87" s="55"/>
      <c r="O87" s="55"/>
      <c r="P87" s="55"/>
      <c r="Q87" s="55"/>
      <c r="R87" s="55"/>
      <c r="S87" s="55"/>
      <c r="T87" s="55"/>
      <c r="U87" s="55"/>
      <c r="V87" s="55"/>
      <c r="W87" s="55"/>
      <c r="X87" s="55"/>
      <c r="Y87" s="55"/>
    </row>
    <row r="88" spans="1:25" ht="33.75" customHeight="1">
      <c r="A88" s="55"/>
      <c r="B88" s="71"/>
      <c r="C88" s="134"/>
      <c r="D88" s="58"/>
      <c r="E88" s="58"/>
      <c r="F88" s="55"/>
      <c r="G88" s="55"/>
      <c r="H88" s="55"/>
      <c r="I88" s="55"/>
      <c r="J88" s="55"/>
      <c r="K88" s="55"/>
      <c r="L88" s="55"/>
      <c r="M88" s="55"/>
      <c r="N88" s="55"/>
      <c r="O88" s="55"/>
      <c r="P88" s="55"/>
      <c r="Q88" s="55"/>
      <c r="R88" s="55"/>
      <c r="S88" s="55"/>
      <c r="T88" s="55"/>
      <c r="U88" s="55"/>
      <c r="V88" s="55"/>
      <c r="W88" s="55"/>
      <c r="X88" s="55"/>
      <c r="Y88" s="55"/>
    </row>
    <row r="89" spans="1:25" ht="33.75" customHeight="1">
      <c r="A89" s="55"/>
      <c r="B89" s="71"/>
      <c r="C89" s="134"/>
      <c r="D89" s="58"/>
      <c r="E89" s="58"/>
      <c r="F89" s="55"/>
      <c r="G89" s="55"/>
      <c r="H89" s="55"/>
      <c r="I89" s="55"/>
      <c r="J89" s="55"/>
      <c r="K89" s="55"/>
      <c r="L89" s="55"/>
      <c r="M89" s="55"/>
      <c r="N89" s="55"/>
      <c r="O89" s="55"/>
      <c r="P89" s="55"/>
      <c r="Q89" s="55"/>
      <c r="R89" s="55"/>
      <c r="S89" s="55"/>
      <c r="T89" s="55"/>
      <c r="U89" s="55"/>
      <c r="V89" s="55"/>
      <c r="W89" s="55"/>
      <c r="X89" s="55"/>
      <c r="Y89" s="55"/>
    </row>
    <row r="90" spans="1:25" ht="33.75" customHeight="1">
      <c r="A90" s="55"/>
      <c r="B90" s="71"/>
      <c r="C90" s="134"/>
      <c r="D90" s="58"/>
      <c r="E90" s="58"/>
      <c r="F90" s="55"/>
      <c r="G90" s="55"/>
      <c r="H90" s="55"/>
      <c r="I90" s="55"/>
      <c r="J90" s="55"/>
      <c r="K90" s="55"/>
      <c r="L90" s="55"/>
      <c r="M90" s="55"/>
      <c r="N90" s="55"/>
      <c r="O90" s="55"/>
      <c r="P90" s="55"/>
      <c r="Q90" s="55"/>
      <c r="R90" s="55"/>
      <c r="S90" s="55"/>
      <c r="T90" s="55"/>
      <c r="U90" s="55"/>
      <c r="V90" s="55"/>
      <c r="W90" s="55"/>
      <c r="X90" s="55"/>
      <c r="Y90" s="55"/>
    </row>
    <row r="91" spans="1:25" ht="33.75" customHeight="1">
      <c r="A91" s="55"/>
      <c r="B91" s="71"/>
      <c r="C91" s="134"/>
      <c r="D91" s="58"/>
      <c r="E91" s="58"/>
      <c r="F91" s="55"/>
      <c r="G91" s="55"/>
      <c r="H91" s="55"/>
      <c r="I91" s="55"/>
      <c r="J91" s="55"/>
      <c r="K91" s="55"/>
      <c r="L91" s="55"/>
      <c r="M91" s="55"/>
      <c r="N91" s="55"/>
      <c r="O91" s="55"/>
      <c r="P91" s="55"/>
      <c r="Q91" s="55"/>
      <c r="R91" s="55"/>
      <c r="S91" s="55"/>
      <c r="T91" s="55"/>
      <c r="U91" s="55"/>
      <c r="V91" s="55"/>
      <c r="W91" s="55"/>
      <c r="X91" s="55"/>
      <c r="Y91" s="55"/>
    </row>
    <row r="92" spans="1:25" ht="33.75" customHeight="1">
      <c r="A92" s="55"/>
      <c r="B92" s="71"/>
      <c r="C92" s="134"/>
      <c r="D92" s="58"/>
      <c r="E92" s="58"/>
      <c r="F92" s="55"/>
      <c r="G92" s="55"/>
      <c r="H92" s="55"/>
      <c r="I92" s="55"/>
      <c r="J92" s="55"/>
      <c r="K92" s="55"/>
      <c r="L92" s="55"/>
      <c r="M92" s="55"/>
      <c r="N92" s="55"/>
      <c r="O92" s="55"/>
      <c r="P92" s="55"/>
      <c r="Q92" s="55"/>
      <c r="R92" s="55"/>
      <c r="S92" s="55"/>
      <c r="T92" s="55"/>
      <c r="U92" s="55"/>
      <c r="V92" s="55"/>
      <c r="W92" s="55"/>
      <c r="X92" s="55"/>
      <c r="Y92" s="55"/>
    </row>
    <row r="93" spans="1:25" ht="33.75" customHeight="1">
      <c r="A93" s="55"/>
      <c r="B93" s="71"/>
      <c r="C93" s="134"/>
      <c r="D93" s="58"/>
      <c r="E93" s="58"/>
      <c r="F93" s="55"/>
      <c r="G93" s="55"/>
      <c r="H93" s="55"/>
      <c r="I93" s="55"/>
      <c r="J93" s="55"/>
      <c r="K93" s="55"/>
      <c r="L93" s="55"/>
      <c r="M93" s="55"/>
      <c r="N93" s="55"/>
      <c r="O93" s="55"/>
      <c r="P93" s="55"/>
      <c r="Q93" s="55"/>
      <c r="R93" s="55"/>
      <c r="S93" s="55"/>
      <c r="T93" s="55"/>
      <c r="U93" s="55"/>
      <c r="V93" s="55"/>
      <c r="W93" s="55"/>
      <c r="X93" s="55"/>
      <c r="Y93" s="55"/>
    </row>
    <row r="94" spans="1:25" ht="33.75" customHeight="1">
      <c r="A94" s="55"/>
      <c r="B94" s="71"/>
      <c r="C94" s="134"/>
      <c r="D94" s="58"/>
      <c r="E94" s="58"/>
      <c r="F94" s="55"/>
      <c r="G94" s="55"/>
      <c r="H94" s="55"/>
      <c r="I94" s="55"/>
      <c r="J94" s="55"/>
      <c r="K94" s="55"/>
      <c r="L94" s="55"/>
      <c r="M94" s="55"/>
      <c r="N94" s="55"/>
      <c r="O94" s="55"/>
      <c r="P94" s="55"/>
      <c r="Q94" s="55"/>
      <c r="R94" s="55"/>
      <c r="S94" s="55"/>
      <c r="T94" s="55"/>
      <c r="U94" s="55"/>
      <c r="V94" s="55"/>
      <c r="W94" s="55"/>
      <c r="X94" s="55"/>
      <c r="Y94" s="55"/>
    </row>
    <row r="95" spans="1:25" ht="33.75" customHeight="1">
      <c r="A95" s="55"/>
      <c r="B95" s="71"/>
      <c r="C95" s="134"/>
      <c r="D95" s="58"/>
      <c r="E95" s="58"/>
      <c r="F95" s="55"/>
      <c r="G95" s="55"/>
      <c r="H95" s="55"/>
      <c r="I95" s="55"/>
      <c r="J95" s="55"/>
      <c r="K95" s="55"/>
      <c r="L95" s="55"/>
      <c r="M95" s="55"/>
      <c r="N95" s="55"/>
      <c r="O95" s="55"/>
      <c r="P95" s="55"/>
      <c r="Q95" s="55"/>
      <c r="R95" s="55"/>
      <c r="S95" s="55"/>
      <c r="T95" s="55"/>
      <c r="U95" s="55"/>
      <c r="V95" s="55"/>
      <c r="W95" s="55"/>
      <c r="X95" s="55"/>
      <c r="Y95" s="55"/>
    </row>
    <row r="96" spans="1:25" ht="33.75" customHeight="1">
      <c r="A96" s="55"/>
      <c r="B96" s="71"/>
      <c r="C96" s="134"/>
      <c r="D96" s="58"/>
      <c r="E96" s="58"/>
      <c r="F96" s="55"/>
      <c r="G96" s="55"/>
      <c r="H96" s="55"/>
      <c r="I96" s="55"/>
      <c r="J96" s="55"/>
      <c r="K96" s="55"/>
      <c r="L96" s="55"/>
      <c r="M96" s="55"/>
      <c r="N96" s="55"/>
      <c r="O96" s="55"/>
      <c r="P96" s="55"/>
      <c r="Q96" s="55"/>
      <c r="R96" s="55"/>
      <c r="S96" s="55"/>
      <c r="T96" s="55"/>
      <c r="U96" s="55"/>
      <c r="V96" s="55"/>
      <c r="W96" s="55"/>
      <c r="X96" s="55"/>
      <c r="Y96" s="55"/>
    </row>
    <row r="97" spans="1:25" ht="33.75" customHeight="1">
      <c r="A97" s="55"/>
      <c r="B97" s="71"/>
      <c r="C97" s="134"/>
      <c r="D97" s="58"/>
      <c r="E97" s="58"/>
      <c r="F97" s="55"/>
      <c r="G97" s="55"/>
      <c r="H97" s="55"/>
      <c r="I97" s="55"/>
      <c r="J97" s="55"/>
      <c r="K97" s="55"/>
      <c r="L97" s="55"/>
      <c r="M97" s="55"/>
      <c r="N97" s="55"/>
      <c r="O97" s="55"/>
      <c r="P97" s="55"/>
      <c r="Q97" s="55"/>
      <c r="R97" s="55"/>
      <c r="S97" s="55"/>
      <c r="T97" s="55"/>
      <c r="U97" s="55"/>
      <c r="V97" s="55"/>
      <c r="W97" s="55"/>
      <c r="X97" s="55"/>
      <c r="Y97" s="55"/>
    </row>
    <row r="98" spans="1:25" ht="33.75" customHeight="1">
      <c r="A98" s="55"/>
      <c r="B98" s="71"/>
      <c r="C98" s="134"/>
      <c r="D98" s="58"/>
      <c r="E98" s="58"/>
      <c r="F98" s="55"/>
      <c r="G98" s="55"/>
      <c r="H98" s="55"/>
      <c r="I98" s="55"/>
      <c r="J98" s="55"/>
      <c r="K98" s="55"/>
      <c r="L98" s="55"/>
      <c r="M98" s="55"/>
      <c r="N98" s="55"/>
      <c r="O98" s="55"/>
      <c r="P98" s="55"/>
      <c r="Q98" s="55"/>
      <c r="R98" s="55"/>
      <c r="S98" s="55"/>
      <c r="T98" s="55"/>
      <c r="U98" s="55"/>
      <c r="V98" s="55"/>
      <c r="W98" s="55"/>
      <c r="X98" s="55"/>
      <c r="Y98" s="55"/>
    </row>
    <row r="99" spans="1:25" ht="33.75" customHeight="1">
      <c r="A99" s="55"/>
      <c r="B99" s="71"/>
      <c r="C99" s="134"/>
      <c r="D99" s="58"/>
      <c r="E99" s="58"/>
      <c r="F99" s="55"/>
      <c r="G99" s="55"/>
      <c r="H99" s="55"/>
      <c r="I99" s="55"/>
      <c r="J99" s="55"/>
      <c r="K99" s="55"/>
      <c r="L99" s="55"/>
      <c r="M99" s="55"/>
      <c r="N99" s="55"/>
      <c r="O99" s="55"/>
      <c r="P99" s="55"/>
      <c r="Q99" s="55"/>
      <c r="R99" s="55"/>
      <c r="S99" s="55"/>
      <c r="T99" s="55"/>
      <c r="U99" s="55"/>
      <c r="V99" s="55"/>
      <c r="W99" s="55"/>
      <c r="X99" s="55"/>
      <c r="Y99" s="55"/>
    </row>
    <row r="100" spans="1:25" ht="33.75" customHeight="1">
      <c r="A100" s="55"/>
      <c r="B100" s="71"/>
      <c r="C100" s="134"/>
      <c r="D100" s="58"/>
      <c r="E100" s="58"/>
      <c r="F100" s="55"/>
      <c r="G100" s="55"/>
      <c r="H100" s="55"/>
      <c r="I100" s="55"/>
      <c r="J100" s="55"/>
      <c r="K100" s="55"/>
      <c r="L100" s="55"/>
      <c r="M100" s="55"/>
      <c r="N100" s="55"/>
      <c r="O100" s="55"/>
      <c r="P100" s="55"/>
      <c r="Q100" s="55"/>
      <c r="R100" s="55"/>
      <c r="S100" s="55"/>
      <c r="T100" s="55"/>
      <c r="U100" s="55"/>
      <c r="V100" s="55"/>
      <c r="W100" s="55"/>
      <c r="X100" s="55"/>
      <c r="Y100" s="55"/>
    </row>
    <row r="101" spans="1:25" ht="33.75" customHeight="1">
      <c r="A101" s="55"/>
      <c r="B101" s="71"/>
      <c r="C101" s="134"/>
      <c r="D101" s="58"/>
      <c r="E101" s="58"/>
      <c r="F101" s="55"/>
      <c r="G101" s="55"/>
      <c r="H101" s="55"/>
      <c r="I101" s="55"/>
      <c r="J101" s="55"/>
      <c r="K101" s="55"/>
      <c r="L101" s="55"/>
      <c r="M101" s="55"/>
      <c r="N101" s="55"/>
      <c r="O101" s="55"/>
      <c r="P101" s="55"/>
      <c r="Q101" s="55"/>
      <c r="R101" s="55"/>
      <c r="S101" s="55"/>
      <c r="T101" s="55"/>
      <c r="U101" s="55"/>
      <c r="V101" s="55"/>
      <c r="W101" s="55"/>
      <c r="X101" s="55"/>
      <c r="Y101" s="55"/>
    </row>
    <row r="102" spans="1:25" ht="33.75" customHeight="1">
      <c r="A102" s="55"/>
      <c r="B102" s="71"/>
      <c r="C102" s="134"/>
      <c r="D102" s="58"/>
      <c r="E102" s="58"/>
      <c r="F102" s="55"/>
      <c r="G102" s="55"/>
      <c r="H102" s="55"/>
      <c r="I102" s="55"/>
      <c r="J102" s="55"/>
      <c r="K102" s="55"/>
      <c r="L102" s="55"/>
      <c r="M102" s="55"/>
      <c r="N102" s="55"/>
      <c r="O102" s="55"/>
      <c r="P102" s="55"/>
      <c r="Q102" s="55"/>
      <c r="R102" s="55"/>
      <c r="S102" s="55"/>
      <c r="T102" s="55"/>
      <c r="U102" s="55"/>
      <c r="V102" s="55"/>
      <c r="W102" s="55"/>
      <c r="X102" s="55"/>
      <c r="Y102" s="55"/>
    </row>
    <row r="103" spans="1:25" ht="33.75" customHeight="1">
      <c r="A103" s="55"/>
      <c r="B103" s="71"/>
      <c r="C103" s="134"/>
      <c r="D103" s="58"/>
      <c r="E103" s="58"/>
      <c r="F103" s="55"/>
      <c r="G103" s="55"/>
      <c r="H103" s="55"/>
      <c r="I103" s="55"/>
      <c r="J103" s="55"/>
      <c r="K103" s="55"/>
      <c r="L103" s="55"/>
      <c r="M103" s="55"/>
      <c r="N103" s="55"/>
      <c r="O103" s="55"/>
      <c r="P103" s="55"/>
      <c r="Q103" s="55"/>
      <c r="R103" s="55"/>
      <c r="S103" s="55"/>
      <c r="T103" s="55"/>
      <c r="U103" s="55"/>
      <c r="V103" s="55"/>
      <c r="W103" s="55"/>
      <c r="X103" s="55"/>
      <c r="Y103" s="55"/>
    </row>
    <row r="104" spans="1:25" ht="33.75" customHeight="1">
      <c r="A104" s="55"/>
      <c r="B104" s="71"/>
      <c r="C104" s="134"/>
      <c r="D104" s="58"/>
      <c r="E104" s="58"/>
      <c r="F104" s="55"/>
      <c r="G104" s="55"/>
      <c r="H104" s="55"/>
      <c r="I104" s="55"/>
      <c r="J104" s="55"/>
      <c r="K104" s="55"/>
      <c r="L104" s="55"/>
      <c r="M104" s="55"/>
      <c r="N104" s="55"/>
      <c r="O104" s="55"/>
      <c r="P104" s="55"/>
      <c r="Q104" s="55"/>
      <c r="R104" s="55"/>
      <c r="S104" s="55"/>
      <c r="T104" s="55"/>
      <c r="U104" s="55"/>
      <c r="V104" s="55"/>
      <c r="W104" s="55"/>
      <c r="X104" s="55"/>
      <c r="Y104" s="55"/>
    </row>
    <row r="105" spans="1:25" ht="33.75" customHeight="1">
      <c r="A105" s="55"/>
      <c r="B105" s="71"/>
      <c r="C105" s="134"/>
      <c r="D105" s="58"/>
      <c r="E105" s="58"/>
      <c r="F105" s="55"/>
      <c r="G105" s="55"/>
      <c r="H105" s="55"/>
      <c r="I105" s="55"/>
      <c r="J105" s="55"/>
      <c r="K105" s="55"/>
      <c r="L105" s="55"/>
      <c r="M105" s="55"/>
      <c r="N105" s="55"/>
      <c r="O105" s="55"/>
      <c r="P105" s="55"/>
      <c r="Q105" s="55"/>
      <c r="R105" s="55"/>
      <c r="S105" s="55"/>
      <c r="T105" s="55"/>
      <c r="U105" s="55"/>
      <c r="V105" s="55"/>
      <c r="W105" s="55"/>
      <c r="X105" s="55"/>
      <c r="Y105" s="55"/>
    </row>
    <row r="106" spans="1:25" ht="33.75" customHeight="1">
      <c r="A106" s="55"/>
      <c r="B106" s="71"/>
      <c r="C106" s="134"/>
      <c r="D106" s="58"/>
      <c r="E106" s="58"/>
      <c r="F106" s="55"/>
      <c r="G106" s="55"/>
      <c r="H106" s="55"/>
      <c r="I106" s="55"/>
      <c r="J106" s="55"/>
      <c r="K106" s="55"/>
      <c r="L106" s="55"/>
      <c r="M106" s="55"/>
      <c r="N106" s="55"/>
      <c r="O106" s="55"/>
      <c r="P106" s="55"/>
      <c r="Q106" s="55"/>
      <c r="R106" s="55"/>
      <c r="S106" s="55"/>
      <c r="T106" s="55"/>
      <c r="U106" s="55"/>
      <c r="V106" s="55"/>
      <c r="W106" s="55"/>
      <c r="X106" s="55"/>
      <c r="Y106" s="55"/>
    </row>
    <row r="107" spans="1:25" ht="33.75" customHeight="1">
      <c r="A107" s="55"/>
      <c r="B107" s="71"/>
      <c r="C107" s="134"/>
      <c r="D107" s="58"/>
      <c r="E107" s="58"/>
      <c r="F107" s="55"/>
      <c r="G107" s="55"/>
      <c r="H107" s="55"/>
      <c r="I107" s="55"/>
      <c r="J107" s="55"/>
      <c r="K107" s="55"/>
      <c r="L107" s="55"/>
      <c r="M107" s="55"/>
      <c r="N107" s="55"/>
      <c r="O107" s="55"/>
      <c r="P107" s="55"/>
      <c r="Q107" s="55"/>
      <c r="R107" s="55"/>
      <c r="S107" s="55"/>
      <c r="T107" s="55"/>
      <c r="U107" s="55"/>
      <c r="V107" s="55"/>
      <c r="W107" s="55"/>
      <c r="X107" s="55"/>
      <c r="Y107" s="55"/>
    </row>
    <row r="108" spans="1:25" ht="33.75" customHeight="1">
      <c r="A108" s="55"/>
      <c r="B108" s="71"/>
      <c r="C108" s="134"/>
      <c r="D108" s="58"/>
      <c r="E108" s="58"/>
      <c r="F108" s="55"/>
      <c r="G108" s="55"/>
      <c r="H108" s="55"/>
      <c r="I108" s="55"/>
      <c r="J108" s="55"/>
      <c r="K108" s="55"/>
      <c r="L108" s="55"/>
      <c r="M108" s="55"/>
      <c r="N108" s="55"/>
      <c r="O108" s="55"/>
      <c r="P108" s="55"/>
      <c r="Q108" s="55"/>
      <c r="R108" s="55"/>
      <c r="S108" s="55"/>
      <c r="T108" s="55"/>
      <c r="U108" s="55"/>
      <c r="V108" s="55"/>
      <c r="W108" s="55"/>
      <c r="X108" s="55"/>
      <c r="Y108" s="55"/>
    </row>
    <row r="109" spans="1:25" ht="33.75" customHeight="1">
      <c r="A109" s="55"/>
      <c r="B109" s="71"/>
      <c r="C109" s="134"/>
      <c r="D109" s="58"/>
      <c r="E109" s="58"/>
      <c r="F109" s="55"/>
      <c r="G109" s="55"/>
      <c r="H109" s="55"/>
      <c r="I109" s="55"/>
      <c r="J109" s="55"/>
      <c r="K109" s="55"/>
      <c r="L109" s="55"/>
      <c r="M109" s="55"/>
      <c r="N109" s="55"/>
      <c r="O109" s="55"/>
      <c r="P109" s="55"/>
      <c r="Q109" s="55"/>
      <c r="R109" s="55"/>
      <c r="S109" s="55"/>
      <c r="T109" s="55"/>
      <c r="U109" s="55"/>
      <c r="V109" s="55"/>
      <c r="W109" s="55"/>
      <c r="X109" s="55"/>
      <c r="Y109" s="55"/>
    </row>
    <row r="110" spans="1:25" ht="33.75" customHeight="1">
      <c r="A110" s="55"/>
      <c r="B110" s="71"/>
      <c r="C110" s="134"/>
      <c r="D110" s="58"/>
      <c r="E110" s="58"/>
      <c r="F110" s="55"/>
      <c r="G110" s="55"/>
      <c r="H110" s="55"/>
      <c r="I110" s="55"/>
      <c r="J110" s="55"/>
      <c r="K110" s="55"/>
      <c r="L110" s="55"/>
      <c r="M110" s="55"/>
      <c r="N110" s="55"/>
      <c r="O110" s="55"/>
      <c r="P110" s="55"/>
      <c r="Q110" s="55"/>
      <c r="R110" s="55"/>
      <c r="S110" s="55"/>
      <c r="T110" s="55"/>
      <c r="U110" s="55"/>
      <c r="V110" s="55"/>
      <c r="W110" s="55"/>
      <c r="X110" s="55"/>
      <c r="Y110" s="55"/>
    </row>
    <row r="111" spans="1:25" ht="33.75" customHeight="1">
      <c r="A111" s="55"/>
      <c r="B111" s="71"/>
      <c r="C111" s="134"/>
      <c r="D111" s="58"/>
      <c r="E111" s="58"/>
      <c r="F111" s="55"/>
      <c r="G111" s="55"/>
      <c r="H111" s="55"/>
      <c r="I111" s="55"/>
      <c r="J111" s="55"/>
      <c r="K111" s="55"/>
      <c r="L111" s="55"/>
      <c r="M111" s="55"/>
      <c r="N111" s="55"/>
      <c r="O111" s="55"/>
      <c r="P111" s="55"/>
      <c r="Q111" s="55"/>
      <c r="R111" s="55"/>
      <c r="S111" s="55"/>
      <c r="T111" s="55"/>
      <c r="U111" s="55"/>
      <c r="V111" s="55"/>
      <c r="W111" s="55"/>
      <c r="X111" s="55"/>
      <c r="Y111" s="55"/>
    </row>
    <row r="112" spans="1:25" ht="33.75" customHeight="1">
      <c r="A112" s="55"/>
      <c r="B112" s="71"/>
      <c r="C112" s="134"/>
      <c r="D112" s="58"/>
      <c r="E112" s="58"/>
      <c r="F112" s="55"/>
      <c r="G112" s="55"/>
      <c r="H112" s="55"/>
      <c r="I112" s="55"/>
      <c r="J112" s="55"/>
      <c r="K112" s="55"/>
      <c r="L112" s="55"/>
      <c r="M112" s="55"/>
      <c r="N112" s="55"/>
      <c r="O112" s="55"/>
      <c r="P112" s="55"/>
      <c r="Q112" s="55"/>
      <c r="R112" s="55"/>
      <c r="S112" s="55"/>
      <c r="T112" s="55"/>
      <c r="U112" s="55"/>
      <c r="V112" s="55"/>
      <c r="W112" s="55"/>
      <c r="X112" s="55"/>
      <c r="Y112" s="55"/>
    </row>
    <row r="113" spans="1:25" ht="33.75" customHeight="1">
      <c r="A113" s="55"/>
      <c r="B113" s="71"/>
      <c r="C113" s="134"/>
      <c r="D113" s="58"/>
      <c r="E113" s="58"/>
      <c r="F113" s="55"/>
      <c r="G113" s="55"/>
      <c r="H113" s="55"/>
      <c r="I113" s="55"/>
      <c r="J113" s="55"/>
      <c r="K113" s="55"/>
      <c r="L113" s="55"/>
      <c r="M113" s="55"/>
      <c r="N113" s="55"/>
      <c r="O113" s="55"/>
      <c r="P113" s="55"/>
      <c r="Q113" s="55"/>
      <c r="R113" s="55"/>
      <c r="S113" s="55"/>
      <c r="T113" s="55"/>
      <c r="U113" s="55"/>
      <c r="V113" s="55"/>
      <c r="W113" s="55"/>
      <c r="X113" s="55"/>
      <c r="Y113" s="55"/>
    </row>
    <row r="114" spans="1:25" ht="33.75" customHeight="1">
      <c r="A114" s="55"/>
      <c r="B114" s="71"/>
      <c r="C114" s="134"/>
      <c r="D114" s="58"/>
      <c r="E114" s="58"/>
      <c r="F114" s="55"/>
      <c r="G114" s="55"/>
      <c r="H114" s="55"/>
      <c r="I114" s="55"/>
      <c r="J114" s="55"/>
      <c r="K114" s="55"/>
      <c r="L114" s="55"/>
      <c r="M114" s="55"/>
      <c r="N114" s="55"/>
      <c r="O114" s="55"/>
      <c r="P114" s="55"/>
      <c r="Q114" s="55"/>
      <c r="R114" s="55"/>
      <c r="S114" s="55"/>
      <c r="T114" s="55"/>
      <c r="U114" s="55"/>
      <c r="V114" s="55"/>
      <c r="W114" s="55"/>
      <c r="X114" s="55"/>
      <c r="Y114" s="55"/>
    </row>
    <row r="115" spans="1:25" ht="33.75" customHeight="1">
      <c r="A115" s="55"/>
      <c r="B115" s="71"/>
      <c r="C115" s="134"/>
      <c r="D115" s="58"/>
      <c r="E115" s="58"/>
      <c r="F115" s="55"/>
      <c r="G115" s="55"/>
      <c r="H115" s="55"/>
      <c r="I115" s="55"/>
      <c r="J115" s="55"/>
      <c r="K115" s="55"/>
      <c r="L115" s="55"/>
      <c r="M115" s="55"/>
      <c r="N115" s="55"/>
      <c r="O115" s="55"/>
      <c r="P115" s="55"/>
      <c r="Q115" s="55"/>
      <c r="R115" s="55"/>
      <c r="S115" s="55"/>
      <c r="T115" s="55"/>
      <c r="U115" s="55"/>
      <c r="V115" s="55"/>
      <c r="W115" s="55"/>
      <c r="X115" s="55"/>
      <c r="Y115" s="55"/>
    </row>
    <row r="116" spans="1:25" ht="33.75" customHeight="1">
      <c r="A116" s="55"/>
      <c r="B116" s="71"/>
      <c r="C116" s="134"/>
      <c r="D116" s="58"/>
      <c r="E116" s="58"/>
      <c r="F116" s="55"/>
      <c r="G116" s="55"/>
      <c r="H116" s="55"/>
      <c r="I116" s="55"/>
      <c r="J116" s="55"/>
      <c r="K116" s="55"/>
      <c r="L116" s="55"/>
      <c r="M116" s="55"/>
      <c r="N116" s="55"/>
      <c r="O116" s="55"/>
      <c r="P116" s="55"/>
      <c r="Q116" s="55"/>
      <c r="R116" s="55"/>
      <c r="S116" s="55"/>
      <c r="T116" s="55"/>
      <c r="U116" s="55"/>
      <c r="V116" s="55"/>
      <c r="W116" s="55"/>
      <c r="X116" s="55"/>
      <c r="Y116" s="55"/>
    </row>
    <row r="117" spans="1:25" ht="33.75" customHeight="1">
      <c r="A117" s="55"/>
      <c r="B117" s="71"/>
      <c r="C117" s="134"/>
      <c r="D117" s="58"/>
      <c r="E117" s="58"/>
      <c r="F117" s="55"/>
      <c r="G117" s="55"/>
      <c r="H117" s="55"/>
      <c r="I117" s="55"/>
      <c r="J117" s="55"/>
      <c r="K117" s="55"/>
      <c r="L117" s="55"/>
      <c r="M117" s="55"/>
      <c r="N117" s="55"/>
      <c r="O117" s="55"/>
      <c r="P117" s="55"/>
      <c r="Q117" s="55"/>
      <c r="R117" s="55"/>
      <c r="S117" s="55"/>
      <c r="T117" s="55"/>
      <c r="U117" s="55"/>
      <c r="V117" s="55"/>
      <c r="W117" s="55"/>
      <c r="X117" s="55"/>
      <c r="Y117" s="55"/>
    </row>
    <row r="118" spans="1:25" ht="33.75" customHeight="1">
      <c r="A118" s="55"/>
      <c r="B118" s="71"/>
      <c r="C118" s="134"/>
      <c r="D118" s="58"/>
      <c r="E118" s="58"/>
      <c r="F118" s="55"/>
      <c r="G118" s="55"/>
      <c r="H118" s="55"/>
      <c r="I118" s="55"/>
      <c r="J118" s="55"/>
      <c r="K118" s="55"/>
      <c r="L118" s="55"/>
      <c r="M118" s="55"/>
      <c r="N118" s="55"/>
      <c r="O118" s="55"/>
      <c r="P118" s="55"/>
      <c r="Q118" s="55"/>
      <c r="R118" s="55"/>
      <c r="S118" s="55"/>
      <c r="T118" s="55"/>
      <c r="U118" s="55"/>
      <c r="V118" s="55"/>
      <c r="W118" s="55"/>
      <c r="X118" s="55"/>
      <c r="Y118" s="55"/>
    </row>
    <row r="119" spans="1:25" ht="33.75" customHeight="1">
      <c r="A119" s="55"/>
      <c r="B119" s="71"/>
      <c r="C119" s="134"/>
      <c r="D119" s="58"/>
      <c r="E119" s="58"/>
      <c r="F119" s="55"/>
      <c r="G119" s="55"/>
      <c r="H119" s="55"/>
      <c r="I119" s="55"/>
      <c r="J119" s="55"/>
      <c r="K119" s="55"/>
      <c r="L119" s="55"/>
      <c r="M119" s="55"/>
      <c r="N119" s="55"/>
      <c r="O119" s="55"/>
      <c r="P119" s="55"/>
      <c r="Q119" s="55"/>
      <c r="R119" s="55"/>
      <c r="S119" s="55"/>
      <c r="T119" s="55"/>
      <c r="U119" s="55"/>
      <c r="V119" s="55"/>
      <c r="W119" s="55"/>
      <c r="X119" s="55"/>
      <c r="Y119" s="55"/>
    </row>
    <row r="120" spans="1:25" ht="33.75" customHeight="1">
      <c r="A120" s="55"/>
      <c r="B120" s="71"/>
      <c r="C120" s="134"/>
      <c r="D120" s="58"/>
      <c r="E120" s="58"/>
      <c r="F120" s="55"/>
      <c r="G120" s="55"/>
      <c r="H120" s="55"/>
      <c r="I120" s="55"/>
      <c r="J120" s="55"/>
      <c r="K120" s="55"/>
      <c r="L120" s="55"/>
      <c r="M120" s="55"/>
      <c r="N120" s="55"/>
      <c r="O120" s="55"/>
      <c r="P120" s="55"/>
      <c r="Q120" s="55"/>
      <c r="R120" s="55"/>
      <c r="S120" s="55"/>
      <c r="T120" s="55"/>
      <c r="U120" s="55"/>
      <c r="V120" s="55"/>
      <c r="W120" s="55"/>
      <c r="X120" s="55"/>
      <c r="Y120" s="55"/>
    </row>
    <row r="121" spans="1:25" ht="33.75" customHeight="1">
      <c r="A121" s="55"/>
      <c r="B121" s="71"/>
      <c r="C121" s="134"/>
      <c r="D121" s="58"/>
      <c r="E121" s="58"/>
      <c r="F121" s="55"/>
      <c r="G121" s="55"/>
      <c r="H121" s="55"/>
      <c r="I121" s="55"/>
      <c r="J121" s="55"/>
      <c r="K121" s="55"/>
      <c r="L121" s="55"/>
      <c r="M121" s="55"/>
      <c r="N121" s="55"/>
      <c r="O121" s="55"/>
      <c r="P121" s="55"/>
      <c r="Q121" s="55"/>
      <c r="R121" s="55"/>
      <c r="S121" s="55"/>
      <c r="T121" s="55"/>
      <c r="U121" s="55"/>
      <c r="V121" s="55"/>
      <c r="W121" s="55"/>
      <c r="X121" s="55"/>
      <c r="Y121" s="55"/>
    </row>
    <row r="122" spans="1:25" ht="33.75" customHeight="1">
      <c r="A122" s="55"/>
      <c r="B122" s="71"/>
      <c r="C122" s="134"/>
      <c r="D122" s="58"/>
      <c r="E122" s="58"/>
      <c r="F122" s="55"/>
      <c r="G122" s="55"/>
      <c r="H122" s="55"/>
      <c r="I122" s="55"/>
      <c r="J122" s="55"/>
      <c r="K122" s="55"/>
      <c r="L122" s="55"/>
      <c r="M122" s="55"/>
      <c r="N122" s="55"/>
      <c r="O122" s="55"/>
      <c r="P122" s="55"/>
      <c r="Q122" s="55"/>
      <c r="R122" s="55"/>
      <c r="S122" s="55"/>
      <c r="T122" s="55"/>
      <c r="U122" s="55"/>
      <c r="V122" s="55"/>
      <c r="W122" s="55"/>
      <c r="X122" s="55"/>
      <c r="Y122" s="55"/>
    </row>
    <row r="123" spans="1:25" ht="33.75" customHeight="1">
      <c r="A123" s="55"/>
      <c r="B123" s="71"/>
      <c r="C123" s="134"/>
      <c r="D123" s="58"/>
      <c r="E123" s="58"/>
      <c r="F123" s="55"/>
      <c r="G123" s="55"/>
      <c r="H123" s="55"/>
      <c r="I123" s="55"/>
      <c r="J123" s="55"/>
      <c r="K123" s="55"/>
      <c r="L123" s="55"/>
      <c r="M123" s="55"/>
      <c r="N123" s="55"/>
      <c r="O123" s="55"/>
      <c r="P123" s="55"/>
      <c r="Q123" s="55"/>
      <c r="R123" s="55"/>
      <c r="S123" s="55"/>
      <c r="T123" s="55"/>
      <c r="U123" s="55"/>
      <c r="V123" s="55"/>
      <c r="W123" s="55"/>
      <c r="X123" s="55"/>
      <c r="Y123" s="55"/>
    </row>
    <row r="124" spans="1:25" ht="33.75" customHeight="1">
      <c r="A124" s="55"/>
      <c r="B124" s="71"/>
      <c r="C124" s="134"/>
      <c r="D124" s="58"/>
      <c r="E124" s="58"/>
      <c r="F124" s="55"/>
      <c r="G124" s="55"/>
      <c r="H124" s="55"/>
      <c r="I124" s="55"/>
      <c r="J124" s="55"/>
      <c r="K124" s="55"/>
      <c r="L124" s="55"/>
      <c r="M124" s="55"/>
      <c r="N124" s="55"/>
      <c r="O124" s="55"/>
      <c r="P124" s="55"/>
      <c r="Q124" s="55"/>
      <c r="R124" s="55"/>
      <c r="S124" s="55"/>
      <c r="T124" s="55"/>
      <c r="U124" s="55"/>
      <c r="V124" s="55"/>
      <c r="W124" s="55"/>
      <c r="X124" s="55"/>
      <c r="Y124" s="55"/>
    </row>
    <row r="125" spans="1:25" ht="33.75" customHeight="1">
      <c r="A125" s="55"/>
      <c r="B125" s="71"/>
      <c r="C125" s="134"/>
      <c r="D125" s="58"/>
      <c r="E125" s="58"/>
      <c r="F125" s="55"/>
      <c r="G125" s="55"/>
      <c r="H125" s="55"/>
      <c r="I125" s="55"/>
      <c r="J125" s="55"/>
      <c r="K125" s="55"/>
      <c r="L125" s="55"/>
      <c r="M125" s="55"/>
      <c r="N125" s="55"/>
      <c r="O125" s="55"/>
      <c r="P125" s="55"/>
      <c r="Q125" s="55"/>
      <c r="R125" s="55"/>
      <c r="S125" s="55"/>
      <c r="T125" s="55"/>
      <c r="U125" s="55"/>
      <c r="V125" s="55"/>
      <c r="W125" s="55"/>
      <c r="X125" s="55"/>
      <c r="Y125" s="55"/>
    </row>
    <row r="126" spans="1:25" ht="33.75" customHeight="1">
      <c r="A126" s="55"/>
      <c r="B126" s="71"/>
      <c r="C126" s="134"/>
      <c r="D126" s="58"/>
      <c r="E126" s="58"/>
      <c r="F126" s="55"/>
      <c r="G126" s="55"/>
      <c r="H126" s="55"/>
      <c r="I126" s="55"/>
      <c r="J126" s="55"/>
      <c r="K126" s="55"/>
      <c r="L126" s="55"/>
      <c r="M126" s="55"/>
      <c r="N126" s="55"/>
      <c r="O126" s="55"/>
      <c r="P126" s="55"/>
      <c r="Q126" s="55"/>
      <c r="R126" s="55"/>
      <c r="S126" s="55"/>
      <c r="T126" s="55"/>
      <c r="U126" s="55"/>
      <c r="V126" s="55"/>
      <c r="W126" s="55"/>
      <c r="X126" s="55"/>
      <c r="Y126" s="55"/>
    </row>
    <row r="127" spans="1:25" ht="33.75" customHeight="1">
      <c r="A127" s="55"/>
      <c r="B127" s="71"/>
      <c r="C127" s="134"/>
      <c r="D127" s="58"/>
      <c r="E127" s="58"/>
      <c r="F127" s="55"/>
      <c r="G127" s="55"/>
      <c r="H127" s="55"/>
      <c r="I127" s="55"/>
      <c r="J127" s="55"/>
      <c r="K127" s="55"/>
      <c r="L127" s="55"/>
      <c r="M127" s="55"/>
      <c r="N127" s="55"/>
      <c r="O127" s="55"/>
      <c r="P127" s="55"/>
      <c r="Q127" s="55"/>
      <c r="R127" s="55"/>
      <c r="S127" s="55"/>
      <c r="T127" s="55"/>
      <c r="U127" s="55"/>
      <c r="V127" s="55"/>
      <c r="W127" s="55"/>
      <c r="X127" s="55"/>
      <c r="Y127" s="55"/>
    </row>
    <row r="128" spans="1:25" ht="33.75" customHeight="1">
      <c r="A128" s="55"/>
      <c r="B128" s="71"/>
      <c r="C128" s="134"/>
      <c r="D128" s="58"/>
      <c r="E128" s="58"/>
      <c r="F128" s="55"/>
      <c r="G128" s="55"/>
      <c r="H128" s="55"/>
      <c r="I128" s="55"/>
      <c r="J128" s="55"/>
      <c r="K128" s="55"/>
      <c r="L128" s="55"/>
      <c r="M128" s="55"/>
      <c r="N128" s="55"/>
      <c r="O128" s="55"/>
      <c r="P128" s="55"/>
      <c r="Q128" s="55"/>
      <c r="R128" s="55"/>
      <c r="S128" s="55"/>
      <c r="T128" s="55"/>
      <c r="U128" s="55"/>
      <c r="V128" s="55"/>
      <c r="W128" s="55"/>
      <c r="X128" s="55"/>
      <c r="Y128" s="55"/>
    </row>
    <row r="129" spans="1:25" ht="33.75" customHeight="1">
      <c r="A129" s="55"/>
      <c r="B129" s="71"/>
      <c r="C129" s="134"/>
      <c r="D129" s="58"/>
      <c r="E129" s="58"/>
      <c r="F129" s="55"/>
      <c r="G129" s="55"/>
      <c r="H129" s="55"/>
      <c r="I129" s="55"/>
      <c r="J129" s="55"/>
      <c r="K129" s="55"/>
      <c r="L129" s="55"/>
      <c r="M129" s="55"/>
      <c r="N129" s="55"/>
      <c r="O129" s="55"/>
      <c r="P129" s="55"/>
      <c r="Q129" s="55"/>
      <c r="R129" s="55"/>
      <c r="S129" s="55"/>
      <c r="T129" s="55"/>
      <c r="U129" s="55"/>
      <c r="V129" s="55"/>
      <c r="W129" s="55"/>
      <c r="X129" s="55"/>
      <c r="Y129" s="55"/>
    </row>
    <row r="130" spans="1:25" ht="33.75" customHeight="1">
      <c r="A130" s="55"/>
      <c r="B130" s="71"/>
      <c r="C130" s="134"/>
      <c r="D130" s="58"/>
      <c r="E130" s="58"/>
      <c r="F130" s="55"/>
      <c r="G130" s="55"/>
      <c r="H130" s="55"/>
      <c r="I130" s="55"/>
      <c r="J130" s="55"/>
      <c r="K130" s="55"/>
      <c r="L130" s="55"/>
      <c r="M130" s="55"/>
      <c r="N130" s="55"/>
      <c r="O130" s="55"/>
      <c r="P130" s="55"/>
      <c r="Q130" s="55"/>
      <c r="R130" s="55"/>
      <c r="S130" s="55"/>
      <c r="T130" s="55"/>
      <c r="U130" s="55"/>
      <c r="V130" s="55"/>
      <c r="W130" s="55"/>
      <c r="X130" s="55"/>
      <c r="Y130" s="55"/>
    </row>
    <row r="131" spans="1:25" ht="33.75" customHeight="1">
      <c r="A131" s="55"/>
      <c r="B131" s="71"/>
      <c r="C131" s="134"/>
      <c r="D131" s="58"/>
      <c r="E131" s="58"/>
      <c r="F131" s="55"/>
      <c r="G131" s="55"/>
      <c r="H131" s="55"/>
      <c r="I131" s="55"/>
      <c r="J131" s="55"/>
      <c r="K131" s="55"/>
      <c r="L131" s="55"/>
      <c r="M131" s="55"/>
      <c r="N131" s="55"/>
      <c r="O131" s="55"/>
      <c r="P131" s="55"/>
      <c r="Q131" s="55"/>
      <c r="R131" s="55"/>
      <c r="S131" s="55"/>
      <c r="T131" s="55"/>
      <c r="U131" s="55"/>
      <c r="V131" s="55"/>
      <c r="W131" s="55"/>
      <c r="X131" s="55"/>
      <c r="Y131" s="55"/>
    </row>
    <row r="132" spans="1:25" ht="33.75" customHeight="1">
      <c r="A132" s="55"/>
      <c r="B132" s="71"/>
      <c r="C132" s="134"/>
      <c r="D132" s="58"/>
      <c r="E132" s="58"/>
      <c r="F132" s="55"/>
      <c r="G132" s="55"/>
      <c r="H132" s="55"/>
      <c r="I132" s="55"/>
      <c r="J132" s="55"/>
      <c r="K132" s="55"/>
      <c r="L132" s="55"/>
      <c r="M132" s="55"/>
      <c r="N132" s="55"/>
      <c r="O132" s="55"/>
      <c r="P132" s="55"/>
      <c r="Q132" s="55"/>
      <c r="R132" s="55"/>
      <c r="S132" s="55"/>
      <c r="T132" s="55"/>
      <c r="U132" s="55"/>
      <c r="V132" s="55"/>
      <c r="W132" s="55"/>
      <c r="X132" s="55"/>
      <c r="Y132" s="55"/>
    </row>
    <row r="133" spans="1:25" ht="33.75" customHeight="1">
      <c r="A133" s="55"/>
      <c r="B133" s="71"/>
      <c r="C133" s="134"/>
      <c r="D133" s="58"/>
      <c r="E133" s="58"/>
      <c r="F133" s="55"/>
      <c r="G133" s="55"/>
      <c r="H133" s="55"/>
      <c r="I133" s="55"/>
      <c r="J133" s="55"/>
      <c r="K133" s="55"/>
      <c r="L133" s="55"/>
      <c r="M133" s="55"/>
      <c r="N133" s="55"/>
      <c r="O133" s="55"/>
      <c r="P133" s="55"/>
      <c r="Q133" s="55"/>
      <c r="R133" s="55"/>
      <c r="S133" s="55"/>
      <c r="T133" s="55"/>
      <c r="U133" s="55"/>
      <c r="V133" s="55"/>
      <c r="W133" s="55"/>
      <c r="X133" s="55"/>
      <c r="Y133" s="55"/>
    </row>
    <row r="134" spans="1:25" ht="33.75" customHeight="1">
      <c r="A134" s="55"/>
      <c r="B134" s="71"/>
      <c r="C134" s="134"/>
      <c r="D134" s="58"/>
      <c r="E134" s="58"/>
      <c r="F134" s="55"/>
      <c r="G134" s="55"/>
      <c r="H134" s="55"/>
      <c r="I134" s="55"/>
      <c r="J134" s="55"/>
      <c r="K134" s="55"/>
      <c r="L134" s="55"/>
      <c r="M134" s="55"/>
      <c r="N134" s="55"/>
      <c r="O134" s="55"/>
      <c r="P134" s="55"/>
      <c r="Q134" s="55"/>
      <c r="R134" s="55"/>
      <c r="S134" s="55"/>
      <c r="T134" s="55"/>
      <c r="U134" s="55"/>
      <c r="V134" s="55"/>
      <c r="W134" s="55"/>
      <c r="X134" s="55"/>
      <c r="Y134" s="55"/>
    </row>
    <row r="135" spans="1:25" ht="33.75" customHeight="1">
      <c r="A135" s="55"/>
      <c r="B135" s="71"/>
      <c r="C135" s="134"/>
      <c r="D135" s="58"/>
      <c r="E135" s="58"/>
      <c r="F135" s="55"/>
      <c r="G135" s="55"/>
      <c r="H135" s="55"/>
      <c r="I135" s="55"/>
      <c r="J135" s="55"/>
      <c r="K135" s="55"/>
      <c r="L135" s="55"/>
      <c r="M135" s="55"/>
      <c r="N135" s="55"/>
      <c r="O135" s="55"/>
      <c r="P135" s="55"/>
      <c r="Q135" s="55"/>
      <c r="R135" s="55"/>
      <c r="S135" s="55"/>
      <c r="T135" s="55"/>
      <c r="U135" s="55"/>
      <c r="V135" s="55"/>
      <c r="W135" s="55"/>
      <c r="X135" s="55"/>
      <c r="Y135" s="55"/>
    </row>
    <row r="136" spans="1:25" ht="33.75" customHeight="1">
      <c r="A136" s="55"/>
      <c r="B136" s="71"/>
      <c r="C136" s="134"/>
      <c r="D136" s="58"/>
      <c r="E136" s="58"/>
      <c r="F136" s="55"/>
      <c r="G136" s="55"/>
      <c r="H136" s="55"/>
      <c r="I136" s="55"/>
      <c r="J136" s="55"/>
      <c r="K136" s="55"/>
      <c r="L136" s="55"/>
      <c r="M136" s="55"/>
      <c r="N136" s="55"/>
      <c r="O136" s="55"/>
      <c r="P136" s="55"/>
      <c r="Q136" s="55"/>
      <c r="R136" s="55"/>
      <c r="S136" s="55"/>
      <c r="T136" s="55"/>
      <c r="U136" s="55"/>
      <c r="V136" s="55"/>
      <c r="W136" s="55"/>
      <c r="X136" s="55"/>
      <c r="Y136" s="55"/>
    </row>
    <row r="137" spans="1:25" ht="33.75" customHeight="1">
      <c r="A137" s="55"/>
      <c r="B137" s="71"/>
      <c r="C137" s="134"/>
      <c r="D137" s="58"/>
      <c r="E137" s="58"/>
      <c r="F137" s="55"/>
      <c r="G137" s="55"/>
      <c r="H137" s="55"/>
      <c r="I137" s="55"/>
      <c r="J137" s="55"/>
      <c r="K137" s="55"/>
      <c r="L137" s="55"/>
      <c r="M137" s="55"/>
      <c r="N137" s="55"/>
      <c r="O137" s="55"/>
      <c r="P137" s="55"/>
      <c r="Q137" s="55"/>
      <c r="R137" s="55"/>
      <c r="S137" s="55"/>
      <c r="T137" s="55"/>
      <c r="U137" s="55"/>
      <c r="V137" s="55"/>
      <c r="W137" s="55"/>
      <c r="X137" s="55"/>
      <c r="Y137" s="55"/>
    </row>
    <row r="138" spans="1:25" ht="33.75" customHeight="1">
      <c r="A138" s="55"/>
      <c r="B138" s="71"/>
      <c r="C138" s="134"/>
      <c r="D138" s="58"/>
      <c r="E138" s="58"/>
      <c r="F138" s="55"/>
      <c r="G138" s="55"/>
      <c r="H138" s="55"/>
      <c r="I138" s="55"/>
      <c r="J138" s="55"/>
      <c r="K138" s="55"/>
      <c r="L138" s="55"/>
      <c r="M138" s="55"/>
      <c r="N138" s="55"/>
      <c r="O138" s="55"/>
      <c r="P138" s="55"/>
      <c r="Q138" s="55"/>
      <c r="R138" s="55"/>
      <c r="S138" s="55"/>
      <c r="T138" s="55"/>
      <c r="U138" s="55"/>
      <c r="V138" s="55"/>
      <c r="W138" s="55"/>
      <c r="X138" s="55"/>
      <c r="Y138" s="55"/>
    </row>
    <row r="139" spans="1:25" ht="33.75" customHeight="1">
      <c r="A139" s="55"/>
      <c r="B139" s="71"/>
      <c r="C139" s="134"/>
      <c r="D139" s="58"/>
      <c r="E139" s="58"/>
      <c r="F139" s="55"/>
      <c r="G139" s="55"/>
      <c r="H139" s="55"/>
      <c r="I139" s="55"/>
      <c r="J139" s="55"/>
      <c r="K139" s="55"/>
      <c r="L139" s="55"/>
      <c r="M139" s="55"/>
      <c r="N139" s="55"/>
      <c r="O139" s="55"/>
      <c r="P139" s="55"/>
      <c r="Q139" s="55"/>
      <c r="R139" s="55"/>
      <c r="S139" s="55"/>
      <c r="T139" s="55"/>
      <c r="U139" s="55"/>
      <c r="V139" s="55"/>
      <c r="W139" s="55"/>
      <c r="X139" s="55"/>
      <c r="Y139" s="55"/>
    </row>
    <row r="140" spans="1:25" ht="33.75" customHeight="1">
      <c r="A140" s="55"/>
      <c r="B140" s="71"/>
      <c r="C140" s="134"/>
      <c r="D140" s="58"/>
      <c r="E140" s="58"/>
      <c r="F140" s="55"/>
      <c r="G140" s="55"/>
      <c r="H140" s="55"/>
      <c r="I140" s="55"/>
      <c r="J140" s="55"/>
      <c r="K140" s="55"/>
      <c r="L140" s="55"/>
      <c r="M140" s="55"/>
      <c r="N140" s="55"/>
      <c r="O140" s="55"/>
      <c r="P140" s="55"/>
      <c r="Q140" s="55"/>
      <c r="R140" s="55"/>
      <c r="S140" s="55"/>
      <c r="T140" s="55"/>
      <c r="U140" s="55"/>
      <c r="V140" s="55"/>
      <c r="W140" s="55"/>
      <c r="X140" s="55"/>
      <c r="Y140" s="55"/>
    </row>
    <row r="141" spans="1:25" ht="33.75" customHeight="1">
      <c r="A141" s="55"/>
      <c r="B141" s="71"/>
      <c r="C141" s="134"/>
      <c r="D141" s="58"/>
      <c r="E141" s="58"/>
      <c r="F141" s="55"/>
      <c r="G141" s="55"/>
      <c r="H141" s="55"/>
      <c r="I141" s="55"/>
      <c r="J141" s="55"/>
      <c r="K141" s="55"/>
      <c r="L141" s="55"/>
      <c r="M141" s="55"/>
      <c r="N141" s="55"/>
      <c r="O141" s="55"/>
      <c r="P141" s="55"/>
      <c r="Q141" s="55"/>
      <c r="R141" s="55"/>
      <c r="S141" s="55"/>
      <c r="T141" s="55"/>
      <c r="U141" s="55"/>
      <c r="V141" s="55"/>
      <c r="W141" s="55"/>
      <c r="X141" s="55"/>
      <c r="Y141" s="55"/>
    </row>
    <row r="142" spans="1:25" ht="33.75" customHeight="1">
      <c r="A142" s="55"/>
      <c r="B142" s="71"/>
      <c r="C142" s="134"/>
      <c r="D142" s="58"/>
      <c r="E142" s="58"/>
      <c r="F142" s="55"/>
      <c r="G142" s="55"/>
      <c r="H142" s="55"/>
      <c r="I142" s="55"/>
      <c r="J142" s="55"/>
      <c r="K142" s="55"/>
      <c r="L142" s="55"/>
      <c r="M142" s="55"/>
      <c r="N142" s="55"/>
      <c r="O142" s="55"/>
      <c r="P142" s="55"/>
      <c r="Q142" s="55"/>
      <c r="R142" s="55"/>
      <c r="S142" s="55"/>
      <c r="T142" s="55"/>
      <c r="U142" s="55"/>
      <c r="V142" s="55"/>
      <c r="W142" s="55"/>
      <c r="X142" s="55"/>
      <c r="Y142" s="55"/>
    </row>
    <row r="143" spans="1:25" ht="33.75" customHeight="1">
      <c r="A143" s="55"/>
      <c r="B143" s="71"/>
      <c r="C143" s="134"/>
      <c r="D143" s="58"/>
      <c r="E143" s="58"/>
      <c r="F143" s="55"/>
      <c r="G143" s="55"/>
      <c r="H143" s="55"/>
      <c r="I143" s="55"/>
      <c r="J143" s="55"/>
      <c r="K143" s="55"/>
      <c r="L143" s="55"/>
      <c r="M143" s="55"/>
      <c r="N143" s="55"/>
      <c r="O143" s="55"/>
      <c r="P143" s="55"/>
      <c r="Q143" s="55"/>
      <c r="R143" s="55"/>
      <c r="S143" s="55"/>
      <c r="T143" s="55"/>
      <c r="U143" s="55"/>
      <c r="V143" s="55"/>
      <c r="W143" s="55"/>
      <c r="X143" s="55"/>
      <c r="Y143" s="55"/>
    </row>
    <row r="144" spans="1:25" ht="33.75" customHeight="1">
      <c r="A144" s="55"/>
      <c r="B144" s="71"/>
      <c r="C144" s="134"/>
      <c r="D144" s="58"/>
      <c r="E144" s="58"/>
      <c r="F144" s="55"/>
      <c r="G144" s="55"/>
      <c r="H144" s="55"/>
      <c r="I144" s="55"/>
      <c r="J144" s="55"/>
      <c r="K144" s="55"/>
      <c r="L144" s="55"/>
      <c r="M144" s="55"/>
      <c r="N144" s="55"/>
      <c r="O144" s="55"/>
      <c r="P144" s="55"/>
      <c r="Q144" s="55"/>
      <c r="R144" s="55"/>
      <c r="S144" s="55"/>
      <c r="T144" s="55"/>
      <c r="U144" s="55"/>
      <c r="V144" s="55"/>
      <c r="W144" s="55"/>
      <c r="X144" s="55"/>
      <c r="Y144" s="55"/>
    </row>
    <row r="145" spans="1:25" ht="33.75" customHeight="1">
      <c r="A145" s="55"/>
      <c r="B145" s="71"/>
      <c r="C145" s="134"/>
      <c r="D145" s="58"/>
      <c r="E145" s="58"/>
      <c r="F145" s="55"/>
      <c r="G145" s="55"/>
      <c r="H145" s="55"/>
      <c r="I145" s="55"/>
      <c r="J145" s="55"/>
      <c r="K145" s="55"/>
      <c r="L145" s="55"/>
      <c r="M145" s="55"/>
      <c r="N145" s="55"/>
      <c r="O145" s="55"/>
      <c r="P145" s="55"/>
      <c r="Q145" s="55"/>
      <c r="R145" s="55"/>
      <c r="S145" s="55"/>
      <c r="T145" s="55"/>
      <c r="U145" s="55"/>
      <c r="V145" s="55"/>
      <c r="W145" s="55"/>
      <c r="X145" s="55"/>
      <c r="Y145" s="55"/>
    </row>
    <row r="146" spans="1:25" ht="33.75" customHeight="1">
      <c r="A146" s="55"/>
      <c r="B146" s="71"/>
      <c r="C146" s="134"/>
      <c r="D146" s="58"/>
      <c r="E146" s="58"/>
      <c r="F146" s="55"/>
      <c r="G146" s="55"/>
      <c r="H146" s="55"/>
      <c r="I146" s="55"/>
      <c r="J146" s="55"/>
      <c r="K146" s="55"/>
      <c r="L146" s="55"/>
      <c r="M146" s="55"/>
      <c r="N146" s="55"/>
      <c r="O146" s="55"/>
      <c r="P146" s="55"/>
      <c r="Q146" s="55"/>
      <c r="R146" s="55"/>
      <c r="S146" s="55"/>
      <c r="T146" s="55"/>
      <c r="U146" s="55"/>
      <c r="V146" s="55"/>
      <c r="W146" s="55"/>
      <c r="X146" s="55"/>
      <c r="Y146" s="55"/>
    </row>
    <row r="147" spans="1:25" ht="33.75" customHeight="1">
      <c r="A147" s="55"/>
      <c r="B147" s="71"/>
      <c r="C147" s="134"/>
      <c r="D147" s="58"/>
      <c r="E147" s="58"/>
      <c r="F147" s="55"/>
      <c r="G147" s="55"/>
      <c r="H147" s="55"/>
      <c r="I147" s="55"/>
      <c r="J147" s="55"/>
      <c r="K147" s="55"/>
      <c r="L147" s="55"/>
      <c r="M147" s="55"/>
      <c r="N147" s="55"/>
      <c r="O147" s="55"/>
      <c r="P147" s="55"/>
      <c r="Q147" s="55"/>
      <c r="R147" s="55"/>
      <c r="S147" s="55"/>
      <c r="T147" s="55"/>
      <c r="U147" s="55"/>
      <c r="V147" s="55"/>
      <c r="W147" s="55"/>
      <c r="X147" s="55"/>
      <c r="Y147" s="55"/>
    </row>
    <row r="148" spans="1:25" ht="33.75" customHeight="1">
      <c r="A148" s="55"/>
      <c r="B148" s="71"/>
      <c r="C148" s="134"/>
      <c r="D148" s="58"/>
      <c r="E148" s="58"/>
      <c r="F148" s="55"/>
      <c r="G148" s="55"/>
      <c r="H148" s="55"/>
      <c r="I148" s="55"/>
      <c r="J148" s="55"/>
      <c r="K148" s="55"/>
      <c r="L148" s="55"/>
      <c r="M148" s="55"/>
      <c r="N148" s="55"/>
      <c r="O148" s="55"/>
      <c r="P148" s="55"/>
      <c r="Q148" s="55"/>
      <c r="R148" s="55"/>
      <c r="S148" s="55"/>
      <c r="T148" s="55"/>
      <c r="U148" s="55"/>
      <c r="V148" s="55"/>
      <c r="W148" s="55"/>
      <c r="X148" s="55"/>
      <c r="Y148" s="55"/>
    </row>
    <row r="149" spans="1:25" ht="33.75" customHeight="1">
      <c r="A149" s="55"/>
      <c r="B149" s="71"/>
      <c r="C149" s="134"/>
      <c r="D149" s="58"/>
      <c r="E149" s="58"/>
      <c r="F149" s="55"/>
      <c r="G149" s="55"/>
      <c r="H149" s="55"/>
      <c r="I149" s="55"/>
      <c r="J149" s="55"/>
      <c r="K149" s="55"/>
      <c r="L149" s="55"/>
      <c r="M149" s="55"/>
      <c r="N149" s="55"/>
      <c r="O149" s="55"/>
      <c r="P149" s="55"/>
      <c r="Q149" s="55"/>
      <c r="R149" s="55"/>
      <c r="S149" s="55"/>
      <c r="T149" s="55"/>
      <c r="U149" s="55"/>
      <c r="V149" s="55"/>
      <c r="W149" s="55"/>
      <c r="X149" s="55"/>
      <c r="Y149" s="55"/>
    </row>
    <row r="150" spans="1:25" ht="33.75" customHeight="1">
      <c r="A150" s="55"/>
      <c r="B150" s="71"/>
      <c r="C150" s="134"/>
      <c r="D150" s="58"/>
      <c r="E150" s="58"/>
      <c r="F150" s="55"/>
      <c r="G150" s="55"/>
      <c r="H150" s="55"/>
      <c r="I150" s="55"/>
      <c r="J150" s="55"/>
      <c r="K150" s="55"/>
      <c r="L150" s="55"/>
      <c r="M150" s="55"/>
      <c r="N150" s="55"/>
      <c r="O150" s="55"/>
      <c r="P150" s="55"/>
      <c r="Q150" s="55"/>
      <c r="R150" s="55"/>
      <c r="S150" s="55"/>
      <c r="T150" s="55"/>
      <c r="U150" s="55"/>
      <c r="V150" s="55"/>
      <c r="W150" s="55"/>
      <c r="X150" s="55"/>
      <c r="Y150" s="55"/>
    </row>
    <row r="151" spans="1:25" ht="33.75" customHeight="1">
      <c r="A151" s="55"/>
      <c r="B151" s="71"/>
      <c r="C151" s="134"/>
      <c r="D151" s="58"/>
      <c r="E151" s="58"/>
      <c r="F151" s="55"/>
      <c r="G151" s="55"/>
      <c r="H151" s="55"/>
      <c r="I151" s="55"/>
      <c r="J151" s="55"/>
      <c r="K151" s="55"/>
      <c r="L151" s="55"/>
      <c r="M151" s="55"/>
      <c r="N151" s="55"/>
      <c r="O151" s="55"/>
      <c r="P151" s="55"/>
      <c r="Q151" s="55"/>
      <c r="R151" s="55"/>
      <c r="S151" s="55"/>
      <c r="T151" s="55"/>
      <c r="U151" s="55"/>
      <c r="V151" s="55"/>
      <c r="W151" s="55"/>
      <c r="X151" s="55"/>
      <c r="Y151" s="55"/>
    </row>
    <row r="152" spans="1:25" ht="33.75" customHeight="1">
      <c r="A152" s="55"/>
      <c r="B152" s="71"/>
      <c r="C152" s="134"/>
      <c r="D152" s="58"/>
      <c r="E152" s="58"/>
      <c r="F152" s="55"/>
      <c r="G152" s="55"/>
      <c r="H152" s="55"/>
      <c r="I152" s="55"/>
      <c r="J152" s="55"/>
      <c r="K152" s="55"/>
      <c r="L152" s="55"/>
      <c r="M152" s="55"/>
      <c r="N152" s="55"/>
      <c r="O152" s="55"/>
      <c r="P152" s="55"/>
      <c r="Q152" s="55"/>
      <c r="R152" s="55"/>
      <c r="S152" s="55"/>
      <c r="T152" s="55"/>
      <c r="U152" s="55"/>
      <c r="V152" s="55"/>
      <c r="W152" s="55"/>
      <c r="X152" s="55"/>
      <c r="Y152" s="55"/>
    </row>
    <row r="153" spans="1:25" ht="33.75" customHeight="1">
      <c r="A153" s="55"/>
      <c r="B153" s="71"/>
      <c r="C153" s="134"/>
      <c r="D153" s="58"/>
      <c r="E153" s="58"/>
      <c r="F153" s="55"/>
      <c r="G153" s="55"/>
      <c r="H153" s="55"/>
      <c r="I153" s="55"/>
      <c r="J153" s="55"/>
      <c r="K153" s="55"/>
      <c r="L153" s="55"/>
      <c r="M153" s="55"/>
      <c r="N153" s="55"/>
      <c r="O153" s="55"/>
      <c r="P153" s="55"/>
      <c r="Q153" s="55"/>
      <c r="R153" s="55"/>
      <c r="S153" s="55"/>
      <c r="T153" s="55"/>
      <c r="U153" s="55"/>
      <c r="V153" s="55"/>
      <c r="W153" s="55"/>
      <c r="X153" s="55"/>
      <c r="Y153" s="55"/>
    </row>
    <row r="154" spans="1:25" ht="33.75" customHeight="1">
      <c r="A154" s="55"/>
      <c r="B154" s="71"/>
      <c r="C154" s="134"/>
      <c r="D154" s="58"/>
      <c r="E154" s="58"/>
      <c r="F154" s="55"/>
      <c r="G154" s="55"/>
      <c r="H154" s="55"/>
      <c r="I154" s="55"/>
      <c r="J154" s="55"/>
      <c r="K154" s="55"/>
      <c r="L154" s="55"/>
      <c r="M154" s="55"/>
      <c r="N154" s="55"/>
      <c r="O154" s="55"/>
      <c r="P154" s="55"/>
      <c r="Q154" s="55"/>
      <c r="R154" s="55"/>
      <c r="S154" s="55"/>
      <c r="T154" s="55"/>
      <c r="U154" s="55"/>
      <c r="V154" s="55"/>
      <c r="W154" s="55"/>
      <c r="X154" s="55"/>
      <c r="Y154" s="55"/>
    </row>
    <row r="155" spans="1:25" ht="33.75" customHeight="1">
      <c r="A155" s="55"/>
      <c r="B155" s="71"/>
      <c r="C155" s="134"/>
      <c r="D155" s="58"/>
      <c r="E155" s="58"/>
      <c r="F155" s="55"/>
      <c r="G155" s="55"/>
      <c r="H155" s="55"/>
      <c r="I155" s="55"/>
      <c r="J155" s="55"/>
      <c r="K155" s="55"/>
      <c r="L155" s="55"/>
      <c r="M155" s="55"/>
      <c r="N155" s="55"/>
      <c r="O155" s="55"/>
      <c r="P155" s="55"/>
      <c r="Q155" s="55"/>
      <c r="R155" s="55"/>
      <c r="S155" s="55"/>
      <c r="T155" s="55"/>
      <c r="U155" s="55"/>
      <c r="V155" s="55"/>
      <c r="W155" s="55"/>
      <c r="X155" s="55"/>
      <c r="Y155" s="55"/>
    </row>
    <row r="156" spans="1:25" ht="33.75" customHeight="1">
      <c r="A156" s="55"/>
      <c r="B156" s="71"/>
      <c r="C156" s="134"/>
      <c r="D156" s="58"/>
      <c r="E156" s="58"/>
      <c r="F156" s="55"/>
      <c r="G156" s="55"/>
      <c r="H156" s="55"/>
      <c r="I156" s="55"/>
      <c r="J156" s="55"/>
      <c r="K156" s="55"/>
      <c r="L156" s="55"/>
      <c r="M156" s="55"/>
      <c r="N156" s="55"/>
      <c r="O156" s="55"/>
      <c r="P156" s="55"/>
      <c r="Q156" s="55"/>
      <c r="R156" s="55"/>
      <c r="S156" s="55"/>
      <c r="T156" s="55"/>
      <c r="U156" s="55"/>
      <c r="V156" s="55"/>
      <c r="W156" s="55"/>
      <c r="X156" s="55"/>
      <c r="Y156" s="55"/>
    </row>
    <row r="157" spans="1:25" ht="33.75" customHeight="1">
      <c r="A157" s="55"/>
      <c r="B157" s="71"/>
      <c r="C157" s="134"/>
      <c r="D157" s="58"/>
      <c r="E157" s="58"/>
      <c r="F157" s="55"/>
      <c r="G157" s="55"/>
      <c r="H157" s="55"/>
      <c r="I157" s="55"/>
      <c r="J157" s="55"/>
      <c r="K157" s="55"/>
      <c r="L157" s="55"/>
      <c r="M157" s="55"/>
      <c r="N157" s="55"/>
      <c r="O157" s="55"/>
      <c r="P157" s="55"/>
      <c r="Q157" s="55"/>
      <c r="R157" s="55"/>
      <c r="S157" s="55"/>
      <c r="T157" s="55"/>
      <c r="U157" s="55"/>
      <c r="V157" s="55"/>
      <c r="W157" s="55"/>
      <c r="X157" s="55"/>
      <c r="Y157" s="55"/>
    </row>
    <row r="158" spans="1:25" ht="33.75" customHeight="1">
      <c r="A158" s="55"/>
      <c r="B158" s="71"/>
      <c r="C158" s="134"/>
      <c r="D158" s="58"/>
      <c r="E158" s="58"/>
      <c r="F158" s="55"/>
      <c r="G158" s="55"/>
      <c r="H158" s="55"/>
      <c r="I158" s="55"/>
      <c r="J158" s="55"/>
      <c r="K158" s="55"/>
      <c r="L158" s="55"/>
      <c r="M158" s="55"/>
      <c r="N158" s="55"/>
      <c r="O158" s="55"/>
      <c r="P158" s="55"/>
      <c r="Q158" s="55"/>
      <c r="R158" s="55"/>
      <c r="S158" s="55"/>
      <c r="T158" s="55"/>
      <c r="U158" s="55"/>
      <c r="V158" s="55"/>
      <c r="W158" s="55"/>
      <c r="X158" s="55"/>
      <c r="Y158" s="55"/>
    </row>
    <row r="159" spans="1:25" ht="33.75" customHeight="1">
      <c r="A159" s="55"/>
      <c r="B159" s="71"/>
      <c r="C159" s="134"/>
      <c r="D159" s="58"/>
      <c r="E159" s="58"/>
      <c r="F159" s="55"/>
      <c r="G159" s="55"/>
      <c r="H159" s="55"/>
      <c r="I159" s="55"/>
      <c r="J159" s="55"/>
      <c r="K159" s="55"/>
      <c r="L159" s="55"/>
      <c r="M159" s="55"/>
      <c r="N159" s="55"/>
      <c r="O159" s="55"/>
      <c r="P159" s="55"/>
      <c r="Q159" s="55"/>
      <c r="R159" s="55"/>
      <c r="S159" s="55"/>
      <c r="T159" s="55"/>
      <c r="U159" s="55"/>
      <c r="V159" s="55"/>
      <c r="W159" s="55"/>
      <c r="X159" s="55"/>
      <c r="Y159" s="55"/>
    </row>
    <row r="160" spans="1:25" ht="33.75" customHeight="1">
      <c r="A160" s="55"/>
      <c r="B160" s="71"/>
      <c r="C160" s="134"/>
      <c r="D160" s="58"/>
      <c r="E160" s="58"/>
      <c r="F160" s="55"/>
      <c r="G160" s="55"/>
      <c r="H160" s="55"/>
      <c r="I160" s="55"/>
      <c r="J160" s="55"/>
      <c r="K160" s="55"/>
      <c r="L160" s="55"/>
      <c r="M160" s="55"/>
      <c r="N160" s="55"/>
      <c r="O160" s="55"/>
      <c r="P160" s="55"/>
      <c r="Q160" s="55"/>
      <c r="R160" s="55"/>
      <c r="S160" s="55"/>
      <c r="T160" s="55"/>
      <c r="U160" s="55"/>
      <c r="V160" s="55"/>
      <c r="W160" s="55"/>
      <c r="X160" s="55"/>
      <c r="Y160" s="55"/>
    </row>
    <row r="161" spans="1:25" ht="33.75" customHeight="1">
      <c r="A161" s="55"/>
      <c r="B161" s="71"/>
      <c r="C161" s="134"/>
      <c r="D161" s="58"/>
      <c r="E161" s="58"/>
      <c r="F161" s="55"/>
      <c r="G161" s="55"/>
      <c r="H161" s="55"/>
      <c r="I161" s="55"/>
      <c r="J161" s="55"/>
      <c r="K161" s="55"/>
      <c r="L161" s="55"/>
      <c r="M161" s="55"/>
      <c r="N161" s="55"/>
      <c r="O161" s="55"/>
      <c r="P161" s="55"/>
      <c r="Q161" s="55"/>
      <c r="R161" s="55"/>
      <c r="S161" s="55"/>
      <c r="T161" s="55"/>
      <c r="U161" s="55"/>
      <c r="V161" s="55"/>
      <c r="W161" s="55"/>
      <c r="X161" s="55"/>
      <c r="Y161" s="55"/>
    </row>
    <row r="162" spans="1:25" ht="33.75" customHeight="1">
      <c r="A162" s="55"/>
      <c r="B162" s="71"/>
      <c r="C162" s="134"/>
      <c r="D162" s="58"/>
      <c r="E162" s="58"/>
      <c r="F162" s="55"/>
      <c r="G162" s="55"/>
      <c r="H162" s="55"/>
      <c r="I162" s="55"/>
      <c r="J162" s="55"/>
      <c r="K162" s="55"/>
      <c r="L162" s="55"/>
      <c r="M162" s="55"/>
      <c r="N162" s="55"/>
      <c r="O162" s="55"/>
      <c r="P162" s="55"/>
      <c r="Q162" s="55"/>
      <c r="R162" s="55"/>
      <c r="S162" s="55"/>
      <c r="T162" s="55"/>
      <c r="U162" s="55"/>
      <c r="V162" s="55"/>
      <c r="W162" s="55"/>
      <c r="X162" s="55"/>
      <c r="Y162" s="55"/>
    </row>
    <row r="163" spans="1:25" ht="33.75" customHeight="1">
      <c r="A163" s="55"/>
      <c r="B163" s="71"/>
      <c r="C163" s="134"/>
      <c r="D163" s="58"/>
      <c r="E163" s="58"/>
      <c r="F163" s="55"/>
      <c r="G163" s="55"/>
      <c r="H163" s="55"/>
      <c r="I163" s="55"/>
      <c r="J163" s="55"/>
      <c r="K163" s="55"/>
      <c r="L163" s="55"/>
      <c r="M163" s="55"/>
      <c r="N163" s="55"/>
      <c r="O163" s="55"/>
      <c r="P163" s="55"/>
      <c r="Q163" s="55"/>
      <c r="R163" s="55"/>
      <c r="S163" s="55"/>
      <c r="T163" s="55"/>
      <c r="U163" s="55"/>
      <c r="V163" s="55"/>
      <c r="W163" s="55"/>
      <c r="X163" s="55"/>
      <c r="Y163" s="55"/>
    </row>
    <row r="164" spans="1:25" ht="33.75" customHeight="1">
      <c r="A164" s="55"/>
      <c r="B164" s="71"/>
      <c r="C164" s="134"/>
      <c r="D164" s="58"/>
      <c r="E164" s="58"/>
      <c r="F164" s="55"/>
      <c r="G164" s="55"/>
      <c r="H164" s="55"/>
      <c r="I164" s="55"/>
      <c r="J164" s="55"/>
      <c r="K164" s="55"/>
      <c r="L164" s="55"/>
      <c r="M164" s="55"/>
      <c r="N164" s="55"/>
      <c r="O164" s="55"/>
      <c r="P164" s="55"/>
      <c r="Q164" s="55"/>
      <c r="R164" s="55"/>
      <c r="S164" s="55"/>
      <c r="T164" s="55"/>
      <c r="U164" s="55"/>
      <c r="V164" s="55"/>
      <c r="W164" s="55"/>
      <c r="X164" s="55"/>
      <c r="Y164" s="55"/>
    </row>
    <row r="165" spans="1:25" ht="33.75" customHeight="1">
      <c r="A165" s="55"/>
      <c r="B165" s="71"/>
      <c r="C165" s="134"/>
      <c r="D165" s="58"/>
      <c r="E165" s="58"/>
      <c r="F165" s="55"/>
      <c r="G165" s="55"/>
      <c r="H165" s="55"/>
      <c r="I165" s="55"/>
      <c r="J165" s="55"/>
      <c r="K165" s="55"/>
      <c r="L165" s="55"/>
      <c r="M165" s="55"/>
      <c r="N165" s="55"/>
      <c r="O165" s="55"/>
      <c r="P165" s="55"/>
      <c r="Q165" s="55"/>
      <c r="R165" s="55"/>
      <c r="S165" s="55"/>
      <c r="T165" s="55"/>
      <c r="U165" s="55"/>
      <c r="V165" s="55"/>
      <c r="W165" s="55"/>
      <c r="X165" s="55"/>
      <c r="Y165" s="55"/>
    </row>
    <row r="166" spans="1:25" ht="33.75" customHeight="1">
      <c r="A166" s="55"/>
      <c r="B166" s="71"/>
      <c r="C166" s="134"/>
      <c r="D166" s="58"/>
      <c r="E166" s="58"/>
      <c r="F166" s="55"/>
      <c r="G166" s="55"/>
      <c r="H166" s="55"/>
      <c r="I166" s="55"/>
      <c r="J166" s="55"/>
      <c r="K166" s="55"/>
      <c r="L166" s="55"/>
      <c r="M166" s="55"/>
      <c r="N166" s="55"/>
      <c r="O166" s="55"/>
      <c r="P166" s="55"/>
      <c r="Q166" s="55"/>
      <c r="R166" s="55"/>
      <c r="S166" s="55"/>
      <c r="T166" s="55"/>
      <c r="U166" s="55"/>
      <c r="V166" s="55"/>
      <c r="W166" s="55"/>
      <c r="X166" s="55"/>
      <c r="Y166" s="55"/>
    </row>
    <row r="167" spans="1:25" ht="33.75" customHeight="1">
      <c r="A167" s="55"/>
      <c r="B167" s="71"/>
      <c r="C167" s="134"/>
      <c r="D167" s="58"/>
      <c r="E167" s="58"/>
      <c r="F167" s="55"/>
      <c r="G167" s="55"/>
      <c r="H167" s="55"/>
      <c r="I167" s="55"/>
      <c r="J167" s="55"/>
      <c r="K167" s="55"/>
      <c r="L167" s="55"/>
      <c r="M167" s="55"/>
      <c r="N167" s="55"/>
      <c r="O167" s="55"/>
      <c r="P167" s="55"/>
      <c r="Q167" s="55"/>
      <c r="R167" s="55"/>
      <c r="S167" s="55"/>
      <c r="T167" s="55"/>
      <c r="U167" s="55"/>
      <c r="V167" s="55"/>
      <c r="W167" s="55"/>
      <c r="X167" s="55"/>
      <c r="Y167" s="55"/>
    </row>
    <row r="168" spans="1:25" ht="33.75" customHeight="1">
      <c r="A168" s="55"/>
      <c r="B168" s="71"/>
      <c r="C168" s="134"/>
      <c r="D168" s="58"/>
      <c r="E168" s="58"/>
      <c r="F168" s="55"/>
      <c r="G168" s="55"/>
      <c r="H168" s="55"/>
      <c r="I168" s="55"/>
      <c r="J168" s="55"/>
      <c r="K168" s="55"/>
      <c r="L168" s="55"/>
      <c r="M168" s="55"/>
      <c r="N168" s="55"/>
      <c r="O168" s="55"/>
      <c r="P168" s="55"/>
      <c r="Q168" s="55"/>
      <c r="R168" s="55"/>
      <c r="S168" s="55"/>
      <c r="T168" s="55"/>
      <c r="U168" s="55"/>
      <c r="V168" s="55"/>
      <c r="W168" s="55"/>
      <c r="X168" s="55"/>
      <c r="Y168" s="55"/>
    </row>
    <row r="169" spans="1:25" ht="33.75" customHeight="1">
      <c r="A169" s="55"/>
      <c r="B169" s="71"/>
      <c r="C169" s="134"/>
      <c r="D169" s="58"/>
      <c r="E169" s="58"/>
      <c r="F169" s="55"/>
      <c r="G169" s="55"/>
      <c r="H169" s="55"/>
      <c r="I169" s="55"/>
      <c r="J169" s="55"/>
      <c r="K169" s="55"/>
      <c r="L169" s="55"/>
      <c r="M169" s="55"/>
      <c r="N169" s="55"/>
      <c r="O169" s="55"/>
      <c r="P169" s="55"/>
      <c r="Q169" s="55"/>
      <c r="R169" s="55"/>
      <c r="S169" s="55"/>
      <c r="T169" s="55"/>
      <c r="U169" s="55"/>
      <c r="V169" s="55"/>
      <c r="W169" s="55"/>
      <c r="X169" s="55"/>
      <c r="Y169" s="55"/>
    </row>
    <row r="170" spans="1:25" ht="33.75" customHeight="1">
      <c r="A170" s="55"/>
      <c r="B170" s="71"/>
      <c r="C170" s="134"/>
      <c r="D170" s="58"/>
      <c r="E170" s="58"/>
      <c r="F170" s="55"/>
      <c r="G170" s="55"/>
      <c r="H170" s="55"/>
      <c r="I170" s="55"/>
      <c r="J170" s="55"/>
      <c r="K170" s="55"/>
      <c r="L170" s="55"/>
      <c r="M170" s="55"/>
      <c r="N170" s="55"/>
      <c r="O170" s="55"/>
      <c r="P170" s="55"/>
      <c r="Q170" s="55"/>
      <c r="R170" s="55"/>
      <c r="S170" s="55"/>
      <c r="T170" s="55"/>
      <c r="U170" s="55"/>
      <c r="V170" s="55"/>
      <c r="W170" s="55"/>
      <c r="X170" s="55"/>
      <c r="Y170" s="55"/>
    </row>
    <row r="171" spans="1:25" ht="33.75" customHeight="1">
      <c r="A171" s="55"/>
      <c r="B171" s="71"/>
      <c r="C171" s="134"/>
      <c r="D171" s="58"/>
      <c r="E171" s="58"/>
      <c r="F171" s="55"/>
      <c r="G171" s="55"/>
      <c r="H171" s="55"/>
      <c r="I171" s="55"/>
      <c r="J171" s="55"/>
      <c r="K171" s="55"/>
      <c r="L171" s="55"/>
      <c r="M171" s="55"/>
      <c r="N171" s="55"/>
      <c r="O171" s="55"/>
      <c r="P171" s="55"/>
      <c r="Q171" s="55"/>
      <c r="R171" s="55"/>
      <c r="S171" s="55"/>
      <c r="T171" s="55"/>
      <c r="U171" s="55"/>
      <c r="V171" s="55"/>
      <c r="W171" s="55"/>
      <c r="X171" s="55"/>
      <c r="Y171" s="55"/>
    </row>
    <row r="172" spans="1:25" ht="33.75" customHeight="1">
      <c r="A172" s="55"/>
      <c r="B172" s="71"/>
      <c r="C172" s="134"/>
      <c r="D172" s="58"/>
      <c r="E172" s="58"/>
      <c r="F172" s="55"/>
      <c r="G172" s="55"/>
      <c r="H172" s="55"/>
      <c r="I172" s="55"/>
      <c r="J172" s="55"/>
      <c r="K172" s="55"/>
      <c r="L172" s="55"/>
      <c r="M172" s="55"/>
      <c r="N172" s="55"/>
      <c r="O172" s="55"/>
      <c r="P172" s="55"/>
      <c r="Q172" s="55"/>
      <c r="R172" s="55"/>
      <c r="S172" s="55"/>
      <c r="T172" s="55"/>
      <c r="U172" s="55"/>
      <c r="V172" s="55"/>
      <c r="W172" s="55"/>
      <c r="X172" s="55"/>
      <c r="Y172" s="55"/>
    </row>
    <row r="173" spans="1:25" ht="33.75" customHeight="1">
      <c r="A173" s="55"/>
      <c r="B173" s="71"/>
      <c r="C173" s="134"/>
      <c r="D173" s="58"/>
      <c r="E173" s="58"/>
      <c r="F173" s="55"/>
      <c r="G173" s="55"/>
      <c r="H173" s="55"/>
      <c r="I173" s="55"/>
      <c r="J173" s="55"/>
      <c r="K173" s="55"/>
      <c r="L173" s="55"/>
      <c r="M173" s="55"/>
      <c r="N173" s="55"/>
      <c r="O173" s="55"/>
      <c r="P173" s="55"/>
      <c r="Q173" s="55"/>
      <c r="R173" s="55"/>
      <c r="S173" s="55"/>
      <c r="T173" s="55"/>
      <c r="U173" s="55"/>
      <c r="V173" s="55"/>
      <c r="W173" s="55"/>
      <c r="X173" s="55"/>
      <c r="Y173" s="55"/>
    </row>
    <row r="174" spans="1:25" ht="33.75" customHeight="1">
      <c r="A174" s="55"/>
      <c r="B174" s="71"/>
      <c r="C174" s="134"/>
      <c r="D174" s="58"/>
      <c r="E174" s="58"/>
      <c r="F174" s="55"/>
      <c r="G174" s="55"/>
      <c r="H174" s="55"/>
      <c r="I174" s="55"/>
      <c r="J174" s="55"/>
      <c r="K174" s="55"/>
      <c r="L174" s="55"/>
      <c r="M174" s="55"/>
      <c r="N174" s="55"/>
      <c r="O174" s="55"/>
      <c r="P174" s="55"/>
      <c r="Q174" s="55"/>
      <c r="R174" s="55"/>
      <c r="S174" s="55"/>
      <c r="T174" s="55"/>
      <c r="U174" s="55"/>
      <c r="V174" s="55"/>
      <c r="W174" s="55"/>
      <c r="X174" s="55"/>
      <c r="Y174" s="55"/>
    </row>
    <row r="175" spans="1:25" ht="33.75" customHeight="1">
      <c r="A175" s="55"/>
      <c r="B175" s="71"/>
      <c r="C175" s="134"/>
      <c r="D175" s="58"/>
      <c r="E175" s="58"/>
      <c r="F175" s="55"/>
      <c r="G175" s="55"/>
      <c r="H175" s="55"/>
      <c r="I175" s="55"/>
      <c r="J175" s="55"/>
      <c r="K175" s="55"/>
      <c r="L175" s="55"/>
      <c r="M175" s="55"/>
      <c r="N175" s="55"/>
      <c r="O175" s="55"/>
      <c r="P175" s="55"/>
      <c r="Q175" s="55"/>
      <c r="R175" s="55"/>
      <c r="S175" s="55"/>
      <c r="T175" s="55"/>
      <c r="U175" s="55"/>
      <c r="V175" s="55"/>
      <c r="W175" s="55"/>
      <c r="X175" s="55"/>
      <c r="Y175" s="55"/>
    </row>
    <row r="176" spans="1:25" ht="33.75" customHeight="1">
      <c r="A176" s="55"/>
      <c r="B176" s="71"/>
      <c r="C176" s="134"/>
      <c r="D176" s="58"/>
      <c r="E176" s="58"/>
      <c r="F176" s="55"/>
      <c r="G176" s="55"/>
      <c r="H176" s="55"/>
      <c r="I176" s="55"/>
      <c r="J176" s="55"/>
      <c r="K176" s="55"/>
      <c r="L176" s="55"/>
      <c r="M176" s="55"/>
      <c r="N176" s="55"/>
      <c r="O176" s="55"/>
      <c r="P176" s="55"/>
      <c r="Q176" s="55"/>
      <c r="R176" s="55"/>
      <c r="S176" s="55"/>
      <c r="T176" s="55"/>
      <c r="U176" s="55"/>
      <c r="V176" s="55"/>
      <c r="W176" s="55"/>
      <c r="X176" s="55"/>
      <c r="Y176" s="55"/>
    </row>
    <row r="177" spans="1:25" ht="33.75" customHeight="1">
      <c r="A177" s="55"/>
      <c r="B177" s="71"/>
      <c r="C177" s="134"/>
      <c r="D177" s="58"/>
      <c r="E177" s="58"/>
      <c r="F177" s="55"/>
      <c r="G177" s="55"/>
      <c r="H177" s="55"/>
      <c r="I177" s="55"/>
      <c r="J177" s="55"/>
      <c r="K177" s="55"/>
      <c r="L177" s="55"/>
      <c r="M177" s="55"/>
      <c r="N177" s="55"/>
      <c r="O177" s="55"/>
      <c r="P177" s="55"/>
      <c r="Q177" s="55"/>
      <c r="R177" s="55"/>
      <c r="S177" s="55"/>
      <c r="T177" s="55"/>
      <c r="U177" s="55"/>
      <c r="V177" s="55"/>
      <c r="W177" s="55"/>
      <c r="X177" s="55"/>
      <c r="Y177" s="55"/>
    </row>
    <row r="178" spans="1:25" ht="33.75" customHeight="1">
      <c r="A178" s="55"/>
      <c r="B178" s="71"/>
      <c r="C178" s="134"/>
      <c r="D178" s="58"/>
      <c r="E178" s="58"/>
      <c r="F178" s="55"/>
      <c r="G178" s="55"/>
      <c r="H178" s="55"/>
      <c r="I178" s="55"/>
      <c r="J178" s="55"/>
      <c r="K178" s="55"/>
      <c r="L178" s="55"/>
      <c r="M178" s="55"/>
      <c r="N178" s="55"/>
      <c r="O178" s="55"/>
      <c r="P178" s="55"/>
      <c r="Q178" s="55"/>
      <c r="R178" s="55"/>
      <c r="S178" s="55"/>
      <c r="T178" s="55"/>
      <c r="U178" s="55"/>
      <c r="V178" s="55"/>
      <c r="W178" s="55"/>
      <c r="X178" s="55"/>
      <c r="Y178" s="55"/>
    </row>
    <row r="179" spans="1:25" ht="33.75" customHeight="1">
      <c r="A179" s="55"/>
      <c r="B179" s="71"/>
      <c r="C179" s="134"/>
      <c r="D179" s="58"/>
      <c r="E179" s="58"/>
      <c r="F179" s="55"/>
      <c r="G179" s="55"/>
      <c r="H179" s="55"/>
      <c r="I179" s="55"/>
      <c r="J179" s="55"/>
      <c r="K179" s="55"/>
      <c r="L179" s="55"/>
      <c r="M179" s="55"/>
      <c r="N179" s="55"/>
      <c r="O179" s="55"/>
      <c r="P179" s="55"/>
      <c r="Q179" s="55"/>
      <c r="R179" s="55"/>
      <c r="S179" s="55"/>
      <c r="T179" s="55"/>
      <c r="U179" s="55"/>
      <c r="V179" s="55"/>
      <c r="W179" s="55"/>
      <c r="X179" s="55"/>
      <c r="Y179" s="55"/>
    </row>
    <row r="180" spans="1:25" ht="33.75" customHeight="1">
      <c r="A180" s="55"/>
      <c r="B180" s="71"/>
      <c r="C180" s="134"/>
      <c r="D180" s="58"/>
      <c r="E180" s="58"/>
      <c r="F180" s="55"/>
      <c r="G180" s="55"/>
      <c r="H180" s="55"/>
      <c r="I180" s="55"/>
      <c r="J180" s="55"/>
      <c r="K180" s="55"/>
      <c r="L180" s="55"/>
      <c r="M180" s="55"/>
      <c r="N180" s="55"/>
      <c r="O180" s="55"/>
      <c r="P180" s="55"/>
      <c r="Q180" s="55"/>
      <c r="R180" s="55"/>
      <c r="S180" s="55"/>
      <c r="T180" s="55"/>
      <c r="U180" s="55"/>
      <c r="V180" s="55"/>
      <c r="W180" s="55"/>
      <c r="X180" s="55"/>
      <c r="Y180" s="55"/>
    </row>
    <row r="181" spans="1:25" ht="33.75" customHeight="1">
      <c r="A181" s="55"/>
      <c r="B181" s="71"/>
      <c r="C181" s="134"/>
      <c r="D181" s="58"/>
      <c r="E181" s="58"/>
      <c r="F181" s="55"/>
      <c r="G181" s="55"/>
      <c r="H181" s="55"/>
      <c r="I181" s="55"/>
      <c r="J181" s="55"/>
      <c r="K181" s="55"/>
      <c r="L181" s="55"/>
      <c r="M181" s="55"/>
      <c r="N181" s="55"/>
      <c r="O181" s="55"/>
      <c r="P181" s="55"/>
      <c r="Q181" s="55"/>
      <c r="R181" s="55"/>
      <c r="S181" s="55"/>
      <c r="T181" s="55"/>
      <c r="U181" s="55"/>
      <c r="V181" s="55"/>
      <c r="W181" s="55"/>
      <c r="X181" s="55"/>
      <c r="Y181" s="55"/>
    </row>
    <row r="182" spans="1:25" ht="33.75" customHeight="1">
      <c r="A182" s="55"/>
      <c r="B182" s="71"/>
      <c r="C182" s="134"/>
      <c r="D182" s="58"/>
      <c r="E182" s="58"/>
      <c r="F182" s="55"/>
      <c r="G182" s="55"/>
      <c r="H182" s="55"/>
      <c r="I182" s="55"/>
      <c r="J182" s="55"/>
      <c r="K182" s="55"/>
      <c r="L182" s="55"/>
      <c r="M182" s="55"/>
      <c r="N182" s="55"/>
      <c r="O182" s="55"/>
      <c r="P182" s="55"/>
      <c r="Q182" s="55"/>
      <c r="R182" s="55"/>
      <c r="S182" s="55"/>
      <c r="T182" s="55"/>
      <c r="U182" s="55"/>
      <c r="V182" s="55"/>
      <c r="W182" s="55"/>
      <c r="X182" s="55"/>
      <c r="Y182" s="55"/>
    </row>
    <row r="183" spans="1:25" ht="33.75" customHeight="1">
      <c r="A183" s="55"/>
      <c r="B183" s="71"/>
      <c r="C183" s="134"/>
      <c r="D183" s="58"/>
      <c r="E183" s="58"/>
      <c r="F183" s="55"/>
      <c r="G183" s="55"/>
      <c r="H183" s="55"/>
      <c r="I183" s="55"/>
      <c r="J183" s="55"/>
      <c r="K183" s="55"/>
      <c r="L183" s="55"/>
      <c r="M183" s="55"/>
      <c r="N183" s="55"/>
      <c r="O183" s="55"/>
      <c r="P183" s="55"/>
      <c r="Q183" s="55"/>
      <c r="R183" s="55"/>
      <c r="S183" s="55"/>
      <c r="T183" s="55"/>
      <c r="U183" s="55"/>
      <c r="V183" s="55"/>
      <c r="W183" s="55"/>
      <c r="X183" s="55"/>
      <c r="Y183" s="55"/>
    </row>
    <row r="184" spans="1:25" ht="33.75" customHeight="1">
      <c r="A184" s="55"/>
      <c r="B184" s="71"/>
      <c r="C184" s="134"/>
      <c r="D184" s="58"/>
      <c r="E184" s="58"/>
      <c r="F184" s="55"/>
      <c r="G184" s="55"/>
      <c r="H184" s="55"/>
      <c r="I184" s="55"/>
      <c r="J184" s="55"/>
      <c r="K184" s="55"/>
      <c r="L184" s="55"/>
      <c r="M184" s="55"/>
      <c r="N184" s="55"/>
      <c r="O184" s="55"/>
      <c r="P184" s="55"/>
      <c r="Q184" s="55"/>
      <c r="R184" s="55"/>
      <c r="S184" s="55"/>
      <c r="T184" s="55"/>
      <c r="U184" s="55"/>
      <c r="V184" s="55"/>
      <c r="W184" s="55"/>
      <c r="X184" s="55"/>
      <c r="Y184" s="55"/>
    </row>
    <row r="185" spans="1:25" ht="33.75" customHeight="1">
      <c r="A185" s="55"/>
      <c r="B185" s="71"/>
      <c r="C185" s="134"/>
      <c r="D185" s="58"/>
      <c r="E185" s="58"/>
      <c r="F185" s="55"/>
      <c r="G185" s="55"/>
      <c r="H185" s="55"/>
      <c r="I185" s="55"/>
      <c r="J185" s="55"/>
      <c r="K185" s="55"/>
      <c r="L185" s="55"/>
      <c r="M185" s="55"/>
      <c r="N185" s="55"/>
      <c r="O185" s="55"/>
      <c r="P185" s="55"/>
      <c r="Q185" s="55"/>
      <c r="R185" s="55"/>
      <c r="S185" s="55"/>
      <c r="T185" s="55"/>
      <c r="U185" s="55"/>
      <c r="V185" s="55"/>
      <c r="W185" s="55"/>
      <c r="X185" s="55"/>
      <c r="Y185" s="55"/>
    </row>
    <row r="186" spans="1:25" ht="33.75" customHeight="1">
      <c r="A186" s="55"/>
      <c r="B186" s="71"/>
      <c r="C186" s="134"/>
      <c r="D186" s="58"/>
      <c r="E186" s="58"/>
      <c r="F186" s="55"/>
      <c r="G186" s="55"/>
      <c r="H186" s="55"/>
      <c r="I186" s="55"/>
      <c r="J186" s="55"/>
      <c r="K186" s="55"/>
      <c r="L186" s="55"/>
      <c r="M186" s="55"/>
      <c r="N186" s="55"/>
      <c r="O186" s="55"/>
      <c r="P186" s="55"/>
      <c r="Q186" s="55"/>
      <c r="R186" s="55"/>
      <c r="S186" s="55"/>
      <c r="T186" s="55"/>
      <c r="U186" s="55"/>
      <c r="V186" s="55"/>
      <c r="W186" s="55"/>
      <c r="X186" s="55"/>
      <c r="Y186" s="55"/>
    </row>
    <row r="187" spans="1:25" ht="33.75" customHeight="1">
      <c r="A187" s="55"/>
      <c r="B187" s="71"/>
      <c r="C187" s="134"/>
      <c r="D187" s="58"/>
      <c r="E187" s="58"/>
      <c r="F187" s="55"/>
      <c r="G187" s="55"/>
      <c r="H187" s="55"/>
      <c r="I187" s="55"/>
      <c r="J187" s="55"/>
      <c r="K187" s="55"/>
      <c r="L187" s="55"/>
      <c r="M187" s="55"/>
      <c r="N187" s="55"/>
      <c r="O187" s="55"/>
      <c r="P187" s="55"/>
      <c r="Q187" s="55"/>
      <c r="R187" s="55"/>
      <c r="S187" s="55"/>
      <c r="T187" s="55"/>
      <c r="U187" s="55"/>
      <c r="V187" s="55"/>
      <c r="W187" s="55"/>
      <c r="X187" s="55"/>
      <c r="Y187" s="55"/>
    </row>
    <row r="188" spans="1:25" ht="33.75" customHeight="1">
      <c r="A188" s="55"/>
      <c r="B188" s="71"/>
      <c r="C188" s="134"/>
      <c r="D188" s="58"/>
      <c r="E188" s="58"/>
      <c r="F188" s="55"/>
      <c r="G188" s="55"/>
      <c r="H188" s="55"/>
      <c r="I188" s="55"/>
      <c r="J188" s="55"/>
      <c r="K188" s="55"/>
      <c r="L188" s="55"/>
      <c r="M188" s="55"/>
      <c r="N188" s="55"/>
      <c r="O188" s="55"/>
      <c r="P188" s="55"/>
      <c r="Q188" s="55"/>
      <c r="R188" s="55"/>
      <c r="S188" s="55"/>
      <c r="T188" s="55"/>
      <c r="U188" s="55"/>
      <c r="V188" s="55"/>
      <c r="W188" s="55"/>
      <c r="X188" s="55"/>
      <c r="Y188" s="55"/>
    </row>
    <row r="189" spans="1:25" ht="33.75" customHeight="1">
      <c r="A189" s="55"/>
      <c r="B189" s="71"/>
      <c r="C189" s="134"/>
      <c r="D189" s="58"/>
      <c r="E189" s="58"/>
      <c r="F189" s="55"/>
      <c r="G189" s="55"/>
      <c r="H189" s="55"/>
      <c r="I189" s="55"/>
      <c r="J189" s="55"/>
      <c r="K189" s="55"/>
      <c r="L189" s="55"/>
      <c r="M189" s="55"/>
      <c r="N189" s="55"/>
      <c r="O189" s="55"/>
      <c r="P189" s="55"/>
      <c r="Q189" s="55"/>
      <c r="R189" s="55"/>
      <c r="S189" s="55"/>
      <c r="T189" s="55"/>
      <c r="U189" s="55"/>
      <c r="V189" s="55"/>
      <c r="W189" s="55"/>
      <c r="X189" s="55"/>
      <c r="Y189" s="55"/>
    </row>
    <row r="190" spans="1:25" ht="33.75" customHeight="1">
      <c r="A190" s="55"/>
      <c r="B190" s="71"/>
      <c r="C190" s="134"/>
      <c r="D190" s="58"/>
      <c r="E190" s="58"/>
      <c r="F190" s="55"/>
      <c r="G190" s="55"/>
      <c r="H190" s="55"/>
      <c r="I190" s="55"/>
      <c r="J190" s="55"/>
      <c r="K190" s="55"/>
      <c r="L190" s="55"/>
      <c r="M190" s="55"/>
      <c r="N190" s="55"/>
      <c r="O190" s="55"/>
      <c r="P190" s="55"/>
      <c r="Q190" s="55"/>
      <c r="R190" s="55"/>
      <c r="S190" s="55"/>
      <c r="T190" s="55"/>
      <c r="U190" s="55"/>
      <c r="V190" s="55"/>
      <c r="W190" s="55"/>
      <c r="X190" s="55"/>
      <c r="Y190" s="55"/>
    </row>
    <row r="191" spans="1:25" ht="33.75" customHeight="1">
      <c r="A191" s="55"/>
      <c r="B191" s="71"/>
      <c r="C191" s="134"/>
      <c r="D191" s="58"/>
      <c r="E191" s="58"/>
      <c r="F191" s="55"/>
      <c r="G191" s="55"/>
      <c r="H191" s="55"/>
      <c r="I191" s="55"/>
      <c r="J191" s="55"/>
      <c r="K191" s="55"/>
      <c r="L191" s="55"/>
      <c r="M191" s="55"/>
      <c r="N191" s="55"/>
      <c r="O191" s="55"/>
      <c r="P191" s="55"/>
      <c r="Q191" s="55"/>
      <c r="R191" s="55"/>
      <c r="S191" s="55"/>
      <c r="T191" s="55"/>
      <c r="U191" s="55"/>
      <c r="V191" s="55"/>
      <c r="W191" s="55"/>
      <c r="X191" s="55"/>
      <c r="Y191" s="55"/>
    </row>
    <row r="192" spans="1:25" ht="33.75" customHeight="1">
      <c r="A192" s="55"/>
      <c r="B192" s="71"/>
      <c r="C192" s="134"/>
      <c r="D192" s="58"/>
      <c r="E192" s="58"/>
      <c r="F192" s="55"/>
      <c r="G192" s="55"/>
      <c r="H192" s="55"/>
      <c r="I192" s="55"/>
      <c r="J192" s="55"/>
      <c r="K192" s="55"/>
      <c r="L192" s="55"/>
      <c r="M192" s="55"/>
      <c r="N192" s="55"/>
      <c r="O192" s="55"/>
      <c r="P192" s="55"/>
      <c r="Q192" s="55"/>
      <c r="R192" s="55"/>
      <c r="S192" s="55"/>
      <c r="T192" s="55"/>
      <c r="U192" s="55"/>
      <c r="V192" s="55"/>
      <c r="W192" s="55"/>
      <c r="X192" s="55"/>
      <c r="Y192" s="55"/>
    </row>
    <row r="193" spans="1:25" ht="33.75" customHeight="1">
      <c r="A193" s="55"/>
      <c r="B193" s="71"/>
      <c r="C193" s="134"/>
      <c r="D193" s="58"/>
      <c r="E193" s="58"/>
      <c r="F193" s="55"/>
      <c r="G193" s="55"/>
      <c r="H193" s="55"/>
      <c r="I193" s="55"/>
      <c r="J193" s="55"/>
      <c r="K193" s="55"/>
      <c r="L193" s="55"/>
      <c r="M193" s="55"/>
      <c r="N193" s="55"/>
      <c r="O193" s="55"/>
      <c r="P193" s="55"/>
      <c r="Q193" s="55"/>
      <c r="R193" s="55"/>
      <c r="S193" s="55"/>
      <c r="T193" s="55"/>
      <c r="U193" s="55"/>
      <c r="V193" s="55"/>
      <c r="W193" s="55"/>
      <c r="X193" s="55"/>
      <c r="Y193" s="55"/>
    </row>
    <row r="194" spans="1:25" ht="33.75" customHeight="1">
      <c r="A194" s="55"/>
      <c r="B194" s="71"/>
      <c r="C194" s="134"/>
      <c r="D194" s="58"/>
      <c r="E194" s="58"/>
      <c r="F194" s="55"/>
      <c r="G194" s="55"/>
      <c r="H194" s="55"/>
      <c r="I194" s="55"/>
      <c r="J194" s="55"/>
      <c r="K194" s="55"/>
      <c r="L194" s="55"/>
      <c r="M194" s="55"/>
      <c r="N194" s="55"/>
      <c r="O194" s="55"/>
      <c r="P194" s="55"/>
      <c r="Q194" s="55"/>
      <c r="R194" s="55"/>
      <c r="S194" s="55"/>
      <c r="T194" s="55"/>
      <c r="U194" s="55"/>
      <c r="V194" s="55"/>
      <c r="W194" s="55"/>
      <c r="X194" s="55"/>
      <c r="Y194" s="55"/>
    </row>
    <row r="195" spans="1:25" ht="33.75" customHeight="1">
      <c r="A195" s="55"/>
      <c r="B195" s="71"/>
      <c r="C195" s="134"/>
      <c r="D195" s="58"/>
      <c r="E195" s="58"/>
      <c r="F195" s="55"/>
      <c r="G195" s="55"/>
      <c r="H195" s="55"/>
      <c r="I195" s="55"/>
      <c r="J195" s="55"/>
      <c r="K195" s="55"/>
      <c r="L195" s="55"/>
      <c r="M195" s="55"/>
      <c r="N195" s="55"/>
      <c r="O195" s="55"/>
      <c r="P195" s="55"/>
      <c r="Q195" s="55"/>
      <c r="R195" s="55"/>
      <c r="S195" s="55"/>
      <c r="T195" s="55"/>
      <c r="U195" s="55"/>
      <c r="V195" s="55"/>
      <c r="W195" s="55"/>
      <c r="X195" s="55"/>
      <c r="Y195" s="55"/>
    </row>
    <row r="196" spans="1:25" ht="33.75" customHeight="1">
      <c r="A196" s="55"/>
      <c r="B196" s="71"/>
      <c r="C196" s="134"/>
      <c r="D196" s="58"/>
      <c r="E196" s="58"/>
      <c r="F196" s="55"/>
      <c r="G196" s="55"/>
      <c r="H196" s="55"/>
      <c r="I196" s="55"/>
      <c r="J196" s="55"/>
      <c r="K196" s="55"/>
      <c r="L196" s="55"/>
      <c r="M196" s="55"/>
      <c r="N196" s="55"/>
      <c r="O196" s="55"/>
      <c r="P196" s="55"/>
      <c r="Q196" s="55"/>
      <c r="R196" s="55"/>
      <c r="S196" s="55"/>
      <c r="T196" s="55"/>
      <c r="U196" s="55"/>
      <c r="V196" s="55"/>
      <c r="W196" s="55"/>
      <c r="X196" s="55"/>
      <c r="Y196" s="55"/>
    </row>
    <row r="197" spans="1:25" ht="33.75" customHeight="1">
      <c r="A197" s="55"/>
      <c r="B197" s="71"/>
      <c r="C197" s="134"/>
      <c r="D197" s="58"/>
      <c r="E197" s="58"/>
      <c r="F197" s="55"/>
      <c r="G197" s="55"/>
      <c r="H197" s="55"/>
      <c r="I197" s="55"/>
      <c r="J197" s="55"/>
      <c r="K197" s="55"/>
      <c r="L197" s="55"/>
      <c r="M197" s="55"/>
      <c r="N197" s="55"/>
      <c r="O197" s="55"/>
      <c r="P197" s="55"/>
      <c r="Q197" s="55"/>
      <c r="R197" s="55"/>
      <c r="S197" s="55"/>
      <c r="T197" s="55"/>
      <c r="U197" s="55"/>
      <c r="V197" s="55"/>
      <c r="W197" s="55"/>
      <c r="X197" s="55"/>
      <c r="Y197" s="55"/>
    </row>
    <row r="198" spans="1:25" ht="33.75" customHeight="1">
      <c r="A198" s="55"/>
      <c r="B198" s="71"/>
      <c r="C198" s="134"/>
      <c r="D198" s="58"/>
      <c r="E198" s="58"/>
      <c r="F198" s="55"/>
      <c r="G198" s="55"/>
      <c r="H198" s="55"/>
      <c r="I198" s="55"/>
      <c r="J198" s="55"/>
      <c r="K198" s="55"/>
      <c r="L198" s="55"/>
      <c r="M198" s="55"/>
      <c r="N198" s="55"/>
      <c r="O198" s="55"/>
      <c r="P198" s="55"/>
      <c r="Q198" s="55"/>
      <c r="R198" s="55"/>
      <c r="S198" s="55"/>
      <c r="T198" s="55"/>
      <c r="U198" s="55"/>
      <c r="V198" s="55"/>
      <c r="W198" s="55"/>
      <c r="X198" s="55"/>
      <c r="Y198" s="55"/>
    </row>
    <row r="199" spans="1:25" ht="33.75" customHeight="1">
      <c r="A199" s="55"/>
      <c r="B199" s="71"/>
      <c r="C199" s="134"/>
      <c r="D199" s="58"/>
      <c r="E199" s="58"/>
      <c r="F199" s="55"/>
      <c r="G199" s="55"/>
      <c r="H199" s="55"/>
      <c r="I199" s="55"/>
      <c r="J199" s="55"/>
      <c r="K199" s="55"/>
      <c r="L199" s="55"/>
      <c r="M199" s="55"/>
      <c r="N199" s="55"/>
      <c r="O199" s="55"/>
      <c r="P199" s="55"/>
      <c r="Q199" s="55"/>
      <c r="R199" s="55"/>
      <c r="S199" s="55"/>
      <c r="T199" s="55"/>
      <c r="U199" s="55"/>
      <c r="V199" s="55"/>
      <c r="W199" s="55"/>
      <c r="X199" s="55"/>
      <c r="Y199" s="55"/>
    </row>
    <row r="200" spans="1:25" ht="33.75" customHeight="1">
      <c r="A200" s="55"/>
      <c r="B200" s="71"/>
      <c r="C200" s="134"/>
      <c r="D200" s="58"/>
      <c r="E200" s="58"/>
      <c r="F200" s="55"/>
      <c r="G200" s="55"/>
      <c r="H200" s="55"/>
      <c r="I200" s="55"/>
      <c r="J200" s="55"/>
      <c r="K200" s="55"/>
      <c r="L200" s="55"/>
      <c r="M200" s="55"/>
      <c r="N200" s="55"/>
      <c r="O200" s="55"/>
      <c r="P200" s="55"/>
      <c r="Q200" s="55"/>
      <c r="R200" s="55"/>
      <c r="S200" s="55"/>
      <c r="T200" s="55"/>
      <c r="U200" s="55"/>
      <c r="V200" s="55"/>
      <c r="W200" s="55"/>
      <c r="X200" s="55"/>
      <c r="Y200" s="55"/>
    </row>
    <row r="201" spans="1:25" ht="33.75" customHeight="1">
      <c r="A201" s="55"/>
      <c r="B201" s="71"/>
      <c r="C201" s="134"/>
      <c r="D201" s="58"/>
      <c r="E201" s="58"/>
      <c r="F201" s="55"/>
      <c r="G201" s="55"/>
      <c r="H201" s="55"/>
      <c r="I201" s="55"/>
      <c r="J201" s="55"/>
      <c r="K201" s="55"/>
      <c r="L201" s="55"/>
      <c r="M201" s="55"/>
      <c r="N201" s="55"/>
      <c r="O201" s="55"/>
      <c r="P201" s="55"/>
      <c r="Q201" s="55"/>
      <c r="R201" s="55"/>
      <c r="S201" s="55"/>
      <c r="T201" s="55"/>
      <c r="U201" s="55"/>
      <c r="V201" s="55"/>
      <c r="W201" s="55"/>
      <c r="X201" s="55"/>
      <c r="Y201" s="55"/>
    </row>
    <row r="202" spans="1:25" ht="33.75" customHeight="1">
      <c r="A202" s="55"/>
      <c r="B202" s="71"/>
      <c r="C202" s="134"/>
      <c r="D202" s="58"/>
      <c r="E202" s="58"/>
      <c r="F202" s="55"/>
      <c r="G202" s="55"/>
      <c r="H202" s="55"/>
      <c r="I202" s="55"/>
      <c r="J202" s="55"/>
      <c r="K202" s="55"/>
      <c r="L202" s="55"/>
      <c r="M202" s="55"/>
      <c r="N202" s="55"/>
      <c r="O202" s="55"/>
      <c r="P202" s="55"/>
      <c r="Q202" s="55"/>
      <c r="R202" s="55"/>
      <c r="S202" s="55"/>
      <c r="T202" s="55"/>
      <c r="U202" s="55"/>
      <c r="V202" s="55"/>
      <c r="W202" s="55"/>
      <c r="X202" s="55"/>
      <c r="Y202" s="55"/>
    </row>
    <row r="203" spans="1:25" ht="33.75" customHeight="1">
      <c r="A203" s="55"/>
      <c r="B203" s="71"/>
      <c r="C203" s="134"/>
      <c r="D203" s="58"/>
      <c r="E203" s="58"/>
      <c r="F203" s="55"/>
      <c r="G203" s="55"/>
      <c r="H203" s="55"/>
      <c r="I203" s="55"/>
      <c r="J203" s="55"/>
      <c r="K203" s="55"/>
      <c r="L203" s="55"/>
      <c r="M203" s="55"/>
      <c r="N203" s="55"/>
      <c r="O203" s="55"/>
      <c r="P203" s="55"/>
      <c r="Q203" s="55"/>
      <c r="R203" s="55"/>
      <c r="S203" s="55"/>
      <c r="T203" s="55"/>
      <c r="U203" s="55"/>
      <c r="V203" s="55"/>
      <c r="W203" s="55"/>
      <c r="X203" s="55"/>
      <c r="Y203" s="55"/>
    </row>
    <row r="204" spans="1:25" ht="33.75" customHeight="1">
      <c r="A204" s="55"/>
      <c r="B204" s="71"/>
      <c r="C204" s="134"/>
      <c r="D204" s="58"/>
      <c r="E204" s="58"/>
      <c r="F204" s="55"/>
      <c r="G204" s="55"/>
      <c r="H204" s="55"/>
      <c r="I204" s="55"/>
      <c r="J204" s="55"/>
      <c r="K204" s="55"/>
      <c r="L204" s="55"/>
      <c r="M204" s="55"/>
      <c r="N204" s="55"/>
      <c r="O204" s="55"/>
      <c r="P204" s="55"/>
      <c r="Q204" s="55"/>
      <c r="R204" s="55"/>
      <c r="S204" s="55"/>
      <c r="T204" s="55"/>
      <c r="U204" s="55"/>
      <c r="V204" s="55"/>
      <c r="W204" s="55"/>
      <c r="X204" s="55"/>
      <c r="Y204" s="55"/>
    </row>
    <row r="205" spans="1:25" ht="33.75" customHeight="1">
      <c r="A205" s="55"/>
      <c r="B205" s="71"/>
      <c r="C205" s="134"/>
      <c r="D205" s="58"/>
      <c r="E205" s="58"/>
      <c r="F205" s="55"/>
      <c r="G205" s="55"/>
      <c r="H205" s="55"/>
      <c r="I205" s="55"/>
      <c r="J205" s="55"/>
      <c r="K205" s="55"/>
      <c r="L205" s="55"/>
      <c r="M205" s="55"/>
      <c r="N205" s="55"/>
      <c r="O205" s="55"/>
      <c r="P205" s="55"/>
      <c r="Q205" s="55"/>
      <c r="R205" s="55"/>
      <c r="S205" s="55"/>
      <c r="T205" s="55"/>
      <c r="U205" s="55"/>
      <c r="V205" s="55"/>
      <c r="W205" s="55"/>
      <c r="X205" s="55"/>
      <c r="Y205" s="55"/>
    </row>
    <row r="206" spans="1:25" ht="33.75" customHeight="1">
      <c r="A206" s="55"/>
      <c r="B206" s="71"/>
      <c r="C206" s="134"/>
      <c r="D206" s="58"/>
      <c r="E206" s="58"/>
      <c r="F206" s="55"/>
      <c r="G206" s="55"/>
      <c r="H206" s="55"/>
      <c r="I206" s="55"/>
      <c r="J206" s="55"/>
      <c r="K206" s="55"/>
      <c r="L206" s="55"/>
      <c r="M206" s="55"/>
      <c r="N206" s="55"/>
      <c r="O206" s="55"/>
      <c r="P206" s="55"/>
      <c r="Q206" s="55"/>
      <c r="R206" s="55"/>
      <c r="S206" s="55"/>
      <c r="T206" s="55"/>
      <c r="U206" s="55"/>
      <c r="V206" s="55"/>
      <c r="W206" s="55"/>
      <c r="X206" s="55"/>
      <c r="Y206" s="55"/>
    </row>
    <row r="207" spans="1:25" ht="33.75" customHeight="1">
      <c r="A207" s="55"/>
      <c r="B207" s="71"/>
      <c r="C207" s="134"/>
      <c r="D207" s="58"/>
      <c r="E207" s="58"/>
      <c r="F207" s="55"/>
      <c r="G207" s="55"/>
      <c r="H207" s="55"/>
      <c r="I207" s="55"/>
      <c r="J207" s="55"/>
      <c r="K207" s="55"/>
      <c r="L207" s="55"/>
      <c r="M207" s="55"/>
      <c r="N207" s="55"/>
      <c r="O207" s="55"/>
      <c r="P207" s="55"/>
      <c r="Q207" s="55"/>
      <c r="R207" s="55"/>
      <c r="S207" s="55"/>
      <c r="T207" s="55"/>
      <c r="U207" s="55"/>
      <c r="V207" s="55"/>
      <c r="W207" s="55"/>
      <c r="X207" s="55"/>
      <c r="Y207" s="55"/>
    </row>
    <row r="208" spans="1:25" ht="33.75" customHeight="1">
      <c r="A208" s="55"/>
      <c r="B208" s="71"/>
      <c r="C208" s="134"/>
      <c r="D208" s="58"/>
      <c r="E208" s="58"/>
      <c r="F208" s="55"/>
      <c r="G208" s="55"/>
      <c r="H208" s="55"/>
      <c r="I208" s="55"/>
      <c r="J208" s="55"/>
      <c r="K208" s="55"/>
      <c r="L208" s="55"/>
      <c r="M208" s="55"/>
      <c r="N208" s="55"/>
      <c r="O208" s="55"/>
      <c r="P208" s="55"/>
      <c r="Q208" s="55"/>
      <c r="R208" s="55"/>
      <c r="S208" s="55"/>
      <c r="T208" s="55"/>
      <c r="U208" s="55"/>
      <c r="V208" s="55"/>
      <c r="W208" s="55"/>
      <c r="X208" s="55"/>
      <c r="Y208" s="55"/>
    </row>
    <row r="209" spans="1:25" ht="33.75" customHeight="1">
      <c r="A209" s="55"/>
      <c r="B209" s="71"/>
      <c r="C209" s="134"/>
      <c r="D209" s="58"/>
      <c r="E209" s="58"/>
      <c r="F209" s="55"/>
      <c r="G209" s="55"/>
      <c r="H209" s="55"/>
      <c r="I209" s="55"/>
      <c r="J209" s="55"/>
      <c r="K209" s="55"/>
      <c r="L209" s="55"/>
      <c r="M209" s="55"/>
      <c r="N209" s="55"/>
      <c r="O209" s="55"/>
      <c r="P209" s="55"/>
      <c r="Q209" s="55"/>
      <c r="R209" s="55"/>
      <c r="S209" s="55"/>
      <c r="T209" s="55"/>
      <c r="U209" s="55"/>
      <c r="V209" s="55"/>
      <c r="W209" s="55"/>
      <c r="X209" s="55"/>
      <c r="Y209" s="55"/>
    </row>
    <row r="210" spans="1:25" ht="33.75" customHeight="1">
      <c r="A210" s="55"/>
      <c r="B210" s="71"/>
      <c r="C210" s="134"/>
      <c r="D210" s="58"/>
      <c r="E210" s="58"/>
      <c r="F210" s="55"/>
      <c r="G210" s="55"/>
      <c r="H210" s="55"/>
      <c r="I210" s="55"/>
      <c r="J210" s="55"/>
      <c r="K210" s="55"/>
      <c r="L210" s="55"/>
      <c r="M210" s="55"/>
      <c r="N210" s="55"/>
      <c r="O210" s="55"/>
      <c r="P210" s="55"/>
      <c r="Q210" s="55"/>
      <c r="R210" s="55"/>
      <c r="S210" s="55"/>
      <c r="T210" s="55"/>
      <c r="U210" s="55"/>
      <c r="V210" s="55"/>
      <c r="W210" s="55"/>
      <c r="X210" s="55"/>
      <c r="Y210" s="55"/>
    </row>
    <row r="211" spans="1:25" ht="33.75" customHeight="1">
      <c r="A211" s="55"/>
      <c r="B211" s="71"/>
      <c r="C211" s="134"/>
      <c r="D211" s="58"/>
      <c r="E211" s="58"/>
      <c r="F211" s="55"/>
      <c r="G211" s="55"/>
      <c r="H211" s="55"/>
      <c r="I211" s="55"/>
      <c r="J211" s="55"/>
      <c r="K211" s="55"/>
      <c r="L211" s="55"/>
      <c r="M211" s="55"/>
      <c r="N211" s="55"/>
      <c r="O211" s="55"/>
      <c r="P211" s="55"/>
      <c r="Q211" s="55"/>
      <c r="R211" s="55"/>
      <c r="S211" s="55"/>
      <c r="T211" s="55"/>
      <c r="U211" s="55"/>
      <c r="V211" s="55"/>
      <c r="W211" s="55"/>
      <c r="X211" s="55"/>
      <c r="Y211" s="55"/>
    </row>
    <row r="212" spans="1:25" ht="33.75" customHeight="1">
      <c r="A212" s="55"/>
      <c r="B212" s="71"/>
      <c r="C212" s="134"/>
      <c r="D212" s="58"/>
      <c r="E212" s="58"/>
      <c r="F212" s="55"/>
      <c r="G212" s="55"/>
      <c r="H212" s="55"/>
      <c r="I212" s="55"/>
      <c r="J212" s="55"/>
      <c r="K212" s="55"/>
      <c r="L212" s="55"/>
      <c r="M212" s="55"/>
      <c r="N212" s="55"/>
      <c r="O212" s="55"/>
      <c r="P212" s="55"/>
      <c r="Q212" s="55"/>
      <c r="R212" s="55"/>
      <c r="S212" s="55"/>
      <c r="T212" s="55"/>
      <c r="U212" s="55"/>
      <c r="V212" s="55"/>
      <c r="W212" s="55"/>
      <c r="X212" s="55"/>
      <c r="Y212" s="55"/>
    </row>
    <row r="213" spans="1:25" ht="33.75" customHeight="1">
      <c r="A213" s="55"/>
      <c r="B213" s="71"/>
      <c r="C213" s="134"/>
      <c r="D213" s="58"/>
      <c r="E213" s="58"/>
      <c r="F213" s="55"/>
      <c r="G213" s="55"/>
      <c r="H213" s="55"/>
      <c r="I213" s="55"/>
      <c r="J213" s="55"/>
      <c r="K213" s="55"/>
      <c r="L213" s="55"/>
      <c r="M213" s="55"/>
      <c r="N213" s="55"/>
      <c r="O213" s="55"/>
      <c r="P213" s="55"/>
      <c r="Q213" s="55"/>
      <c r="R213" s="55"/>
      <c r="S213" s="55"/>
      <c r="T213" s="55"/>
      <c r="U213" s="55"/>
      <c r="V213" s="55"/>
      <c r="W213" s="55"/>
      <c r="X213" s="55"/>
      <c r="Y213" s="55"/>
    </row>
    <row r="214" spans="1:25" ht="33.75" customHeight="1">
      <c r="A214" s="55"/>
      <c r="B214" s="71"/>
      <c r="C214" s="134"/>
      <c r="D214" s="58"/>
      <c r="E214" s="58"/>
      <c r="F214" s="55"/>
      <c r="G214" s="55"/>
      <c r="H214" s="55"/>
      <c r="I214" s="55"/>
      <c r="J214" s="55"/>
      <c r="K214" s="55"/>
      <c r="L214" s="55"/>
      <c r="M214" s="55"/>
      <c r="N214" s="55"/>
      <c r="O214" s="55"/>
      <c r="P214" s="55"/>
      <c r="Q214" s="55"/>
      <c r="R214" s="55"/>
      <c r="S214" s="55"/>
      <c r="T214" s="55"/>
      <c r="U214" s="55"/>
      <c r="V214" s="55"/>
      <c r="W214" s="55"/>
      <c r="X214" s="55"/>
      <c r="Y214" s="55"/>
    </row>
    <row r="215" spans="1:25" ht="33.75" customHeight="1">
      <c r="A215" s="55"/>
      <c r="B215" s="71"/>
      <c r="C215" s="134"/>
      <c r="D215" s="58"/>
      <c r="E215" s="58"/>
      <c r="F215" s="55"/>
      <c r="G215" s="55"/>
      <c r="H215" s="55"/>
      <c r="I215" s="55"/>
      <c r="J215" s="55"/>
      <c r="K215" s="55"/>
      <c r="L215" s="55"/>
      <c r="M215" s="55"/>
      <c r="N215" s="55"/>
      <c r="O215" s="55"/>
      <c r="P215" s="55"/>
      <c r="Q215" s="55"/>
      <c r="R215" s="55"/>
      <c r="S215" s="55"/>
      <c r="T215" s="55"/>
      <c r="U215" s="55"/>
      <c r="V215" s="55"/>
      <c r="W215" s="55"/>
      <c r="X215" s="55"/>
      <c r="Y215" s="55"/>
    </row>
    <row r="216" spans="1:25" ht="33.75" customHeight="1">
      <c r="A216" s="55"/>
      <c r="B216" s="71"/>
      <c r="C216" s="134"/>
      <c r="D216" s="58"/>
      <c r="E216" s="58"/>
      <c r="F216" s="55"/>
      <c r="G216" s="55"/>
      <c r="H216" s="55"/>
      <c r="I216" s="55"/>
      <c r="J216" s="55"/>
      <c r="K216" s="55"/>
      <c r="L216" s="55"/>
      <c r="M216" s="55"/>
      <c r="N216" s="55"/>
      <c r="O216" s="55"/>
      <c r="P216" s="55"/>
      <c r="Q216" s="55"/>
      <c r="R216" s="55"/>
      <c r="S216" s="55"/>
      <c r="T216" s="55"/>
      <c r="U216" s="55"/>
      <c r="V216" s="55"/>
      <c r="W216" s="55"/>
      <c r="X216" s="55"/>
      <c r="Y216" s="55"/>
    </row>
    <row r="217" spans="1:25" ht="33.75" customHeight="1">
      <c r="A217" s="55"/>
      <c r="B217" s="71"/>
      <c r="C217" s="134"/>
      <c r="D217" s="58"/>
      <c r="E217" s="58"/>
      <c r="F217" s="55"/>
      <c r="G217" s="55"/>
      <c r="H217" s="55"/>
      <c r="I217" s="55"/>
      <c r="J217" s="55"/>
      <c r="K217" s="55"/>
      <c r="L217" s="55"/>
      <c r="M217" s="55"/>
      <c r="N217" s="55"/>
      <c r="O217" s="55"/>
      <c r="P217" s="55"/>
      <c r="Q217" s="55"/>
      <c r="R217" s="55"/>
      <c r="S217" s="55"/>
      <c r="T217" s="55"/>
      <c r="U217" s="55"/>
      <c r="V217" s="55"/>
      <c r="W217" s="55"/>
      <c r="X217" s="55"/>
      <c r="Y217" s="55"/>
    </row>
    <row r="218" spans="1:25" ht="33.75" customHeight="1">
      <c r="A218" s="55"/>
      <c r="B218" s="71"/>
      <c r="C218" s="134"/>
      <c r="D218" s="58"/>
      <c r="E218" s="58"/>
      <c r="F218" s="55"/>
      <c r="G218" s="55"/>
      <c r="H218" s="55"/>
      <c r="I218" s="55"/>
      <c r="J218" s="55"/>
      <c r="K218" s="55"/>
      <c r="L218" s="55"/>
      <c r="M218" s="55"/>
      <c r="N218" s="55"/>
      <c r="O218" s="55"/>
      <c r="P218" s="55"/>
      <c r="Q218" s="55"/>
      <c r="R218" s="55"/>
      <c r="S218" s="55"/>
      <c r="T218" s="55"/>
      <c r="U218" s="55"/>
      <c r="V218" s="55"/>
      <c r="W218" s="55"/>
      <c r="X218" s="55"/>
      <c r="Y218" s="55"/>
    </row>
    <row r="219" spans="1:25" ht="33.75" customHeight="1">
      <c r="A219" s="55"/>
      <c r="B219" s="71"/>
      <c r="C219" s="134"/>
      <c r="D219" s="58"/>
      <c r="E219" s="58"/>
      <c r="F219" s="55"/>
      <c r="G219" s="55"/>
      <c r="H219" s="55"/>
      <c r="I219" s="55"/>
      <c r="J219" s="55"/>
      <c r="K219" s="55"/>
      <c r="L219" s="55"/>
      <c r="M219" s="55"/>
      <c r="N219" s="55"/>
      <c r="O219" s="55"/>
      <c r="P219" s="55"/>
      <c r="Q219" s="55"/>
      <c r="R219" s="55"/>
      <c r="S219" s="55"/>
      <c r="T219" s="55"/>
      <c r="U219" s="55"/>
      <c r="V219" s="55"/>
      <c r="W219" s="55"/>
      <c r="X219" s="55"/>
      <c r="Y219" s="55"/>
    </row>
    <row r="220" spans="1:25" ht="33.75" customHeight="1">
      <c r="A220" s="55"/>
      <c r="B220" s="71"/>
      <c r="C220" s="134"/>
      <c r="D220" s="58"/>
      <c r="E220" s="58"/>
      <c r="F220" s="55"/>
      <c r="G220" s="55"/>
      <c r="H220" s="55"/>
      <c r="I220" s="55"/>
      <c r="J220" s="55"/>
      <c r="K220" s="55"/>
      <c r="L220" s="55"/>
      <c r="M220" s="55"/>
      <c r="N220" s="55"/>
      <c r="O220" s="55"/>
      <c r="P220" s="55"/>
      <c r="Q220" s="55"/>
      <c r="R220" s="55"/>
      <c r="S220" s="55"/>
      <c r="T220" s="55"/>
      <c r="U220" s="55"/>
      <c r="V220" s="55"/>
      <c r="W220" s="55"/>
      <c r="X220" s="55"/>
      <c r="Y220" s="55"/>
    </row>
    <row r="221" spans="1:25" ht="33.75" customHeight="1">
      <c r="A221" s="55"/>
      <c r="B221" s="71"/>
      <c r="C221" s="134"/>
      <c r="D221" s="58"/>
      <c r="E221" s="58"/>
      <c r="F221" s="55"/>
      <c r="G221" s="55"/>
      <c r="H221" s="55"/>
      <c r="I221" s="55"/>
      <c r="J221" s="55"/>
      <c r="K221" s="55"/>
      <c r="L221" s="55"/>
      <c r="M221" s="55"/>
      <c r="N221" s="55"/>
      <c r="O221" s="55"/>
      <c r="P221" s="55"/>
      <c r="Q221" s="55"/>
      <c r="R221" s="55"/>
      <c r="S221" s="55"/>
      <c r="T221" s="55"/>
      <c r="U221" s="55"/>
      <c r="V221" s="55"/>
      <c r="W221" s="55"/>
      <c r="X221" s="55"/>
      <c r="Y221" s="55"/>
    </row>
    <row r="222" spans="1:25" ht="33.75" customHeight="1">
      <c r="A222" s="55"/>
      <c r="B222" s="71"/>
      <c r="C222" s="134"/>
      <c r="D222" s="58"/>
      <c r="E222" s="58"/>
      <c r="F222" s="55"/>
      <c r="G222" s="55"/>
      <c r="H222" s="55"/>
      <c r="I222" s="55"/>
      <c r="J222" s="55"/>
      <c r="K222" s="55"/>
      <c r="L222" s="55"/>
      <c r="M222" s="55"/>
      <c r="N222" s="55"/>
      <c r="O222" s="55"/>
      <c r="P222" s="55"/>
      <c r="Q222" s="55"/>
      <c r="R222" s="55"/>
      <c r="S222" s="55"/>
      <c r="T222" s="55"/>
      <c r="U222" s="55"/>
      <c r="V222" s="55"/>
      <c r="W222" s="55"/>
      <c r="X222" s="55"/>
      <c r="Y222" s="55"/>
    </row>
    <row r="223" spans="1:25" ht="33.75" customHeight="1">
      <c r="A223" s="55"/>
      <c r="B223" s="71"/>
      <c r="C223" s="134"/>
      <c r="D223" s="58"/>
      <c r="E223" s="58"/>
      <c r="F223" s="55"/>
      <c r="G223" s="55"/>
      <c r="H223" s="55"/>
      <c r="I223" s="55"/>
      <c r="J223" s="55"/>
      <c r="K223" s="55"/>
      <c r="L223" s="55"/>
      <c r="M223" s="55"/>
      <c r="N223" s="55"/>
      <c r="O223" s="55"/>
      <c r="P223" s="55"/>
      <c r="Q223" s="55"/>
      <c r="R223" s="55"/>
      <c r="S223" s="55"/>
      <c r="T223" s="55"/>
      <c r="U223" s="55"/>
      <c r="V223" s="55"/>
      <c r="W223" s="55"/>
      <c r="X223" s="55"/>
      <c r="Y223" s="55"/>
    </row>
    <row r="224" spans="1:25" ht="33.75" customHeight="1">
      <c r="A224" s="55"/>
      <c r="B224" s="71"/>
      <c r="C224" s="134"/>
      <c r="D224" s="58"/>
      <c r="E224" s="58"/>
      <c r="F224" s="55"/>
      <c r="G224" s="55"/>
      <c r="H224" s="55"/>
      <c r="I224" s="55"/>
      <c r="J224" s="55"/>
      <c r="K224" s="55"/>
      <c r="L224" s="55"/>
      <c r="M224" s="55"/>
      <c r="N224" s="55"/>
      <c r="O224" s="55"/>
      <c r="P224" s="55"/>
      <c r="Q224" s="55"/>
      <c r="R224" s="55"/>
      <c r="S224" s="55"/>
      <c r="T224" s="55"/>
      <c r="U224" s="55"/>
      <c r="V224" s="55"/>
      <c r="W224" s="55"/>
      <c r="X224" s="55"/>
      <c r="Y224" s="55"/>
    </row>
    <row r="225" spans="1:25" ht="33.75" customHeight="1">
      <c r="A225" s="55"/>
      <c r="B225" s="71"/>
      <c r="C225" s="134"/>
      <c r="D225" s="58"/>
      <c r="E225" s="58"/>
      <c r="F225" s="55"/>
      <c r="G225" s="55"/>
      <c r="H225" s="55"/>
      <c r="I225" s="55"/>
      <c r="J225" s="55"/>
      <c r="K225" s="55"/>
      <c r="L225" s="55"/>
      <c r="M225" s="55"/>
      <c r="N225" s="55"/>
      <c r="O225" s="55"/>
      <c r="P225" s="55"/>
      <c r="Q225" s="55"/>
      <c r="R225" s="55"/>
      <c r="S225" s="55"/>
      <c r="T225" s="55"/>
      <c r="U225" s="55"/>
      <c r="V225" s="55"/>
      <c r="W225" s="55"/>
      <c r="X225" s="55"/>
      <c r="Y225" s="55"/>
    </row>
    <row r="226" spans="1:25" ht="33.75" customHeight="1">
      <c r="A226" s="55"/>
      <c r="B226" s="71"/>
      <c r="C226" s="134"/>
      <c r="D226" s="58"/>
      <c r="E226" s="58"/>
      <c r="F226" s="55"/>
      <c r="G226" s="55"/>
      <c r="H226" s="55"/>
      <c r="I226" s="55"/>
      <c r="J226" s="55"/>
      <c r="K226" s="55"/>
      <c r="L226" s="55"/>
      <c r="M226" s="55"/>
      <c r="N226" s="55"/>
      <c r="O226" s="55"/>
      <c r="P226" s="55"/>
      <c r="Q226" s="55"/>
      <c r="R226" s="55"/>
      <c r="S226" s="55"/>
      <c r="T226" s="55"/>
      <c r="U226" s="55"/>
      <c r="V226" s="55"/>
      <c r="W226" s="55"/>
      <c r="X226" s="55"/>
      <c r="Y226" s="55"/>
    </row>
    <row r="227" spans="1:25" ht="33.75" customHeight="1">
      <c r="A227" s="55"/>
      <c r="B227" s="71"/>
      <c r="C227" s="134"/>
      <c r="D227" s="58"/>
      <c r="E227" s="58"/>
      <c r="F227" s="55"/>
      <c r="G227" s="55"/>
      <c r="H227" s="55"/>
      <c r="I227" s="55"/>
      <c r="J227" s="55"/>
      <c r="K227" s="55"/>
      <c r="L227" s="55"/>
      <c r="M227" s="55"/>
      <c r="N227" s="55"/>
      <c r="O227" s="55"/>
      <c r="P227" s="55"/>
      <c r="Q227" s="55"/>
      <c r="R227" s="55"/>
      <c r="S227" s="55"/>
      <c r="T227" s="55"/>
      <c r="U227" s="55"/>
      <c r="V227" s="55"/>
      <c r="W227" s="55"/>
      <c r="X227" s="55"/>
      <c r="Y227" s="55"/>
    </row>
    <row r="228" spans="1:25" ht="33.75" customHeight="1">
      <c r="A228" s="55"/>
      <c r="B228" s="71"/>
      <c r="C228" s="134"/>
      <c r="D228" s="58"/>
      <c r="E228" s="58"/>
      <c r="F228" s="55"/>
      <c r="G228" s="55"/>
      <c r="H228" s="55"/>
      <c r="I228" s="55"/>
      <c r="J228" s="55"/>
      <c r="K228" s="55"/>
      <c r="L228" s="55"/>
      <c r="M228" s="55"/>
      <c r="N228" s="55"/>
      <c r="O228" s="55"/>
      <c r="P228" s="55"/>
      <c r="Q228" s="55"/>
      <c r="R228" s="55"/>
      <c r="S228" s="55"/>
      <c r="T228" s="55"/>
      <c r="U228" s="55"/>
      <c r="V228" s="55"/>
      <c r="W228" s="55"/>
      <c r="X228" s="55"/>
      <c r="Y228" s="55"/>
    </row>
    <row r="229" spans="1:25" ht="33.75" customHeight="1">
      <c r="A229" s="55"/>
      <c r="B229" s="71"/>
      <c r="C229" s="134"/>
      <c r="D229" s="58"/>
      <c r="E229" s="58"/>
      <c r="F229" s="55"/>
      <c r="G229" s="55"/>
      <c r="H229" s="55"/>
      <c r="I229" s="55"/>
      <c r="J229" s="55"/>
      <c r="K229" s="55"/>
      <c r="L229" s="55"/>
      <c r="M229" s="55"/>
      <c r="N229" s="55"/>
      <c r="O229" s="55"/>
      <c r="P229" s="55"/>
      <c r="Q229" s="55"/>
      <c r="R229" s="55"/>
      <c r="S229" s="55"/>
      <c r="T229" s="55"/>
      <c r="U229" s="55"/>
      <c r="V229" s="55"/>
      <c r="W229" s="55"/>
      <c r="X229" s="55"/>
      <c r="Y229" s="55"/>
    </row>
    <row r="230" spans="1:25" ht="33.75" customHeight="1">
      <c r="A230" s="55"/>
      <c r="B230" s="71"/>
      <c r="C230" s="134"/>
      <c r="D230" s="58"/>
      <c r="E230" s="58"/>
      <c r="F230" s="55"/>
      <c r="G230" s="55"/>
      <c r="H230" s="55"/>
      <c r="I230" s="55"/>
      <c r="J230" s="55"/>
      <c r="K230" s="55"/>
      <c r="L230" s="55"/>
      <c r="M230" s="55"/>
      <c r="N230" s="55"/>
      <c r="O230" s="55"/>
      <c r="P230" s="55"/>
      <c r="Q230" s="55"/>
      <c r="R230" s="55"/>
      <c r="S230" s="55"/>
      <c r="T230" s="55"/>
      <c r="U230" s="55"/>
      <c r="V230" s="55"/>
      <c r="W230" s="55"/>
      <c r="X230" s="55"/>
      <c r="Y230" s="55"/>
    </row>
    <row r="231" spans="1:25" ht="33.75" customHeight="1">
      <c r="A231" s="55"/>
      <c r="B231" s="71"/>
      <c r="C231" s="134"/>
      <c r="D231" s="58"/>
      <c r="E231" s="58"/>
      <c r="F231" s="55"/>
      <c r="G231" s="55"/>
      <c r="H231" s="55"/>
      <c r="I231" s="55"/>
      <c r="J231" s="55"/>
      <c r="K231" s="55"/>
      <c r="L231" s="55"/>
      <c r="M231" s="55"/>
      <c r="N231" s="55"/>
      <c r="O231" s="55"/>
      <c r="P231" s="55"/>
      <c r="Q231" s="55"/>
      <c r="R231" s="55"/>
      <c r="S231" s="55"/>
      <c r="T231" s="55"/>
      <c r="U231" s="55"/>
      <c r="V231" s="55"/>
      <c r="W231" s="55"/>
      <c r="X231" s="55"/>
      <c r="Y231" s="55"/>
    </row>
    <row r="232" spans="1:25" ht="33.75" customHeight="1">
      <c r="A232" s="55"/>
      <c r="B232" s="71"/>
      <c r="C232" s="134"/>
      <c r="D232" s="58"/>
      <c r="E232" s="58"/>
      <c r="F232" s="55"/>
      <c r="G232" s="55"/>
      <c r="H232" s="55"/>
      <c r="I232" s="55"/>
      <c r="J232" s="55"/>
      <c r="K232" s="55"/>
      <c r="L232" s="55"/>
      <c r="M232" s="55"/>
      <c r="N232" s="55"/>
      <c r="O232" s="55"/>
      <c r="P232" s="55"/>
      <c r="Q232" s="55"/>
      <c r="R232" s="55"/>
      <c r="S232" s="55"/>
      <c r="T232" s="55"/>
      <c r="U232" s="55"/>
      <c r="V232" s="55"/>
      <c r="W232" s="55"/>
      <c r="X232" s="55"/>
      <c r="Y232" s="55"/>
    </row>
    <row r="233" spans="1:25" ht="33.75" customHeight="1">
      <c r="A233" s="55"/>
      <c r="B233" s="71"/>
      <c r="C233" s="134"/>
      <c r="D233" s="58"/>
      <c r="E233" s="58"/>
      <c r="F233" s="55"/>
      <c r="G233" s="55"/>
      <c r="H233" s="55"/>
      <c r="I233" s="55"/>
      <c r="J233" s="55"/>
      <c r="K233" s="55"/>
      <c r="L233" s="55"/>
      <c r="M233" s="55"/>
      <c r="N233" s="55"/>
      <c r="O233" s="55"/>
      <c r="P233" s="55"/>
      <c r="Q233" s="55"/>
      <c r="R233" s="55"/>
      <c r="S233" s="55"/>
      <c r="T233" s="55"/>
      <c r="U233" s="55"/>
      <c r="V233" s="55"/>
      <c r="W233" s="55"/>
      <c r="X233" s="55"/>
      <c r="Y233" s="55"/>
    </row>
    <row r="234" spans="1:25" ht="33.75" customHeight="1">
      <c r="A234" s="55"/>
      <c r="B234" s="71"/>
      <c r="C234" s="134"/>
      <c r="D234" s="58"/>
      <c r="E234" s="58"/>
      <c r="F234" s="55"/>
      <c r="G234" s="55"/>
      <c r="H234" s="55"/>
      <c r="I234" s="55"/>
      <c r="J234" s="55"/>
      <c r="K234" s="55"/>
      <c r="L234" s="55"/>
      <c r="M234" s="55"/>
      <c r="N234" s="55"/>
      <c r="O234" s="55"/>
      <c r="P234" s="55"/>
      <c r="Q234" s="55"/>
      <c r="R234" s="55"/>
      <c r="S234" s="55"/>
      <c r="T234" s="55"/>
      <c r="U234" s="55"/>
      <c r="V234" s="55"/>
      <c r="W234" s="55"/>
      <c r="X234" s="55"/>
      <c r="Y234" s="55"/>
    </row>
    <row r="235" spans="1:25" ht="33.75" customHeight="1">
      <c r="A235" s="55"/>
      <c r="B235" s="71"/>
      <c r="C235" s="134"/>
      <c r="D235" s="58"/>
      <c r="E235" s="58"/>
      <c r="F235" s="55"/>
      <c r="G235" s="55"/>
      <c r="H235" s="55"/>
      <c r="I235" s="55"/>
      <c r="J235" s="55"/>
      <c r="K235" s="55"/>
      <c r="L235" s="55"/>
      <c r="M235" s="55"/>
      <c r="N235" s="55"/>
      <c r="O235" s="55"/>
      <c r="P235" s="55"/>
      <c r="Q235" s="55"/>
      <c r="R235" s="55"/>
      <c r="S235" s="55"/>
      <c r="T235" s="55"/>
      <c r="U235" s="55"/>
      <c r="V235" s="55"/>
      <c r="W235" s="55"/>
      <c r="X235" s="55"/>
      <c r="Y235" s="55"/>
    </row>
    <row r="236" spans="1:25" ht="33.75" customHeight="1">
      <c r="A236" s="55"/>
      <c r="B236" s="71"/>
      <c r="C236" s="134"/>
      <c r="D236" s="58"/>
      <c r="E236" s="58"/>
      <c r="F236" s="55"/>
      <c r="G236" s="55"/>
      <c r="H236" s="55"/>
      <c r="I236" s="55"/>
      <c r="J236" s="55"/>
      <c r="K236" s="55"/>
      <c r="L236" s="55"/>
      <c r="M236" s="55"/>
      <c r="N236" s="55"/>
      <c r="O236" s="55"/>
      <c r="P236" s="55"/>
      <c r="Q236" s="55"/>
      <c r="R236" s="55"/>
      <c r="S236" s="55"/>
      <c r="T236" s="55"/>
      <c r="U236" s="55"/>
      <c r="V236" s="55"/>
      <c r="W236" s="55"/>
      <c r="X236" s="55"/>
      <c r="Y236" s="55"/>
    </row>
    <row r="237" spans="1:25" ht="33.75" customHeight="1">
      <c r="A237" s="55"/>
      <c r="B237" s="71"/>
      <c r="C237" s="134"/>
      <c r="D237" s="58"/>
      <c r="E237" s="58"/>
      <c r="F237" s="55"/>
      <c r="G237" s="55"/>
      <c r="H237" s="55"/>
      <c r="I237" s="55"/>
      <c r="J237" s="55"/>
      <c r="K237" s="55"/>
      <c r="L237" s="55"/>
      <c r="M237" s="55"/>
      <c r="N237" s="55"/>
      <c r="O237" s="55"/>
      <c r="P237" s="55"/>
      <c r="Q237" s="55"/>
      <c r="R237" s="55"/>
      <c r="S237" s="55"/>
      <c r="T237" s="55"/>
      <c r="U237" s="55"/>
      <c r="V237" s="55"/>
      <c r="W237" s="55"/>
      <c r="X237" s="55"/>
      <c r="Y237" s="55"/>
    </row>
    <row r="238" spans="1:25" ht="33.75" customHeight="1">
      <c r="A238" s="55"/>
      <c r="B238" s="71"/>
      <c r="C238" s="134"/>
      <c r="D238" s="58"/>
      <c r="E238" s="58"/>
      <c r="F238" s="55"/>
      <c r="G238" s="55"/>
      <c r="H238" s="55"/>
      <c r="I238" s="55"/>
      <c r="J238" s="55"/>
      <c r="K238" s="55"/>
      <c r="L238" s="55"/>
      <c r="M238" s="55"/>
      <c r="N238" s="55"/>
      <c r="O238" s="55"/>
      <c r="P238" s="55"/>
      <c r="Q238" s="55"/>
      <c r="R238" s="55"/>
      <c r="S238" s="55"/>
      <c r="T238" s="55"/>
      <c r="U238" s="55"/>
      <c r="V238" s="55"/>
      <c r="W238" s="55"/>
      <c r="X238" s="55"/>
      <c r="Y238" s="55"/>
    </row>
    <row r="239" spans="1:25" ht="33.75" customHeight="1">
      <c r="A239" s="55"/>
      <c r="B239" s="71"/>
      <c r="C239" s="134"/>
      <c r="D239" s="58"/>
      <c r="E239" s="58"/>
      <c r="F239" s="55"/>
      <c r="G239" s="55"/>
      <c r="H239" s="55"/>
      <c r="I239" s="55"/>
      <c r="J239" s="55"/>
      <c r="K239" s="55"/>
      <c r="L239" s="55"/>
      <c r="M239" s="55"/>
      <c r="N239" s="55"/>
      <c r="O239" s="55"/>
      <c r="P239" s="55"/>
      <c r="Q239" s="55"/>
      <c r="R239" s="55"/>
      <c r="S239" s="55"/>
      <c r="T239" s="55"/>
      <c r="U239" s="55"/>
      <c r="V239" s="55"/>
      <c r="W239" s="55"/>
      <c r="X239" s="55"/>
      <c r="Y239" s="55"/>
    </row>
    <row r="240" spans="1:25" ht="33.75" customHeight="1">
      <c r="A240" s="55"/>
      <c r="B240" s="71"/>
      <c r="C240" s="134"/>
      <c r="D240" s="58"/>
      <c r="E240" s="58"/>
      <c r="F240" s="55"/>
      <c r="G240" s="55"/>
      <c r="H240" s="55"/>
      <c r="I240" s="55"/>
      <c r="J240" s="55"/>
      <c r="K240" s="55"/>
      <c r="L240" s="55"/>
      <c r="M240" s="55"/>
      <c r="N240" s="55"/>
      <c r="O240" s="55"/>
      <c r="P240" s="55"/>
      <c r="Q240" s="55"/>
      <c r="R240" s="55"/>
      <c r="S240" s="55"/>
      <c r="T240" s="55"/>
      <c r="U240" s="55"/>
      <c r="V240" s="55"/>
      <c r="W240" s="55"/>
      <c r="X240" s="55"/>
      <c r="Y240" s="55"/>
    </row>
    <row r="241" spans="1:25" ht="33.75" customHeight="1">
      <c r="A241" s="55"/>
      <c r="B241" s="71"/>
      <c r="C241" s="134"/>
      <c r="D241" s="58"/>
      <c r="E241" s="58"/>
      <c r="F241" s="55"/>
      <c r="G241" s="55"/>
      <c r="H241" s="55"/>
      <c r="I241" s="55"/>
      <c r="J241" s="55"/>
      <c r="K241" s="55"/>
      <c r="L241" s="55"/>
      <c r="M241" s="55"/>
      <c r="N241" s="55"/>
      <c r="O241" s="55"/>
      <c r="P241" s="55"/>
      <c r="Q241" s="55"/>
      <c r="R241" s="55"/>
      <c r="S241" s="55"/>
      <c r="T241" s="55"/>
      <c r="U241" s="55"/>
      <c r="V241" s="55"/>
      <c r="W241" s="55"/>
      <c r="X241" s="55"/>
      <c r="Y241" s="55"/>
    </row>
    <row r="242" spans="1:25" ht="33.75" customHeight="1">
      <c r="A242" s="55"/>
      <c r="B242" s="71"/>
      <c r="C242" s="134"/>
      <c r="D242" s="58"/>
      <c r="E242" s="58"/>
      <c r="F242" s="55"/>
      <c r="G242" s="55"/>
      <c r="H242" s="55"/>
      <c r="I242" s="55"/>
      <c r="J242" s="55"/>
      <c r="K242" s="55"/>
      <c r="L242" s="55"/>
      <c r="M242" s="55"/>
      <c r="N242" s="55"/>
      <c r="O242" s="55"/>
      <c r="P242" s="55"/>
      <c r="Q242" s="55"/>
      <c r="R242" s="55"/>
      <c r="S242" s="55"/>
      <c r="T242" s="55"/>
      <c r="U242" s="55"/>
      <c r="V242" s="55"/>
      <c r="W242" s="55"/>
      <c r="X242" s="55"/>
      <c r="Y242" s="55"/>
    </row>
    <row r="243" spans="1:25" ht="33.75" customHeight="1">
      <c r="A243" s="55"/>
      <c r="B243" s="71"/>
      <c r="C243" s="134"/>
      <c r="D243" s="58"/>
      <c r="E243" s="58"/>
      <c r="F243" s="55"/>
      <c r="G243" s="55"/>
      <c r="H243" s="55"/>
      <c r="I243" s="55"/>
      <c r="J243" s="55"/>
      <c r="K243" s="55"/>
      <c r="L243" s="55"/>
      <c r="M243" s="55"/>
      <c r="N243" s="55"/>
      <c r="O243" s="55"/>
      <c r="P243" s="55"/>
      <c r="Q243" s="55"/>
      <c r="R243" s="55"/>
      <c r="S243" s="55"/>
      <c r="T243" s="55"/>
      <c r="U243" s="55"/>
      <c r="V243" s="55"/>
      <c r="W243" s="55"/>
      <c r="X243" s="55"/>
      <c r="Y243" s="55"/>
    </row>
    <row r="244" spans="1:25" ht="33.75" customHeight="1">
      <c r="A244" s="55"/>
      <c r="B244" s="71"/>
      <c r="C244" s="134"/>
      <c r="D244" s="58"/>
      <c r="E244" s="58"/>
      <c r="F244" s="55"/>
      <c r="G244" s="55"/>
      <c r="H244" s="55"/>
      <c r="I244" s="55"/>
      <c r="J244" s="55"/>
      <c r="K244" s="55"/>
      <c r="L244" s="55"/>
      <c r="M244" s="55"/>
      <c r="N244" s="55"/>
      <c r="O244" s="55"/>
      <c r="P244" s="55"/>
      <c r="Q244" s="55"/>
      <c r="R244" s="55"/>
      <c r="S244" s="55"/>
      <c r="T244" s="55"/>
      <c r="U244" s="55"/>
      <c r="V244" s="55"/>
      <c r="W244" s="55"/>
      <c r="X244" s="55"/>
      <c r="Y244" s="55"/>
    </row>
    <row r="245" spans="1:25" ht="33.75" customHeight="1">
      <c r="A245" s="55"/>
      <c r="B245" s="71"/>
      <c r="C245" s="134"/>
      <c r="D245" s="58"/>
      <c r="E245" s="58"/>
      <c r="F245" s="55"/>
      <c r="G245" s="55"/>
      <c r="H245" s="55"/>
      <c r="I245" s="55"/>
      <c r="J245" s="55"/>
      <c r="K245" s="55"/>
      <c r="L245" s="55"/>
      <c r="M245" s="55"/>
      <c r="N245" s="55"/>
      <c r="O245" s="55"/>
      <c r="P245" s="55"/>
      <c r="Q245" s="55"/>
      <c r="R245" s="55"/>
      <c r="S245" s="55"/>
      <c r="T245" s="55"/>
      <c r="U245" s="55"/>
      <c r="V245" s="55"/>
      <c r="W245" s="55"/>
      <c r="X245" s="55"/>
      <c r="Y245" s="55"/>
    </row>
    <row r="246" spans="1:25" ht="33.75" customHeight="1">
      <c r="A246" s="55"/>
      <c r="B246" s="71"/>
      <c r="C246" s="134"/>
      <c r="D246" s="58"/>
      <c r="E246" s="58"/>
      <c r="F246" s="55"/>
      <c r="G246" s="55"/>
      <c r="H246" s="55"/>
      <c r="I246" s="55"/>
      <c r="J246" s="55"/>
      <c r="K246" s="55"/>
      <c r="L246" s="55"/>
      <c r="M246" s="55"/>
      <c r="N246" s="55"/>
      <c r="O246" s="55"/>
      <c r="P246" s="55"/>
      <c r="Q246" s="55"/>
      <c r="R246" s="55"/>
      <c r="S246" s="55"/>
      <c r="T246" s="55"/>
      <c r="U246" s="55"/>
      <c r="V246" s="55"/>
      <c r="W246" s="55"/>
      <c r="X246" s="55"/>
      <c r="Y246" s="55"/>
    </row>
    <row r="247" spans="1:25" ht="15.75" customHeight="1">
      <c r="B247" s="79"/>
    </row>
    <row r="248" spans="1:25" ht="15.75" customHeight="1">
      <c r="B248" s="79"/>
    </row>
    <row r="249" spans="1:25" ht="15.75" customHeight="1">
      <c r="B249" s="79"/>
    </row>
    <row r="250" spans="1:25" ht="15.75" customHeight="1">
      <c r="B250" s="79"/>
    </row>
    <row r="251" spans="1:25" ht="15.75" customHeight="1">
      <c r="B251" s="79"/>
    </row>
    <row r="252" spans="1:25" ht="15.75" customHeight="1">
      <c r="B252" s="79"/>
    </row>
    <row r="253" spans="1:25" ht="15.75" customHeight="1">
      <c r="B253" s="79"/>
    </row>
    <row r="254" spans="1:25" ht="15.75" customHeight="1">
      <c r="B254" s="79"/>
    </row>
    <row r="255" spans="1:25" ht="15.75" customHeight="1">
      <c r="B255" s="79"/>
    </row>
    <row r="256" spans="1:25"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dataValidations count="5">
    <dataValidation type="list" allowBlank="1" showErrorMessage="1" sqref="F13:G13 F10:G11" xr:uid="{00000000-0002-0000-0500-000000000000}">
      <formula1>$F$1:$F$31</formula1>
    </dataValidation>
    <dataValidation type="list" allowBlank="1" showErrorMessage="1" sqref="H10:J13" xr:uid="{00000000-0002-0000-0500-000001000000}">
      <formula1>$H$1:$H$93</formula1>
    </dataValidation>
    <dataValidation type="list" allowBlank="1" showErrorMessage="1" sqref="N8:O15" xr:uid="{00000000-0002-0000-0500-000002000000}">
      <formula1>$K$1:$K$14</formula1>
    </dataValidation>
    <dataValidation type="list" allowBlank="1" showErrorMessage="1" sqref="P8:R15" xr:uid="{00000000-0002-0000-0500-000003000000}">
      <formula1>$J$1:$J$93</formula1>
    </dataValidation>
    <dataValidation type="list" allowBlank="1" showErrorMessage="1" sqref="K8:M15" xr:uid="{00000000-0002-0000-0500-000004000000}">
      <formula1>$I$1:$I$93</formula1>
    </dataValidation>
  </dataValidations>
  <hyperlinks>
    <hyperlink ref="B2" r:id="rId1" xr:uid="{00000000-0004-0000-0500-000000000000}"/>
    <hyperlink ref="B3" r:id="rId2" xr:uid="{00000000-0004-0000-0500-000001000000}"/>
    <hyperlink ref="B4" r:id="rId3" xr:uid="{00000000-0004-0000-0500-000002000000}"/>
    <hyperlink ref="B5" r:id="rId4" xr:uid="{00000000-0004-0000-0500-000003000000}"/>
    <hyperlink ref="B6" r:id="rId5" xr:uid="{00000000-0004-0000-0500-000004000000}"/>
    <hyperlink ref="B7" r:id="rId6" xr:uid="{00000000-0004-0000-0500-000005000000}"/>
    <hyperlink ref="B8" r:id="rId7" xr:uid="{00000000-0004-0000-0500-000006000000}"/>
    <hyperlink ref="B9" r:id="rId8" xr:uid="{00000000-0004-0000-0500-000007000000}"/>
    <hyperlink ref="B10" r:id="rId9" xr:uid="{00000000-0004-0000-0500-000008000000}"/>
    <hyperlink ref="B11" r:id="rId10" xr:uid="{00000000-0004-0000-0500-000009000000}"/>
    <hyperlink ref="B12" r:id="rId11" xr:uid="{00000000-0004-0000-0500-00000A000000}"/>
    <hyperlink ref="B13" r:id="rId12" xr:uid="{00000000-0004-0000-0500-00000B000000}"/>
    <hyperlink ref="B14" r:id="rId13" xr:uid="{00000000-0004-0000-0500-00000C000000}"/>
    <hyperlink ref="B15" r:id="rId14" xr:uid="{00000000-0004-0000-0500-00000D000000}"/>
    <hyperlink ref="B16" r:id="rId15" xr:uid="{00000000-0004-0000-0500-00000E000000}"/>
    <hyperlink ref="B17" r:id="rId16" xr:uid="{00000000-0004-0000-0500-00000F000000}"/>
    <hyperlink ref="B18" r:id="rId17" xr:uid="{00000000-0004-0000-0500-000010000000}"/>
    <hyperlink ref="B19" r:id="rId18" xr:uid="{00000000-0004-0000-0500-000011000000}"/>
    <hyperlink ref="B20" r:id="rId19" xr:uid="{00000000-0004-0000-0500-000012000000}"/>
    <hyperlink ref="B22" r:id="rId20" xr:uid="{00000000-0004-0000-0500-000013000000}"/>
    <hyperlink ref="B23" r:id="rId21" xr:uid="{00000000-0004-0000-0500-000014000000}"/>
    <hyperlink ref="B24" r:id="rId22" xr:uid="{00000000-0004-0000-0500-000015000000}"/>
    <hyperlink ref="B25" r:id="rId23" xr:uid="{00000000-0004-0000-0500-000016000000}"/>
    <hyperlink ref="B26" r:id="rId24" xr:uid="{00000000-0004-0000-0500-000017000000}"/>
    <hyperlink ref="B28" r:id="rId25" location=".V2I5xrt97IU" xr:uid="{00000000-0004-0000-0500-000018000000}"/>
    <hyperlink ref="B29" r:id="rId26" location=".VgTX6Muqqko" xr:uid="{00000000-0004-0000-0500-000019000000}"/>
    <hyperlink ref="B30" r:id="rId27" location=".VjcJc7crLIU" xr:uid="{00000000-0004-0000-0500-00001A000000}"/>
    <hyperlink ref="B31" r:id="rId28" xr:uid="{00000000-0004-0000-0500-00001B000000}"/>
    <hyperlink ref="B32" r:id="rId29" xr:uid="{00000000-0004-0000-0500-00001C000000}"/>
    <hyperlink ref="B33" r:id="rId30" location=".VtUjFfl97IU" xr:uid="{00000000-0004-0000-0500-00001D000000}"/>
    <hyperlink ref="B34" r:id="rId31" location=".VtUjYPl97IU" xr:uid="{00000000-0004-0000-0500-00001E000000}"/>
    <hyperlink ref="B35" r:id="rId32" location=".Vt7HSUJ97IU" xr:uid="{00000000-0004-0000-0500-00001F000000}"/>
    <hyperlink ref="B36" r:id="rId33" location=".WHxd-VN97IU" xr:uid="{00000000-0004-0000-0500-000020000000}"/>
    <hyperlink ref="B37" r:id="rId34" location="sthash.0SMoLqkA.dpuf" xr:uid="{00000000-0004-0000-0500-000021000000}"/>
    <hyperlink ref="E37" r:id="rId35" xr:uid="{00000000-0004-0000-0500-000022000000}"/>
    <hyperlink ref="B38" r:id="rId36" location="sthash.TMG3FcgT.dpuf" xr:uid="{00000000-0004-0000-0500-000023000000}"/>
    <hyperlink ref="E38" r:id="rId37" xr:uid="{00000000-0004-0000-0500-000024000000}"/>
    <hyperlink ref="B39" r:id="rId38" location="sthash.N6sfN5ff.dpuf" xr:uid="{00000000-0004-0000-0500-000025000000}"/>
    <hyperlink ref="B40" r:id="rId39" xr:uid="{00000000-0004-0000-0500-000026000000}"/>
    <hyperlink ref="B41" r:id="rId40" xr:uid="{00000000-0004-0000-0500-000027000000}"/>
    <hyperlink ref="B42" r:id="rId41" xr:uid="{00000000-0004-0000-0500-000028000000}"/>
    <hyperlink ref="B43" r:id="rId42" xr:uid="{00000000-0004-0000-0500-000029000000}"/>
    <hyperlink ref="B47" r:id="rId43" xr:uid="{00000000-0004-0000-0500-00002A000000}"/>
    <hyperlink ref="B48" r:id="rId44" xr:uid="{00000000-0004-0000-0500-00002B000000}"/>
    <hyperlink ref="E49" r:id="rId45" xr:uid="{00000000-0004-0000-0500-00002C000000}"/>
    <hyperlink ref="B49" r:id="rId46" xr:uid="{00000000-0004-0000-0500-00002D000000}"/>
    <hyperlink ref="B50" r:id="rId47" xr:uid="{00000000-0004-0000-0500-00002E000000}"/>
    <hyperlink ref="B51" r:id="rId48" xr:uid="{00000000-0004-0000-0500-00002F000000}"/>
    <hyperlink ref="B52" r:id="rId49" xr:uid="{00000000-0004-0000-0500-000030000000}"/>
    <hyperlink ref="D52" r:id="rId50" xr:uid="{00000000-0004-0000-0500-000031000000}"/>
    <hyperlink ref="E52" r:id="rId51" xr:uid="{00000000-0004-0000-0500-000032000000}"/>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00"/>
  <sheetViews>
    <sheetView workbookViewId="0">
      <pane ySplit="1" topLeftCell="A26" activePane="bottomLeft" state="frozen"/>
      <selection pane="bottomLeft" activeCell="D32" sqref="D32"/>
    </sheetView>
  </sheetViews>
  <sheetFormatPr defaultColWidth="14.453125" defaultRowHeight="15" customHeight="1"/>
  <cols>
    <col min="1" max="1" width="6.453125" style="52" customWidth="1"/>
    <col min="2" max="2" width="61" style="52" customWidth="1"/>
    <col min="3" max="3" width="15.90625" style="52" customWidth="1"/>
    <col min="4" max="4" width="87.6328125" style="52" customWidth="1"/>
    <col min="5" max="5" width="38.08984375" style="52" customWidth="1"/>
    <col min="6" max="25" width="9.08984375" style="52" customWidth="1"/>
    <col min="26" max="16384" width="14.453125" style="52"/>
  </cols>
  <sheetData>
    <row r="1" spans="1:25" ht="33.75" customHeight="1">
      <c r="A1" s="117" t="s">
        <v>1190</v>
      </c>
      <c r="B1" s="54" t="s">
        <v>3463</v>
      </c>
      <c r="C1" s="53" t="s">
        <v>2</v>
      </c>
      <c r="D1" s="53" t="s">
        <v>3580</v>
      </c>
      <c r="E1" s="53" t="s">
        <v>4</v>
      </c>
      <c r="F1" s="78"/>
      <c r="G1" s="78"/>
      <c r="H1" s="78"/>
      <c r="I1" s="78"/>
      <c r="J1" s="78"/>
      <c r="K1" s="78"/>
      <c r="L1" s="78"/>
      <c r="M1" s="78"/>
      <c r="N1" s="78"/>
      <c r="O1" s="78"/>
      <c r="P1" s="78"/>
      <c r="Q1" s="78"/>
      <c r="R1" s="78"/>
      <c r="S1" s="78"/>
      <c r="T1" s="78"/>
      <c r="U1" s="78"/>
      <c r="V1" s="78"/>
      <c r="W1" s="78"/>
      <c r="X1" s="78"/>
      <c r="Y1" s="78"/>
    </row>
    <row r="2" spans="1:25" ht="33.75" customHeight="1">
      <c r="A2" s="55">
        <v>1</v>
      </c>
      <c r="B2" s="56" t="s">
        <v>3581</v>
      </c>
      <c r="C2" s="57">
        <v>40969</v>
      </c>
      <c r="D2" s="58" t="s">
        <v>3582</v>
      </c>
      <c r="E2" s="58" t="s">
        <v>3583</v>
      </c>
      <c r="F2" s="73"/>
      <c r="G2" s="73"/>
      <c r="H2" s="73"/>
      <c r="I2" s="73"/>
      <c r="J2" s="73"/>
      <c r="K2" s="73"/>
      <c r="L2" s="73"/>
      <c r="M2" s="73"/>
      <c r="N2" s="73"/>
      <c r="O2" s="73"/>
      <c r="P2" s="73"/>
      <c r="Q2" s="73"/>
      <c r="R2" s="73"/>
      <c r="S2" s="73"/>
      <c r="T2" s="73"/>
      <c r="U2" s="73"/>
      <c r="V2" s="73"/>
      <c r="W2" s="73"/>
      <c r="X2" s="73"/>
      <c r="Y2" s="73"/>
    </row>
    <row r="3" spans="1:25" ht="33.75" customHeight="1">
      <c r="A3" s="55">
        <v>2</v>
      </c>
      <c r="B3" s="56" t="s">
        <v>3584</v>
      </c>
      <c r="C3" s="57">
        <v>40969</v>
      </c>
      <c r="D3" s="58" t="s">
        <v>3585</v>
      </c>
      <c r="E3" s="58" t="s">
        <v>3586</v>
      </c>
      <c r="F3" s="73"/>
      <c r="G3" s="73"/>
      <c r="H3" s="73"/>
      <c r="I3" s="73"/>
      <c r="J3" s="73"/>
      <c r="K3" s="73"/>
      <c r="L3" s="73"/>
      <c r="M3" s="73"/>
      <c r="N3" s="73"/>
      <c r="O3" s="73"/>
      <c r="P3" s="73"/>
      <c r="Q3" s="73"/>
      <c r="R3" s="73"/>
      <c r="S3" s="73"/>
      <c r="T3" s="73"/>
      <c r="U3" s="73"/>
      <c r="V3" s="73"/>
      <c r="W3" s="73"/>
      <c r="X3" s="73"/>
      <c r="Y3" s="73"/>
    </row>
    <row r="4" spans="1:25" ht="33.75" customHeight="1">
      <c r="A4" s="55">
        <v>3</v>
      </c>
      <c r="B4" s="56" t="s">
        <v>3587</v>
      </c>
      <c r="C4" s="57">
        <v>40969</v>
      </c>
      <c r="D4" s="58" t="s">
        <v>3588</v>
      </c>
      <c r="E4" s="58" t="s">
        <v>3589</v>
      </c>
      <c r="F4" s="73"/>
      <c r="G4" s="73"/>
      <c r="H4" s="73"/>
      <c r="I4" s="73"/>
      <c r="J4" s="73"/>
      <c r="K4" s="73"/>
      <c r="L4" s="73"/>
      <c r="M4" s="73"/>
      <c r="N4" s="73"/>
      <c r="O4" s="73"/>
      <c r="P4" s="73"/>
      <c r="Q4" s="73"/>
      <c r="R4" s="73"/>
      <c r="S4" s="73"/>
      <c r="T4" s="73"/>
      <c r="U4" s="73"/>
      <c r="V4" s="73"/>
      <c r="W4" s="73"/>
      <c r="X4" s="73"/>
      <c r="Y4" s="73"/>
    </row>
    <row r="5" spans="1:25" ht="33.75" customHeight="1">
      <c r="A5" s="55">
        <v>4</v>
      </c>
      <c r="B5" s="56" t="s">
        <v>3590</v>
      </c>
      <c r="C5" s="57">
        <v>41030</v>
      </c>
      <c r="D5" s="58" t="s">
        <v>3591</v>
      </c>
      <c r="E5" s="58" t="s">
        <v>3592</v>
      </c>
      <c r="F5" s="73"/>
      <c r="G5" s="73"/>
      <c r="H5" s="73"/>
      <c r="I5" s="73"/>
      <c r="J5" s="73"/>
      <c r="K5" s="73"/>
      <c r="L5" s="73"/>
      <c r="M5" s="73"/>
      <c r="N5" s="73"/>
      <c r="O5" s="73"/>
      <c r="P5" s="73"/>
      <c r="Q5" s="73"/>
      <c r="R5" s="73"/>
      <c r="S5" s="73"/>
      <c r="T5" s="73"/>
      <c r="U5" s="73"/>
      <c r="V5" s="73"/>
      <c r="W5" s="73"/>
      <c r="X5" s="73"/>
      <c r="Y5" s="73"/>
    </row>
    <row r="6" spans="1:25" ht="33.75" customHeight="1">
      <c r="A6" s="55">
        <v>5</v>
      </c>
      <c r="B6" s="56" t="s">
        <v>3593</v>
      </c>
      <c r="C6" s="57">
        <v>41030</v>
      </c>
      <c r="D6" s="58" t="s">
        <v>3594</v>
      </c>
      <c r="E6" s="58" t="s">
        <v>3595</v>
      </c>
      <c r="F6" s="73"/>
      <c r="G6" s="73"/>
      <c r="H6" s="73"/>
      <c r="I6" s="73"/>
      <c r="J6" s="73"/>
      <c r="K6" s="73"/>
      <c r="L6" s="73"/>
      <c r="M6" s="73"/>
      <c r="N6" s="73"/>
      <c r="O6" s="73"/>
      <c r="P6" s="73"/>
      <c r="Q6" s="73"/>
      <c r="R6" s="73"/>
      <c r="S6" s="73"/>
      <c r="T6" s="73"/>
      <c r="U6" s="73"/>
      <c r="V6" s="73"/>
      <c r="W6" s="73"/>
      <c r="X6" s="73"/>
      <c r="Y6" s="73"/>
    </row>
    <row r="7" spans="1:25" ht="33.75" customHeight="1">
      <c r="A7" s="55">
        <v>6</v>
      </c>
      <c r="B7" s="56" t="s">
        <v>3596</v>
      </c>
      <c r="C7" s="57">
        <v>41061</v>
      </c>
      <c r="D7" s="58" t="s">
        <v>3597</v>
      </c>
      <c r="E7" s="58" t="s">
        <v>2976</v>
      </c>
      <c r="F7" s="73"/>
      <c r="G7" s="73"/>
      <c r="H7" s="73"/>
      <c r="I7" s="73"/>
      <c r="J7" s="73"/>
      <c r="K7" s="73"/>
      <c r="L7" s="73"/>
      <c r="M7" s="73"/>
      <c r="N7" s="73"/>
      <c r="O7" s="73"/>
      <c r="P7" s="73"/>
      <c r="Q7" s="73"/>
      <c r="R7" s="73"/>
      <c r="S7" s="73"/>
      <c r="T7" s="73"/>
      <c r="U7" s="73"/>
      <c r="V7" s="73"/>
      <c r="W7" s="73"/>
      <c r="X7" s="73"/>
      <c r="Y7" s="73"/>
    </row>
    <row r="8" spans="1:25" ht="33.75" customHeight="1">
      <c r="A8" s="55">
        <v>7</v>
      </c>
      <c r="B8" s="56" t="s">
        <v>3598</v>
      </c>
      <c r="C8" s="57">
        <v>41153</v>
      </c>
      <c r="D8" s="58" t="s">
        <v>3599</v>
      </c>
      <c r="E8" s="58" t="s">
        <v>3600</v>
      </c>
      <c r="F8" s="73"/>
      <c r="G8" s="73"/>
      <c r="H8" s="73"/>
      <c r="I8" s="73"/>
      <c r="J8" s="73"/>
      <c r="K8" s="73"/>
      <c r="L8" s="73"/>
      <c r="M8" s="73"/>
      <c r="N8" s="73"/>
      <c r="O8" s="73"/>
      <c r="P8" s="73"/>
      <c r="Q8" s="73"/>
      <c r="R8" s="73"/>
      <c r="S8" s="73"/>
      <c r="T8" s="73"/>
      <c r="U8" s="73"/>
      <c r="V8" s="73"/>
      <c r="W8" s="73"/>
      <c r="X8" s="73"/>
      <c r="Y8" s="73"/>
    </row>
    <row r="9" spans="1:25" ht="33.75" customHeight="1">
      <c r="A9" s="55">
        <v>8</v>
      </c>
      <c r="B9" s="56" t="s">
        <v>3601</v>
      </c>
      <c r="C9" s="63">
        <v>41275</v>
      </c>
      <c r="D9" s="58" t="s">
        <v>3602</v>
      </c>
      <c r="E9" s="58" t="s">
        <v>3603</v>
      </c>
      <c r="F9" s="73"/>
      <c r="G9" s="73"/>
      <c r="H9" s="73"/>
      <c r="I9" s="73"/>
      <c r="J9" s="73"/>
      <c r="K9" s="73"/>
      <c r="L9" s="73"/>
      <c r="M9" s="73"/>
      <c r="N9" s="73"/>
      <c r="O9" s="73"/>
      <c r="P9" s="73"/>
      <c r="Q9" s="51"/>
      <c r="R9" s="73"/>
      <c r="S9" s="73"/>
      <c r="T9" s="73"/>
      <c r="U9" s="73"/>
      <c r="V9" s="73"/>
      <c r="W9" s="73"/>
      <c r="X9" s="73"/>
      <c r="Y9" s="73"/>
    </row>
    <row r="10" spans="1:25" ht="33.75" customHeight="1">
      <c r="A10" s="55">
        <v>9</v>
      </c>
      <c r="B10" s="56" t="s">
        <v>3604</v>
      </c>
      <c r="C10" s="63">
        <v>41513</v>
      </c>
      <c r="D10" s="58" t="s">
        <v>3605</v>
      </c>
      <c r="E10" s="58" t="s">
        <v>3606</v>
      </c>
      <c r="F10" s="73"/>
      <c r="G10" s="51"/>
      <c r="H10" s="73"/>
      <c r="I10" s="73"/>
      <c r="J10" s="51"/>
      <c r="K10" s="51"/>
      <c r="L10" s="73"/>
      <c r="M10" s="73"/>
      <c r="N10" s="51"/>
      <c r="O10" s="51"/>
      <c r="P10" s="51"/>
      <c r="Q10" s="51"/>
      <c r="R10" s="51"/>
      <c r="S10" s="51"/>
      <c r="T10" s="51"/>
      <c r="U10" s="73"/>
      <c r="V10" s="73"/>
      <c r="W10" s="73"/>
      <c r="X10" s="73"/>
      <c r="Y10" s="73"/>
    </row>
    <row r="11" spans="1:25" ht="33.75" customHeight="1">
      <c r="A11" s="55">
        <v>10</v>
      </c>
      <c r="B11" s="64" t="s">
        <v>3607</v>
      </c>
      <c r="C11" s="118">
        <v>41551</v>
      </c>
      <c r="D11" s="58" t="s">
        <v>3608</v>
      </c>
      <c r="E11" s="58" t="s">
        <v>3609</v>
      </c>
      <c r="F11" s="73"/>
      <c r="G11" s="73"/>
      <c r="H11" s="73"/>
      <c r="I11" s="73"/>
      <c r="J11" s="73"/>
      <c r="K11" s="73"/>
      <c r="L11" s="73"/>
      <c r="M11" s="73"/>
      <c r="N11" s="73"/>
      <c r="O11" s="73"/>
      <c r="P11" s="73"/>
      <c r="Q11" s="73"/>
      <c r="R11" s="73"/>
      <c r="S11" s="73"/>
      <c r="T11" s="73"/>
      <c r="U11" s="73"/>
      <c r="V11" s="73"/>
      <c r="W11" s="73"/>
      <c r="X11" s="73"/>
      <c r="Y11" s="51"/>
    </row>
    <row r="12" spans="1:25" ht="33.75" customHeight="1">
      <c r="A12" s="55">
        <v>11</v>
      </c>
      <c r="B12" s="56" t="s">
        <v>3610</v>
      </c>
      <c r="C12" s="63">
        <v>41659</v>
      </c>
      <c r="D12" s="58" t="s">
        <v>3611</v>
      </c>
      <c r="E12" s="58" t="s">
        <v>1310</v>
      </c>
      <c r="F12" s="51"/>
      <c r="G12" s="51"/>
      <c r="H12" s="51"/>
      <c r="I12" s="51"/>
      <c r="J12" s="51"/>
      <c r="K12" s="51"/>
      <c r="L12" s="51"/>
      <c r="M12" s="51"/>
      <c r="N12" s="51"/>
      <c r="O12" s="51"/>
      <c r="P12" s="51"/>
      <c r="Q12" s="51"/>
      <c r="R12" s="51"/>
      <c r="S12" s="51"/>
      <c r="T12" s="51"/>
      <c r="U12" s="51"/>
      <c r="V12" s="51"/>
      <c r="W12" s="51"/>
      <c r="X12" s="51"/>
      <c r="Y12" s="51"/>
    </row>
    <row r="13" spans="1:25" ht="33.75" customHeight="1">
      <c r="A13" s="55">
        <v>12</v>
      </c>
      <c r="B13" s="56" t="s">
        <v>3612</v>
      </c>
      <c r="C13" s="119">
        <v>42130</v>
      </c>
      <c r="D13" s="60" t="s">
        <v>3613</v>
      </c>
      <c r="E13" s="60" t="s">
        <v>3614</v>
      </c>
      <c r="F13" s="51"/>
      <c r="G13" s="51"/>
      <c r="H13" s="51"/>
      <c r="I13" s="51"/>
      <c r="J13" s="51"/>
      <c r="K13" s="51"/>
      <c r="L13" s="51"/>
      <c r="M13" s="51"/>
      <c r="N13" s="51"/>
      <c r="O13" s="51"/>
      <c r="P13" s="51"/>
      <c r="Q13" s="51"/>
      <c r="R13" s="51"/>
      <c r="S13" s="51"/>
      <c r="T13" s="51"/>
      <c r="U13" s="51"/>
      <c r="V13" s="51"/>
      <c r="W13" s="51"/>
      <c r="X13" s="51"/>
      <c r="Y13" s="51"/>
    </row>
    <row r="14" spans="1:25" ht="33.75" customHeight="1">
      <c r="A14" s="55">
        <v>13</v>
      </c>
      <c r="B14" s="56" t="s">
        <v>3615</v>
      </c>
      <c r="C14" s="63">
        <v>42237</v>
      </c>
      <c r="D14" s="58" t="s">
        <v>3616</v>
      </c>
      <c r="E14" s="58" t="s">
        <v>1264</v>
      </c>
      <c r="F14" s="51"/>
      <c r="G14" s="51"/>
      <c r="H14" s="51"/>
      <c r="I14" s="51"/>
      <c r="J14" s="51"/>
      <c r="K14" s="51"/>
      <c r="L14" s="51"/>
      <c r="M14" s="51"/>
      <c r="N14" s="51"/>
      <c r="O14" s="51"/>
      <c r="P14" s="51"/>
      <c r="Q14" s="51"/>
      <c r="R14" s="51"/>
      <c r="S14" s="51"/>
      <c r="T14" s="51"/>
      <c r="U14" s="51"/>
      <c r="V14" s="51"/>
      <c r="W14" s="51"/>
      <c r="X14" s="51"/>
      <c r="Y14" s="51"/>
    </row>
    <row r="15" spans="1:25" ht="33.75" customHeight="1">
      <c r="A15" s="55">
        <v>14</v>
      </c>
      <c r="B15" s="56" t="s">
        <v>3617</v>
      </c>
      <c r="C15" s="63">
        <v>42521</v>
      </c>
      <c r="D15" s="58" t="s">
        <v>3618</v>
      </c>
      <c r="E15" s="60" t="s">
        <v>3619</v>
      </c>
      <c r="F15" s="51"/>
      <c r="G15" s="51"/>
      <c r="H15" s="51"/>
      <c r="I15" s="51"/>
      <c r="J15" s="51"/>
      <c r="K15" s="51"/>
      <c r="L15" s="51"/>
      <c r="M15" s="51"/>
      <c r="N15" s="51"/>
      <c r="O15" s="51"/>
      <c r="P15" s="51"/>
      <c r="Q15" s="51"/>
      <c r="R15" s="51"/>
      <c r="S15" s="51"/>
      <c r="T15" s="51"/>
      <c r="U15" s="51"/>
      <c r="V15" s="51"/>
      <c r="W15" s="51"/>
      <c r="X15" s="51"/>
      <c r="Y15" s="51"/>
    </row>
    <row r="16" spans="1:25" ht="33.75" customHeight="1">
      <c r="A16" s="55">
        <v>15</v>
      </c>
      <c r="B16" s="56" t="s">
        <v>3620</v>
      </c>
      <c r="C16" s="63">
        <v>42606</v>
      </c>
      <c r="D16" s="58" t="s">
        <v>3621</v>
      </c>
      <c r="E16" s="60" t="s">
        <v>3622</v>
      </c>
      <c r="F16" s="51"/>
      <c r="G16" s="51"/>
      <c r="H16" s="51"/>
      <c r="I16" s="51"/>
      <c r="J16" s="51"/>
      <c r="K16" s="51"/>
      <c r="L16" s="51"/>
      <c r="M16" s="51"/>
      <c r="N16" s="51"/>
      <c r="O16" s="51"/>
      <c r="P16" s="51"/>
      <c r="Q16" s="51"/>
      <c r="R16" s="51"/>
      <c r="S16" s="51"/>
      <c r="T16" s="51"/>
      <c r="U16" s="51"/>
      <c r="V16" s="51"/>
      <c r="W16" s="51"/>
      <c r="X16" s="51"/>
      <c r="Y16" s="51"/>
    </row>
    <row r="17" spans="1:25" ht="33.75" customHeight="1">
      <c r="A17" s="55">
        <v>16</v>
      </c>
      <c r="B17" s="56" t="s">
        <v>3623</v>
      </c>
      <c r="C17" s="63">
        <v>42622</v>
      </c>
      <c r="D17" s="58" t="s">
        <v>3624</v>
      </c>
      <c r="E17" s="58" t="s">
        <v>3625</v>
      </c>
      <c r="F17" s="51"/>
      <c r="G17" s="51"/>
      <c r="H17" s="51"/>
      <c r="I17" s="51"/>
      <c r="J17" s="51"/>
      <c r="K17" s="51"/>
      <c r="L17" s="51"/>
      <c r="M17" s="51"/>
      <c r="N17" s="51"/>
      <c r="O17" s="51"/>
      <c r="P17" s="51"/>
      <c r="Q17" s="51"/>
      <c r="R17" s="51"/>
      <c r="S17" s="51"/>
      <c r="T17" s="51"/>
      <c r="U17" s="51"/>
      <c r="V17" s="51"/>
      <c r="W17" s="51"/>
      <c r="X17" s="51"/>
      <c r="Y17" s="51"/>
    </row>
    <row r="18" spans="1:25" ht="33.75" customHeight="1">
      <c r="A18" s="55">
        <v>17</v>
      </c>
      <c r="B18" s="56" t="s">
        <v>3626</v>
      </c>
      <c r="C18" s="63">
        <v>42632</v>
      </c>
      <c r="D18" s="58" t="s">
        <v>3627</v>
      </c>
      <c r="E18" s="60" t="s">
        <v>3628</v>
      </c>
      <c r="F18" s="51"/>
      <c r="G18" s="51"/>
      <c r="H18" s="51"/>
      <c r="I18" s="51"/>
      <c r="J18" s="51"/>
      <c r="K18" s="51"/>
      <c r="L18" s="51"/>
      <c r="M18" s="51"/>
      <c r="N18" s="51"/>
      <c r="O18" s="51"/>
      <c r="P18" s="51"/>
      <c r="Q18" s="51"/>
      <c r="R18" s="51"/>
      <c r="S18" s="51"/>
      <c r="T18" s="51"/>
      <c r="U18" s="51"/>
      <c r="V18" s="51"/>
      <c r="W18" s="51"/>
      <c r="X18" s="51"/>
      <c r="Y18" s="51"/>
    </row>
    <row r="19" spans="1:25" ht="33.75" customHeight="1">
      <c r="A19" s="55">
        <v>18</v>
      </c>
      <c r="B19" s="56" t="s">
        <v>3629</v>
      </c>
      <c r="C19" s="63">
        <v>42636</v>
      </c>
      <c r="D19" s="58" t="s">
        <v>3630</v>
      </c>
      <c r="E19" s="58" t="s">
        <v>3631</v>
      </c>
      <c r="F19" s="51"/>
      <c r="G19" s="51"/>
      <c r="H19" s="51"/>
      <c r="I19" s="51"/>
      <c r="J19" s="51"/>
      <c r="K19" s="51"/>
      <c r="L19" s="51"/>
      <c r="M19" s="51"/>
      <c r="N19" s="51"/>
      <c r="O19" s="51"/>
      <c r="P19" s="51"/>
      <c r="Q19" s="51"/>
      <c r="R19" s="51"/>
      <c r="S19" s="51"/>
      <c r="T19" s="51"/>
      <c r="U19" s="51"/>
      <c r="V19" s="51"/>
      <c r="W19" s="51"/>
      <c r="X19" s="51"/>
      <c r="Y19" s="51"/>
    </row>
    <row r="20" spans="1:25" ht="33.75" customHeight="1">
      <c r="A20" s="55">
        <v>19</v>
      </c>
      <c r="B20" s="64" t="s">
        <v>3632</v>
      </c>
      <c r="C20" s="63">
        <v>42632</v>
      </c>
      <c r="D20" s="58" t="s">
        <v>3633</v>
      </c>
      <c r="E20" s="58" t="s">
        <v>3634</v>
      </c>
      <c r="F20" s="51"/>
      <c r="G20" s="51"/>
      <c r="H20" s="51"/>
      <c r="I20" s="51"/>
      <c r="J20" s="51"/>
      <c r="K20" s="51"/>
      <c r="L20" s="51"/>
      <c r="M20" s="51"/>
      <c r="N20" s="51"/>
      <c r="O20" s="51"/>
      <c r="P20" s="51"/>
      <c r="Q20" s="51"/>
      <c r="R20" s="51"/>
      <c r="S20" s="51"/>
      <c r="T20" s="51"/>
      <c r="U20" s="51"/>
      <c r="V20" s="51"/>
      <c r="W20" s="51"/>
      <c r="X20" s="51"/>
      <c r="Y20" s="51"/>
    </row>
    <row r="21" spans="1:25" ht="33.75" customHeight="1">
      <c r="A21" s="55">
        <v>20</v>
      </c>
      <c r="B21" s="56" t="s">
        <v>3635</v>
      </c>
      <c r="C21" s="63">
        <v>42880</v>
      </c>
      <c r="D21" s="60" t="s">
        <v>3636</v>
      </c>
      <c r="E21" s="58" t="s">
        <v>3637</v>
      </c>
      <c r="F21" s="51"/>
      <c r="G21" s="51"/>
      <c r="H21" s="51"/>
      <c r="I21" s="51"/>
      <c r="J21" s="51"/>
      <c r="K21" s="51"/>
      <c r="L21" s="51"/>
      <c r="M21" s="51"/>
      <c r="N21" s="51"/>
      <c r="O21" s="51"/>
      <c r="P21" s="51"/>
      <c r="Q21" s="51"/>
      <c r="R21" s="51"/>
      <c r="S21" s="51"/>
      <c r="T21" s="51"/>
      <c r="U21" s="51"/>
      <c r="V21" s="51"/>
      <c r="W21" s="51"/>
      <c r="X21" s="51"/>
      <c r="Y21" s="51"/>
    </row>
    <row r="22" spans="1:25" ht="33.75" customHeight="1">
      <c r="A22" s="55">
        <v>21</v>
      </c>
      <c r="B22" s="56" t="s">
        <v>3638</v>
      </c>
      <c r="C22" s="63">
        <v>43333</v>
      </c>
      <c r="D22" s="58" t="s">
        <v>3639</v>
      </c>
      <c r="E22" s="58" t="s">
        <v>3640</v>
      </c>
      <c r="F22" s="51"/>
      <c r="G22" s="51"/>
      <c r="H22" s="51"/>
      <c r="I22" s="51"/>
      <c r="J22" s="51"/>
      <c r="K22" s="51"/>
      <c r="L22" s="51"/>
      <c r="M22" s="51"/>
      <c r="N22" s="51"/>
      <c r="O22" s="51"/>
      <c r="P22" s="51"/>
      <c r="Q22" s="51"/>
      <c r="R22" s="51"/>
      <c r="S22" s="51"/>
      <c r="T22" s="51"/>
      <c r="U22" s="51"/>
      <c r="V22" s="51"/>
      <c r="W22" s="51"/>
      <c r="X22" s="51"/>
      <c r="Y22" s="51"/>
    </row>
    <row r="23" spans="1:25" ht="33.75" customHeight="1">
      <c r="A23" s="55">
        <v>22</v>
      </c>
      <c r="B23" s="56" t="s">
        <v>3641</v>
      </c>
      <c r="C23" s="63">
        <v>43446</v>
      </c>
      <c r="D23" s="58" t="s">
        <v>3642</v>
      </c>
      <c r="E23" s="58" t="s">
        <v>3643</v>
      </c>
      <c r="F23" s="51"/>
      <c r="G23" s="51"/>
      <c r="H23" s="51"/>
      <c r="I23" s="51"/>
      <c r="J23" s="51"/>
      <c r="K23" s="51"/>
      <c r="L23" s="51"/>
      <c r="M23" s="51"/>
      <c r="N23" s="51"/>
      <c r="O23" s="51"/>
      <c r="P23" s="51"/>
      <c r="Q23" s="51"/>
      <c r="R23" s="51"/>
      <c r="S23" s="51"/>
      <c r="T23" s="51"/>
      <c r="U23" s="51"/>
      <c r="V23" s="51"/>
      <c r="W23" s="51"/>
      <c r="X23" s="51"/>
      <c r="Y23" s="51"/>
    </row>
    <row r="24" spans="1:25" ht="33.75" customHeight="1">
      <c r="A24" s="55">
        <v>23</v>
      </c>
      <c r="B24" s="120" t="str">
        <f>HYPERLINK("https://www.microsave.net/2019/05/27/digital-transformation-of-mfis-in-bangladesh/","Digital transformation of MFIs in Bangladesh")</f>
        <v>Digital transformation of MFIs in Bangladesh</v>
      </c>
      <c r="C24" s="121">
        <v>43612</v>
      </c>
      <c r="D24" s="62" t="s">
        <v>3644</v>
      </c>
      <c r="E24" s="122" t="s">
        <v>776</v>
      </c>
      <c r="F24" s="51"/>
      <c r="G24" s="51"/>
      <c r="H24" s="51"/>
      <c r="I24" s="51"/>
      <c r="J24" s="51"/>
      <c r="K24" s="51"/>
      <c r="L24" s="51"/>
      <c r="M24" s="51"/>
      <c r="N24" s="51"/>
      <c r="O24" s="51"/>
      <c r="P24" s="51"/>
      <c r="Q24" s="51"/>
      <c r="R24" s="51"/>
      <c r="S24" s="51"/>
      <c r="T24" s="51"/>
      <c r="U24" s="51"/>
      <c r="V24" s="51"/>
      <c r="W24" s="51"/>
      <c r="X24" s="51"/>
      <c r="Y24" s="51"/>
    </row>
    <row r="25" spans="1:25" s="51" customFormat="1" ht="33.75" customHeight="1">
      <c r="A25" s="123">
        <v>24</v>
      </c>
      <c r="B25" s="97" t="s">
        <v>3645</v>
      </c>
      <c r="C25" s="124">
        <v>44208</v>
      </c>
      <c r="D25" s="100" t="s">
        <v>3646</v>
      </c>
      <c r="E25" s="100" t="s">
        <v>3647</v>
      </c>
    </row>
    <row r="26" spans="1:25" ht="33.75" customHeight="1">
      <c r="A26" s="123">
        <v>25</v>
      </c>
      <c r="B26" s="97" t="s">
        <v>3648</v>
      </c>
      <c r="C26" s="125">
        <v>44755</v>
      </c>
      <c r="D26" s="100" t="s">
        <v>3649</v>
      </c>
      <c r="E26" s="69" t="s">
        <v>3650</v>
      </c>
      <c r="F26" s="51"/>
      <c r="G26" s="51"/>
      <c r="H26" s="51"/>
      <c r="I26" s="51"/>
      <c r="J26" s="51"/>
      <c r="K26" s="51"/>
      <c r="L26" s="51"/>
      <c r="M26" s="51"/>
      <c r="N26" s="51"/>
      <c r="O26" s="51"/>
      <c r="P26" s="51"/>
      <c r="Q26" s="51"/>
      <c r="R26" s="51"/>
      <c r="S26" s="51"/>
      <c r="T26" s="51"/>
      <c r="U26" s="51"/>
      <c r="V26" s="51"/>
      <c r="W26" s="51"/>
      <c r="X26" s="51"/>
      <c r="Y26" s="51"/>
    </row>
    <row r="27" spans="1:25" s="51" customFormat="1" ht="33.75" customHeight="1">
      <c r="A27" s="69">
        <v>26</v>
      </c>
      <c r="B27" s="97" t="s">
        <v>3651</v>
      </c>
      <c r="C27" s="125">
        <v>44613</v>
      </c>
      <c r="D27" s="126" t="s">
        <v>3652</v>
      </c>
      <c r="E27" s="100" t="s">
        <v>3653</v>
      </c>
    </row>
    <row r="28" spans="1:25" s="51" customFormat="1" ht="33.75" customHeight="1">
      <c r="A28" s="359">
        <v>27</v>
      </c>
      <c r="B28" s="360" t="s">
        <v>3654</v>
      </c>
      <c r="C28" s="345" t="s">
        <v>5222</v>
      </c>
      <c r="D28" s="361" t="s">
        <v>3655</v>
      </c>
      <c r="E28" s="358" t="s">
        <v>3656</v>
      </c>
    </row>
    <row r="29" spans="1:25" ht="33.75" customHeight="1">
      <c r="A29" s="359">
        <v>28</v>
      </c>
      <c r="B29" s="362" t="s">
        <v>5223</v>
      </c>
      <c r="C29" s="359" t="s">
        <v>5224</v>
      </c>
      <c r="D29" s="361" t="s">
        <v>5225</v>
      </c>
      <c r="E29" s="100" t="s">
        <v>5302</v>
      </c>
      <c r="F29" s="51"/>
      <c r="G29" s="51"/>
      <c r="H29" s="51"/>
      <c r="I29" s="51"/>
      <c r="J29" s="51"/>
      <c r="K29" s="51"/>
      <c r="L29" s="51"/>
      <c r="M29" s="51"/>
      <c r="N29" s="51"/>
      <c r="O29" s="51"/>
      <c r="P29" s="51"/>
      <c r="Q29" s="51"/>
      <c r="R29" s="51"/>
      <c r="S29" s="51"/>
      <c r="T29" s="51"/>
      <c r="U29" s="51"/>
      <c r="V29" s="51"/>
      <c r="W29" s="51"/>
      <c r="X29" s="51"/>
      <c r="Y29" s="51"/>
    </row>
    <row r="30" spans="1:25" s="391" customFormat="1" ht="33.75" customHeight="1">
      <c r="A30" s="392">
        <v>29</v>
      </c>
      <c r="B30" s="366" t="s">
        <v>5299</v>
      </c>
      <c r="C30" s="393">
        <v>46093</v>
      </c>
      <c r="D30" s="394" t="s">
        <v>5300</v>
      </c>
      <c r="E30" s="395" t="s">
        <v>5301</v>
      </c>
    </row>
    <row r="31" spans="1:25" ht="33.75" customHeight="1">
      <c r="A31" s="51"/>
      <c r="B31" s="72"/>
      <c r="C31" s="51"/>
      <c r="D31" s="51"/>
      <c r="E31" s="51"/>
      <c r="F31" s="51"/>
      <c r="G31" s="51"/>
      <c r="H31" s="51"/>
      <c r="I31" s="51"/>
      <c r="J31" s="51"/>
      <c r="K31" s="51"/>
      <c r="L31" s="51"/>
      <c r="M31" s="51"/>
      <c r="N31" s="51"/>
      <c r="O31" s="51"/>
      <c r="P31" s="51"/>
      <c r="Q31" s="51"/>
      <c r="R31" s="51"/>
      <c r="S31" s="51"/>
      <c r="T31" s="51"/>
      <c r="U31" s="51"/>
      <c r="V31" s="51"/>
      <c r="W31" s="51"/>
      <c r="X31" s="51"/>
      <c r="Y31" s="51"/>
    </row>
    <row r="32" spans="1:25" ht="33.75" customHeight="1">
      <c r="A32" s="51"/>
      <c r="B32" s="72"/>
      <c r="C32" s="51"/>
      <c r="D32" s="51"/>
      <c r="E32" s="51"/>
      <c r="F32" s="51"/>
      <c r="G32" s="51"/>
      <c r="H32" s="51"/>
      <c r="I32" s="51"/>
      <c r="J32" s="51"/>
      <c r="K32" s="51"/>
      <c r="L32" s="51"/>
      <c r="M32" s="51"/>
      <c r="N32" s="51"/>
      <c r="O32" s="51"/>
      <c r="P32" s="51"/>
      <c r="Q32" s="51"/>
      <c r="R32" s="51"/>
      <c r="S32" s="51"/>
      <c r="T32" s="51"/>
      <c r="U32" s="51"/>
      <c r="V32" s="51"/>
      <c r="W32" s="51"/>
      <c r="X32" s="51"/>
      <c r="Y32" s="51"/>
    </row>
    <row r="33" spans="1:25" ht="33.75" customHeight="1">
      <c r="A33" s="51"/>
      <c r="B33" s="72"/>
      <c r="C33" s="51"/>
      <c r="D33" s="51"/>
      <c r="E33" s="51"/>
      <c r="F33" s="51"/>
      <c r="G33" s="51"/>
      <c r="H33" s="51"/>
      <c r="I33" s="51"/>
      <c r="J33" s="51"/>
      <c r="K33" s="51"/>
      <c r="L33" s="51"/>
      <c r="M33" s="51"/>
      <c r="N33" s="51"/>
      <c r="O33" s="51"/>
      <c r="P33" s="51"/>
      <c r="Q33" s="51"/>
      <c r="R33" s="51"/>
      <c r="S33" s="51"/>
      <c r="T33" s="51"/>
      <c r="U33" s="51"/>
      <c r="V33" s="51"/>
      <c r="W33" s="51"/>
      <c r="X33" s="51"/>
      <c r="Y33" s="51"/>
    </row>
    <row r="34" spans="1:25" ht="33.75" customHeight="1">
      <c r="A34" s="51"/>
      <c r="B34" s="72"/>
      <c r="C34" s="51"/>
      <c r="D34" s="51"/>
      <c r="E34" s="51"/>
      <c r="F34" s="51"/>
      <c r="G34" s="51"/>
      <c r="H34" s="51"/>
      <c r="I34" s="51"/>
      <c r="J34" s="51"/>
      <c r="K34" s="51"/>
      <c r="L34" s="51"/>
      <c r="M34" s="51"/>
      <c r="N34" s="51"/>
      <c r="O34" s="51"/>
      <c r="P34" s="51"/>
      <c r="Q34" s="51"/>
      <c r="R34" s="51"/>
      <c r="S34" s="51"/>
      <c r="T34" s="51"/>
      <c r="U34" s="51"/>
      <c r="V34" s="51"/>
      <c r="W34" s="51"/>
      <c r="X34" s="51"/>
      <c r="Y34" s="51"/>
    </row>
    <row r="35" spans="1:25" ht="33.75" customHeight="1">
      <c r="A35" s="51"/>
      <c r="B35" s="72"/>
      <c r="C35" s="51"/>
      <c r="D35" s="51"/>
      <c r="E35" s="51"/>
      <c r="F35" s="51"/>
      <c r="G35" s="51"/>
      <c r="H35" s="51"/>
      <c r="I35" s="51"/>
      <c r="J35" s="51"/>
      <c r="K35" s="51"/>
      <c r="L35" s="51"/>
      <c r="M35" s="51"/>
      <c r="N35" s="51"/>
      <c r="O35" s="51"/>
      <c r="P35" s="51"/>
      <c r="Q35" s="51"/>
      <c r="R35" s="51"/>
      <c r="S35" s="51"/>
      <c r="T35" s="51"/>
      <c r="U35" s="51"/>
      <c r="V35" s="51"/>
      <c r="W35" s="51"/>
      <c r="X35" s="51"/>
      <c r="Y35" s="51"/>
    </row>
    <row r="36" spans="1:25" ht="33.75" customHeight="1">
      <c r="A36" s="51"/>
      <c r="B36" s="72"/>
      <c r="C36" s="51"/>
      <c r="D36" s="51"/>
      <c r="E36" s="51"/>
      <c r="F36" s="51"/>
      <c r="G36" s="51"/>
      <c r="H36" s="51"/>
      <c r="I36" s="51"/>
      <c r="J36" s="51"/>
      <c r="K36" s="51"/>
      <c r="L36" s="51"/>
      <c r="M36" s="51"/>
      <c r="N36" s="51"/>
      <c r="O36" s="51"/>
      <c r="P36" s="51"/>
      <c r="Q36" s="51"/>
      <c r="R36" s="51"/>
      <c r="S36" s="51"/>
      <c r="T36" s="51"/>
      <c r="U36" s="51"/>
      <c r="V36" s="51"/>
      <c r="W36" s="51"/>
      <c r="X36" s="51"/>
      <c r="Y36" s="51"/>
    </row>
    <row r="37" spans="1:25" ht="33.75" customHeight="1">
      <c r="A37" s="51"/>
      <c r="B37" s="72"/>
      <c r="C37" s="51"/>
      <c r="D37" s="51"/>
      <c r="E37" s="51"/>
      <c r="F37" s="51"/>
      <c r="G37" s="51"/>
      <c r="H37" s="51"/>
      <c r="I37" s="51"/>
      <c r="J37" s="51"/>
      <c r="K37" s="51"/>
      <c r="L37" s="51"/>
      <c r="M37" s="51"/>
      <c r="N37" s="51"/>
      <c r="O37" s="51"/>
      <c r="P37" s="51"/>
      <c r="Q37" s="51"/>
      <c r="R37" s="51"/>
      <c r="S37" s="51"/>
      <c r="T37" s="51"/>
      <c r="U37" s="51"/>
      <c r="V37" s="51"/>
      <c r="W37" s="51"/>
      <c r="X37" s="51"/>
      <c r="Y37" s="51"/>
    </row>
    <row r="38" spans="1:25" ht="33.75" customHeight="1">
      <c r="A38" s="51"/>
      <c r="B38" s="72"/>
      <c r="C38" s="51"/>
      <c r="D38" s="51"/>
      <c r="E38" s="51"/>
      <c r="F38" s="51"/>
      <c r="G38" s="51"/>
      <c r="H38" s="51"/>
      <c r="I38" s="51"/>
      <c r="J38" s="51"/>
      <c r="K38" s="51"/>
      <c r="L38" s="51"/>
      <c r="M38" s="51"/>
      <c r="N38" s="51"/>
      <c r="O38" s="51"/>
      <c r="P38" s="51"/>
      <c r="Q38" s="51"/>
      <c r="R38" s="51"/>
      <c r="S38" s="51"/>
      <c r="T38" s="51"/>
      <c r="U38" s="51"/>
      <c r="V38" s="51"/>
      <c r="W38" s="51"/>
      <c r="X38" s="51"/>
      <c r="Y38" s="51"/>
    </row>
    <row r="39" spans="1:25" ht="33.75" customHeight="1">
      <c r="A39" s="51"/>
      <c r="B39" s="72"/>
      <c r="C39" s="51"/>
      <c r="D39" s="51"/>
      <c r="E39" s="51"/>
      <c r="F39" s="51"/>
      <c r="G39" s="51"/>
      <c r="H39" s="51"/>
      <c r="I39" s="51"/>
      <c r="J39" s="51"/>
      <c r="K39" s="51"/>
      <c r="L39" s="51"/>
      <c r="M39" s="51"/>
      <c r="N39" s="51"/>
      <c r="O39" s="51"/>
      <c r="P39" s="51"/>
      <c r="Q39" s="51"/>
      <c r="R39" s="51"/>
      <c r="S39" s="51"/>
      <c r="T39" s="51"/>
      <c r="U39" s="51"/>
      <c r="V39" s="51"/>
      <c r="W39" s="51"/>
      <c r="X39" s="51"/>
      <c r="Y39" s="51"/>
    </row>
    <row r="40" spans="1:25" ht="33.75" customHeight="1">
      <c r="A40" s="51"/>
      <c r="B40" s="72"/>
      <c r="C40" s="51"/>
      <c r="D40" s="51"/>
      <c r="E40" s="51"/>
      <c r="F40" s="51"/>
      <c r="G40" s="51"/>
      <c r="H40" s="51"/>
      <c r="I40" s="51"/>
      <c r="J40" s="51"/>
      <c r="K40" s="51"/>
      <c r="L40" s="51"/>
      <c r="M40" s="51"/>
      <c r="N40" s="51"/>
      <c r="O40" s="51"/>
      <c r="P40" s="51"/>
      <c r="Q40" s="51"/>
      <c r="R40" s="51"/>
      <c r="S40" s="51"/>
      <c r="T40" s="51"/>
      <c r="U40" s="51"/>
      <c r="V40" s="51"/>
      <c r="W40" s="51"/>
      <c r="X40" s="51"/>
      <c r="Y40" s="51"/>
    </row>
    <row r="41" spans="1:25" ht="33.75" customHeight="1">
      <c r="A41" s="51"/>
      <c r="B41" s="72"/>
      <c r="C41" s="51"/>
      <c r="D41" s="51"/>
      <c r="E41" s="51"/>
      <c r="F41" s="51"/>
      <c r="G41" s="51"/>
      <c r="H41" s="51"/>
      <c r="I41" s="51"/>
      <c r="J41" s="51"/>
      <c r="K41" s="51"/>
      <c r="L41" s="51"/>
      <c r="M41" s="51"/>
      <c r="N41" s="51"/>
      <c r="O41" s="51"/>
      <c r="P41" s="51"/>
      <c r="Q41" s="51"/>
      <c r="R41" s="51"/>
      <c r="S41" s="51"/>
      <c r="T41" s="51"/>
      <c r="U41" s="51"/>
      <c r="V41" s="51"/>
      <c r="W41" s="51"/>
      <c r="X41" s="51"/>
      <c r="Y41" s="51"/>
    </row>
    <row r="42" spans="1:25" ht="33.75" customHeight="1">
      <c r="A42" s="51"/>
      <c r="B42" s="72"/>
      <c r="C42" s="51"/>
      <c r="D42" s="51"/>
      <c r="E42" s="51"/>
      <c r="F42" s="51"/>
      <c r="G42" s="51"/>
      <c r="H42" s="51"/>
      <c r="I42" s="51"/>
      <c r="J42" s="51"/>
      <c r="K42" s="51"/>
      <c r="L42" s="51"/>
      <c r="M42" s="51"/>
      <c r="N42" s="51"/>
      <c r="O42" s="51"/>
      <c r="P42" s="51"/>
      <c r="Q42" s="51"/>
      <c r="R42" s="51"/>
      <c r="S42" s="51"/>
      <c r="T42" s="51"/>
      <c r="U42" s="51"/>
      <c r="V42" s="51"/>
      <c r="W42" s="51"/>
      <c r="X42" s="51"/>
      <c r="Y42" s="51"/>
    </row>
    <row r="43" spans="1:25" ht="33.75" customHeight="1">
      <c r="A43" s="51"/>
      <c r="B43" s="72"/>
      <c r="C43" s="51"/>
      <c r="D43" s="51"/>
      <c r="E43" s="51"/>
      <c r="F43" s="51"/>
      <c r="G43" s="51"/>
      <c r="H43" s="51"/>
      <c r="I43" s="51"/>
      <c r="J43" s="51"/>
      <c r="K43" s="51"/>
      <c r="L43" s="51"/>
      <c r="M43" s="51"/>
      <c r="N43" s="51"/>
      <c r="O43" s="51"/>
      <c r="P43" s="51"/>
      <c r="Q43" s="51"/>
      <c r="R43" s="51"/>
      <c r="S43" s="51"/>
      <c r="T43" s="51"/>
      <c r="U43" s="51"/>
      <c r="V43" s="51"/>
      <c r="W43" s="51"/>
      <c r="X43" s="51"/>
      <c r="Y43" s="51"/>
    </row>
    <row r="44" spans="1:25" ht="33.75" customHeight="1">
      <c r="A44" s="51"/>
      <c r="B44" s="72"/>
      <c r="C44" s="51"/>
      <c r="D44" s="51"/>
      <c r="E44" s="51"/>
      <c r="F44" s="51"/>
      <c r="G44" s="51"/>
      <c r="H44" s="51"/>
      <c r="I44" s="51"/>
      <c r="J44" s="51"/>
      <c r="K44" s="51"/>
      <c r="L44" s="51"/>
      <c r="M44" s="51"/>
      <c r="N44" s="51"/>
      <c r="O44" s="51"/>
      <c r="P44" s="51"/>
      <c r="Q44" s="51"/>
      <c r="R44" s="51"/>
      <c r="S44" s="51"/>
      <c r="T44" s="51"/>
      <c r="U44" s="51"/>
      <c r="V44" s="51"/>
      <c r="W44" s="51"/>
      <c r="X44" s="51"/>
      <c r="Y44" s="51"/>
    </row>
    <row r="45" spans="1:25" ht="33.75" customHeight="1">
      <c r="A45" s="51"/>
      <c r="B45" s="72"/>
      <c r="C45" s="51"/>
      <c r="D45" s="51"/>
      <c r="E45" s="51"/>
      <c r="F45" s="51"/>
      <c r="G45" s="51"/>
      <c r="H45" s="51"/>
      <c r="I45" s="51"/>
      <c r="J45" s="51"/>
      <c r="K45" s="51"/>
      <c r="L45" s="51"/>
      <c r="M45" s="51"/>
      <c r="N45" s="51"/>
      <c r="O45" s="51"/>
      <c r="P45" s="51"/>
      <c r="Q45" s="51"/>
      <c r="R45" s="51"/>
      <c r="S45" s="51"/>
      <c r="T45" s="51"/>
      <c r="U45" s="51"/>
      <c r="V45" s="51"/>
      <c r="W45" s="51"/>
      <c r="X45" s="51"/>
      <c r="Y45" s="51"/>
    </row>
    <row r="46" spans="1:25" ht="33.75" customHeight="1">
      <c r="A46" s="51"/>
      <c r="B46" s="72"/>
      <c r="C46" s="51"/>
      <c r="D46" s="51"/>
      <c r="E46" s="51"/>
      <c r="F46" s="51"/>
      <c r="G46" s="51"/>
      <c r="H46" s="51"/>
      <c r="I46" s="51"/>
      <c r="J46" s="51"/>
      <c r="K46" s="51"/>
      <c r="L46" s="51"/>
      <c r="M46" s="51"/>
      <c r="N46" s="51"/>
      <c r="O46" s="51"/>
      <c r="P46" s="51"/>
      <c r="Q46" s="51"/>
      <c r="R46" s="51"/>
      <c r="S46" s="51"/>
      <c r="T46" s="51"/>
      <c r="U46" s="51"/>
      <c r="V46" s="51"/>
      <c r="W46" s="51"/>
      <c r="X46" s="51"/>
      <c r="Y46" s="51"/>
    </row>
    <row r="47" spans="1:25" ht="33.75" customHeight="1">
      <c r="A47" s="51"/>
      <c r="B47" s="72"/>
      <c r="C47" s="51"/>
      <c r="D47" s="51"/>
      <c r="E47" s="51"/>
      <c r="F47" s="51"/>
      <c r="G47" s="51"/>
      <c r="H47" s="51"/>
      <c r="I47" s="51"/>
      <c r="J47" s="51"/>
      <c r="K47" s="51"/>
      <c r="L47" s="51"/>
      <c r="M47" s="51"/>
      <c r="N47" s="51"/>
      <c r="O47" s="51"/>
      <c r="P47" s="51"/>
      <c r="Q47" s="51"/>
      <c r="R47" s="51"/>
      <c r="S47" s="51"/>
      <c r="T47" s="51"/>
      <c r="U47" s="51"/>
      <c r="V47" s="51"/>
      <c r="W47" s="51"/>
      <c r="X47" s="51"/>
      <c r="Y47" s="51"/>
    </row>
    <row r="48" spans="1:25" ht="33.75" customHeight="1">
      <c r="A48" s="51"/>
      <c r="B48" s="72"/>
      <c r="C48" s="51"/>
      <c r="D48" s="51"/>
      <c r="E48" s="51"/>
      <c r="F48" s="51"/>
      <c r="G48" s="51"/>
      <c r="H48" s="51"/>
      <c r="I48" s="51"/>
      <c r="J48" s="51"/>
      <c r="K48" s="51"/>
      <c r="L48" s="51"/>
      <c r="M48" s="51"/>
      <c r="N48" s="51"/>
      <c r="O48" s="51"/>
      <c r="P48" s="51"/>
      <c r="Q48" s="51"/>
      <c r="R48" s="51"/>
      <c r="S48" s="51"/>
      <c r="T48" s="51"/>
      <c r="U48" s="51"/>
      <c r="V48" s="51"/>
      <c r="W48" s="51"/>
      <c r="X48" s="51"/>
      <c r="Y48" s="51"/>
    </row>
    <row r="49" spans="1:25" ht="33.75" customHeight="1">
      <c r="A49" s="51"/>
      <c r="B49" s="72"/>
      <c r="C49" s="51"/>
      <c r="D49" s="51"/>
      <c r="E49" s="51"/>
      <c r="F49" s="51"/>
      <c r="G49" s="51"/>
      <c r="H49" s="51"/>
      <c r="I49" s="51"/>
      <c r="J49" s="51"/>
      <c r="K49" s="51"/>
      <c r="L49" s="51"/>
      <c r="M49" s="51"/>
      <c r="N49" s="51"/>
      <c r="O49" s="51"/>
      <c r="P49" s="51"/>
      <c r="Q49" s="51"/>
      <c r="R49" s="51"/>
      <c r="S49" s="51"/>
      <c r="T49" s="51"/>
      <c r="U49" s="51"/>
      <c r="V49" s="51"/>
      <c r="W49" s="51"/>
      <c r="X49" s="51"/>
      <c r="Y49" s="51"/>
    </row>
    <row r="50" spans="1:25" ht="33.75" customHeight="1">
      <c r="A50" s="51"/>
      <c r="B50" s="72"/>
      <c r="C50" s="51"/>
      <c r="D50" s="51"/>
      <c r="E50" s="51"/>
      <c r="F50" s="51"/>
      <c r="G50" s="51"/>
      <c r="H50" s="51"/>
      <c r="I50" s="51"/>
      <c r="J50" s="51"/>
      <c r="K50" s="51"/>
      <c r="L50" s="51"/>
      <c r="M50" s="51"/>
      <c r="N50" s="51"/>
      <c r="O50" s="51"/>
      <c r="P50" s="51"/>
      <c r="Q50" s="51"/>
      <c r="R50" s="51"/>
      <c r="S50" s="51"/>
      <c r="T50" s="51"/>
      <c r="U50" s="51"/>
      <c r="V50" s="51"/>
      <c r="W50" s="51"/>
      <c r="X50" s="51"/>
      <c r="Y50" s="51"/>
    </row>
    <row r="51" spans="1:25" ht="33.75" customHeight="1">
      <c r="A51" s="51"/>
      <c r="B51" s="72"/>
      <c r="C51" s="51"/>
      <c r="D51" s="51"/>
      <c r="E51" s="51"/>
      <c r="F51" s="51"/>
      <c r="G51" s="51"/>
      <c r="H51" s="51"/>
      <c r="I51" s="51"/>
      <c r="J51" s="51"/>
      <c r="K51" s="51"/>
      <c r="L51" s="51"/>
      <c r="M51" s="51"/>
      <c r="N51" s="51"/>
      <c r="O51" s="51"/>
      <c r="P51" s="51"/>
      <c r="Q51" s="51"/>
      <c r="R51" s="51"/>
      <c r="S51" s="51"/>
      <c r="T51" s="51"/>
      <c r="U51" s="51"/>
      <c r="V51" s="51"/>
      <c r="W51" s="51"/>
      <c r="X51" s="51"/>
      <c r="Y51" s="51"/>
    </row>
    <row r="52" spans="1:25" ht="33.75" customHeight="1">
      <c r="A52" s="51"/>
      <c r="B52" s="72"/>
      <c r="C52" s="51"/>
      <c r="D52" s="51"/>
      <c r="E52" s="51"/>
      <c r="F52" s="51"/>
      <c r="G52" s="51"/>
      <c r="H52" s="51"/>
      <c r="I52" s="51"/>
      <c r="J52" s="51"/>
      <c r="K52" s="51"/>
      <c r="L52" s="51"/>
      <c r="M52" s="51"/>
      <c r="N52" s="51"/>
      <c r="O52" s="51"/>
      <c r="P52" s="51"/>
      <c r="Q52" s="51"/>
      <c r="R52" s="51"/>
      <c r="S52" s="51"/>
      <c r="T52" s="51"/>
      <c r="U52" s="51"/>
      <c r="V52" s="51"/>
      <c r="W52" s="51"/>
      <c r="X52" s="51"/>
      <c r="Y52" s="51"/>
    </row>
    <row r="53" spans="1:25" ht="33.75" customHeight="1">
      <c r="A53" s="51"/>
      <c r="B53" s="72"/>
      <c r="C53" s="51"/>
      <c r="D53" s="51"/>
      <c r="E53" s="51"/>
      <c r="F53" s="51"/>
      <c r="G53" s="51"/>
      <c r="H53" s="51"/>
      <c r="I53" s="51"/>
      <c r="J53" s="51"/>
      <c r="K53" s="51"/>
      <c r="L53" s="51"/>
      <c r="M53" s="51"/>
      <c r="N53" s="51"/>
      <c r="O53" s="51"/>
      <c r="P53" s="51"/>
      <c r="Q53" s="51"/>
      <c r="R53" s="51"/>
      <c r="S53" s="51"/>
      <c r="T53" s="51"/>
      <c r="U53" s="51"/>
      <c r="V53" s="51"/>
      <c r="W53" s="51"/>
      <c r="X53" s="51"/>
      <c r="Y53" s="51"/>
    </row>
    <row r="54" spans="1:25" ht="33.75" customHeight="1">
      <c r="A54" s="51"/>
      <c r="B54" s="72"/>
      <c r="C54" s="51"/>
      <c r="D54" s="51"/>
      <c r="E54" s="51"/>
      <c r="F54" s="51"/>
      <c r="G54" s="51"/>
      <c r="H54" s="51"/>
      <c r="I54" s="51"/>
      <c r="J54" s="51"/>
      <c r="K54" s="51"/>
      <c r="L54" s="51"/>
      <c r="M54" s="51"/>
      <c r="N54" s="51"/>
      <c r="O54" s="51"/>
      <c r="P54" s="51"/>
      <c r="Q54" s="51"/>
      <c r="R54" s="51"/>
      <c r="S54" s="51"/>
      <c r="T54" s="51"/>
      <c r="U54" s="51"/>
      <c r="V54" s="51"/>
      <c r="W54" s="51"/>
      <c r="X54" s="51"/>
      <c r="Y54" s="51"/>
    </row>
    <row r="55" spans="1:25" ht="33.75" customHeight="1">
      <c r="A55" s="51"/>
      <c r="B55" s="72"/>
      <c r="C55" s="51"/>
      <c r="D55" s="51"/>
      <c r="E55" s="51"/>
      <c r="F55" s="51"/>
      <c r="G55" s="51"/>
      <c r="H55" s="51"/>
      <c r="I55" s="51"/>
      <c r="J55" s="51"/>
      <c r="K55" s="51"/>
      <c r="L55" s="51"/>
      <c r="M55" s="51"/>
      <c r="N55" s="51"/>
      <c r="O55" s="51"/>
      <c r="P55" s="51"/>
      <c r="Q55" s="51"/>
      <c r="R55" s="51"/>
      <c r="S55" s="51"/>
      <c r="T55" s="51"/>
      <c r="U55" s="51"/>
      <c r="V55" s="51"/>
      <c r="W55" s="51"/>
      <c r="X55" s="51"/>
      <c r="Y55" s="51"/>
    </row>
    <row r="56" spans="1:25" ht="33.75" customHeight="1">
      <c r="A56" s="51"/>
      <c r="B56" s="72"/>
      <c r="C56" s="51"/>
      <c r="D56" s="51"/>
      <c r="E56" s="51"/>
      <c r="F56" s="51"/>
      <c r="G56" s="51"/>
      <c r="H56" s="51"/>
      <c r="I56" s="51"/>
      <c r="J56" s="51"/>
      <c r="K56" s="51"/>
      <c r="L56" s="51"/>
      <c r="M56" s="51"/>
      <c r="N56" s="51"/>
      <c r="O56" s="51"/>
      <c r="P56" s="51"/>
      <c r="Q56" s="51"/>
      <c r="R56" s="51"/>
      <c r="S56" s="51"/>
      <c r="T56" s="51"/>
      <c r="U56" s="51"/>
      <c r="V56" s="51"/>
      <c r="W56" s="51"/>
      <c r="X56" s="51"/>
      <c r="Y56" s="51"/>
    </row>
    <row r="57" spans="1:25" ht="33.75" customHeight="1">
      <c r="A57" s="51"/>
      <c r="B57" s="72"/>
      <c r="C57" s="51"/>
      <c r="D57" s="51"/>
      <c r="E57" s="51"/>
      <c r="F57" s="51"/>
      <c r="G57" s="51"/>
      <c r="H57" s="51"/>
      <c r="I57" s="51"/>
      <c r="J57" s="51"/>
      <c r="K57" s="51"/>
      <c r="L57" s="51"/>
      <c r="M57" s="51"/>
      <c r="N57" s="51"/>
      <c r="O57" s="51"/>
      <c r="P57" s="51"/>
      <c r="Q57" s="51"/>
      <c r="R57" s="51"/>
      <c r="S57" s="51"/>
      <c r="T57" s="51"/>
      <c r="U57" s="51"/>
      <c r="V57" s="51"/>
      <c r="W57" s="51"/>
      <c r="X57" s="51"/>
      <c r="Y57" s="51"/>
    </row>
    <row r="58" spans="1:25" ht="33.75" customHeight="1">
      <c r="A58" s="51"/>
      <c r="B58" s="72"/>
      <c r="C58" s="51"/>
      <c r="D58" s="51"/>
      <c r="E58" s="51"/>
      <c r="F58" s="51"/>
      <c r="G58" s="51"/>
      <c r="H58" s="51"/>
      <c r="I58" s="51"/>
      <c r="J58" s="51"/>
      <c r="K58" s="51"/>
      <c r="L58" s="51"/>
      <c r="M58" s="51"/>
      <c r="N58" s="51"/>
      <c r="O58" s="51"/>
      <c r="P58" s="51"/>
      <c r="Q58" s="51"/>
      <c r="R58" s="51"/>
      <c r="S58" s="51"/>
      <c r="T58" s="51"/>
      <c r="U58" s="51"/>
      <c r="V58" s="51"/>
      <c r="W58" s="51"/>
      <c r="X58" s="51"/>
      <c r="Y58" s="51"/>
    </row>
    <row r="59" spans="1:25" ht="33.75" customHeight="1">
      <c r="A59" s="51"/>
      <c r="B59" s="72"/>
      <c r="C59" s="51"/>
      <c r="D59" s="51"/>
      <c r="E59" s="51"/>
      <c r="F59" s="51"/>
      <c r="G59" s="51"/>
      <c r="H59" s="51"/>
      <c r="I59" s="51"/>
      <c r="J59" s="51"/>
      <c r="K59" s="51"/>
      <c r="L59" s="51"/>
      <c r="M59" s="51"/>
      <c r="N59" s="51"/>
      <c r="O59" s="51"/>
      <c r="P59" s="51"/>
      <c r="Q59" s="51"/>
      <c r="R59" s="51"/>
      <c r="S59" s="51"/>
      <c r="T59" s="51"/>
      <c r="U59" s="51"/>
      <c r="V59" s="51"/>
      <c r="W59" s="51"/>
      <c r="X59" s="51"/>
      <c r="Y59" s="51"/>
    </row>
    <row r="60" spans="1:25" ht="33.75" customHeight="1">
      <c r="A60" s="51"/>
      <c r="B60" s="72"/>
      <c r="C60" s="51"/>
      <c r="D60" s="51"/>
      <c r="E60" s="51"/>
      <c r="F60" s="51"/>
      <c r="G60" s="51"/>
      <c r="H60" s="51"/>
      <c r="I60" s="51"/>
      <c r="J60" s="51"/>
      <c r="K60" s="51"/>
      <c r="L60" s="51"/>
      <c r="M60" s="51"/>
      <c r="N60" s="51"/>
      <c r="O60" s="51"/>
      <c r="P60" s="51"/>
      <c r="Q60" s="51"/>
      <c r="R60" s="51"/>
      <c r="S60" s="51"/>
      <c r="T60" s="51"/>
      <c r="U60" s="51"/>
      <c r="V60" s="51"/>
      <c r="W60" s="51"/>
      <c r="X60" s="51"/>
      <c r="Y60" s="51"/>
    </row>
    <row r="61" spans="1:25" ht="33.75" customHeight="1">
      <c r="A61" s="51"/>
      <c r="B61" s="72"/>
      <c r="C61" s="51"/>
      <c r="D61" s="51"/>
      <c r="E61" s="51"/>
      <c r="F61" s="51"/>
      <c r="G61" s="51"/>
      <c r="H61" s="51"/>
      <c r="I61" s="51"/>
      <c r="J61" s="51"/>
      <c r="K61" s="51"/>
      <c r="L61" s="51"/>
      <c r="M61" s="51"/>
      <c r="N61" s="51"/>
      <c r="O61" s="51"/>
      <c r="P61" s="51"/>
      <c r="Q61" s="51"/>
      <c r="R61" s="51"/>
      <c r="S61" s="51"/>
      <c r="T61" s="51"/>
      <c r="U61" s="51"/>
      <c r="V61" s="51"/>
      <c r="W61" s="51"/>
      <c r="X61" s="51"/>
      <c r="Y61" s="51"/>
    </row>
    <row r="62" spans="1:25" ht="33.75" customHeight="1">
      <c r="A62" s="51"/>
      <c r="B62" s="72"/>
      <c r="C62" s="51"/>
      <c r="D62" s="51"/>
      <c r="E62" s="51"/>
      <c r="F62" s="51"/>
      <c r="G62" s="51"/>
      <c r="H62" s="51"/>
      <c r="I62" s="51"/>
      <c r="J62" s="51"/>
      <c r="K62" s="51"/>
      <c r="L62" s="51"/>
      <c r="M62" s="51"/>
      <c r="N62" s="51"/>
      <c r="O62" s="51"/>
      <c r="P62" s="51"/>
      <c r="Q62" s="51"/>
      <c r="R62" s="51"/>
      <c r="S62" s="51"/>
      <c r="T62" s="51"/>
      <c r="U62" s="51"/>
      <c r="V62" s="51"/>
      <c r="W62" s="51"/>
      <c r="X62" s="51"/>
      <c r="Y62" s="51"/>
    </row>
    <row r="63" spans="1:25" ht="33.75" customHeight="1">
      <c r="A63" s="51"/>
      <c r="B63" s="72"/>
      <c r="C63" s="51"/>
      <c r="D63" s="51"/>
      <c r="E63" s="51"/>
      <c r="F63" s="51"/>
      <c r="G63" s="51"/>
      <c r="H63" s="51"/>
      <c r="I63" s="51"/>
      <c r="J63" s="51"/>
      <c r="K63" s="51"/>
      <c r="L63" s="51"/>
      <c r="M63" s="51"/>
      <c r="N63" s="51"/>
      <c r="O63" s="51"/>
      <c r="P63" s="51"/>
      <c r="Q63" s="51"/>
      <c r="R63" s="51"/>
      <c r="S63" s="51"/>
      <c r="T63" s="51"/>
      <c r="U63" s="51"/>
      <c r="V63" s="51"/>
      <c r="W63" s="51"/>
      <c r="X63" s="51"/>
      <c r="Y63" s="51"/>
    </row>
    <row r="64" spans="1:25" ht="33.75" customHeight="1">
      <c r="A64" s="51"/>
      <c r="B64" s="72"/>
      <c r="C64" s="51"/>
      <c r="D64" s="51"/>
      <c r="E64" s="51"/>
      <c r="F64" s="51"/>
      <c r="G64" s="51"/>
      <c r="H64" s="51"/>
      <c r="I64" s="51"/>
      <c r="J64" s="51"/>
      <c r="K64" s="51"/>
      <c r="L64" s="51"/>
      <c r="M64" s="51"/>
      <c r="N64" s="51"/>
      <c r="O64" s="51"/>
      <c r="P64" s="51"/>
      <c r="Q64" s="51"/>
      <c r="R64" s="51"/>
      <c r="S64" s="51"/>
      <c r="T64" s="51"/>
      <c r="U64" s="51"/>
      <c r="V64" s="51"/>
      <c r="W64" s="51"/>
      <c r="X64" s="51"/>
      <c r="Y64" s="51"/>
    </row>
    <row r="65" spans="1:25" ht="33.75" customHeight="1">
      <c r="A65" s="51"/>
      <c r="B65" s="72"/>
      <c r="C65" s="51"/>
      <c r="D65" s="51"/>
      <c r="E65" s="51"/>
      <c r="F65" s="51"/>
      <c r="G65" s="51"/>
      <c r="H65" s="51"/>
      <c r="I65" s="51"/>
      <c r="J65" s="51"/>
      <c r="K65" s="51"/>
      <c r="L65" s="51"/>
      <c r="M65" s="51"/>
      <c r="N65" s="51"/>
      <c r="O65" s="51"/>
      <c r="P65" s="51"/>
      <c r="Q65" s="51"/>
      <c r="R65" s="51"/>
      <c r="S65" s="51"/>
      <c r="T65" s="51"/>
      <c r="U65" s="51"/>
      <c r="V65" s="51"/>
      <c r="W65" s="51"/>
      <c r="X65" s="51"/>
      <c r="Y65" s="51"/>
    </row>
    <row r="66" spans="1:25" ht="33.75" customHeight="1">
      <c r="A66" s="51"/>
      <c r="B66" s="72"/>
      <c r="C66" s="51"/>
      <c r="D66" s="51"/>
      <c r="E66" s="51"/>
      <c r="F66" s="51"/>
      <c r="G66" s="51"/>
      <c r="H66" s="51"/>
      <c r="I66" s="51"/>
      <c r="J66" s="51"/>
      <c r="K66" s="51"/>
      <c r="L66" s="51"/>
      <c r="M66" s="51"/>
      <c r="N66" s="51"/>
      <c r="O66" s="51"/>
      <c r="P66" s="51"/>
      <c r="Q66" s="51"/>
      <c r="R66" s="51"/>
      <c r="S66" s="51"/>
      <c r="T66" s="51"/>
      <c r="U66" s="51"/>
      <c r="V66" s="51"/>
      <c r="W66" s="51"/>
      <c r="X66" s="51"/>
      <c r="Y66" s="51"/>
    </row>
    <row r="67" spans="1:25" ht="33.75" customHeight="1">
      <c r="A67" s="51"/>
      <c r="B67" s="72"/>
      <c r="C67" s="51"/>
      <c r="D67" s="51"/>
      <c r="E67" s="51"/>
      <c r="F67" s="51"/>
      <c r="G67" s="51"/>
      <c r="H67" s="51"/>
      <c r="I67" s="51"/>
      <c r="J67" s="51"/>
      <c r="K67" s="51"/>
      <c r="L67" s="51"/>
      <c r="M67" s="51"/>
      <c r="N67" s="51"/>
      <c r="O67" s="51"/>
      <c r="P67" s="51"/>
      <c r="Q67" s="51"/>
      <c r="R67" s="51"/>
      <c r="S67" s="51"/>
      <c r="T67" s="51"/>
      <c r="U67" s="51"/>
      <c r="V67" s="51"/>
      <c r="W67" s="51"/>
      <c r="X67" s="51"/>
      <c r="Y67" s="51"/>
    </row>
    <row r="68" spans="1:25" ht="33.75" customHeight="1">
      <c r="A68" s="51"/>
      <c r="B68" s="72"/>
      <c r="C68" s="51"/>
      <c r="D68" s="51"/>
      <c r="E68" s="51"/>
      <c r="F68" s="51"/>
      <c r="G68" s="51"/>
      <c r="H68" s="51"/>
      <c r="I68" s="51"/>
      <c r="J68" s="51"/>
      <c r="K68" s="51"/>
      <c r="L68" s="51"/>
      <c r="M68" s="51"/>
      <c r="N68" s="51"/>
      <c r="O68" s="51"/>
      <c r="P68" s="51"/>
      <c r="Q68" s="51"/>
      <c r="R68" s="51"/>
      <c r="S68" s="51"/>
      <c r="T68" s="51"/>
      <c r="U68" s="51"/>
      <c r="V68" s="51"/>
      <c r="W68" s="51"/>
      <c r="X68" s="51"/>
      <c r="Y68" s="51"/>
    </row>
    <row r="69" spans="1:25" ht="33.75" customHeight="1">
      <c r="A69" s="51"/>
      <c r="B69" s="72"/>
      <c r="C69" s="51"/>
      <c r="D69" s="51"/>
      <c r="E69" s="51"/>
      <c r="F69" s="51"/>
      <c r="G69" s="51"/>
      <c r="H69" s="51"/>
      <c r="I69" s="51"/>
      <c r="J69" s="51"/>
      <c r="K69" s="51"/>
      <c r="L69" s="51"/>
      <c r="M69" s="51"/>
      <c r="N69" s="51"/>
      <c r="O69" s="51"/>
      <c r="P69" s="51"/>
      <c r="Q69" s="51"/>
      <c r="R69" s="51"/>
      <c r="S69" s="51"/>
      <c r="T69" s="51"/>
      <c r="U69" s="51"/>
      <c r="V69" s="51"/>
      <c r="W69" s="51"/>
      <c r="X69" s="51"/>
      <c r="Y69" s="51"/>
    </row>
    <row r="70" spans="1:25" ht="33.75" customHeight="1">
      <c r="A70" s="51"/>
      <c r="B70" s="72"/>
      <c r="C70" s="51"/>
      <c r="D70" s="51"/>
      <c r="E70" s="51"/>
      <c r="F70" s="51"/>
      <c r="G70" s="51"/>
      <c r="H70" s="51"/>
      <c r="I70" s="51"/>
      <c r="J70" s="51"/>
      <c r="K70" s="51"/>
      <c r="L70" s="51"/>
      <c r="M70" s="51"/>
      <c r="N70" s="51"/>
      <c r="O70" s="51"/>
      <c r="P70" s="51"/>
      <c r="Q70" s="51"/>
      <c r="R70" s="51"/>
      <c r="S70" s="51"/>
      <c r="T70" s="51"/>
      <c r="U70" s="51"/>
      <c r="V70" s="51"/>
      <c r="W70" s="51"/>
      <c r="X70" s="51"/>
      <c r="Y70" s="51"/>
    </row>
    <row r="71" spans="1:25" ht="33.75" customHeight="1">
      <c r="A71" s="51"/>
      <c r="B71" s="72"/>
      <c r="C71" s="51"/>
      <c r="D71" s="51"/>
      <c r="E71" s="51"/>
      <c r="F71" s="51"/>
      <c r="G71" s="51"/>
      <c r="H71" s="51"/>
      <c r="I71" s="51"/>
      <c r="J71" s="51"/>
      <c r="K71" s="51"/>
      <c r="L71" s="51"/>
      <c r="M71" s="51"/>
      <c r="N71" s="51"/>
      <c r="O71" s="51"/>
      <c r="P71" s="51"/>
      <c r="Q71" s="51"/>
      <c r="R71" s="51"/>
      <c r="S71" s="51"/>
      <c r="T71" s="51"/>
      <c r="U71" s="51"/>
      <c r="V71" s="51"/>
      <c r="W71" s="51"/>
      <c r="X71" s="51"/>
      <c r="Y71" s="51"/>
    </row>
    <row r="72" spans="1:25" ht="33.75" customHeight="1">
      <c r="A72" s="51"/>
      <c r="B72" s="72"/>
      <c r="C72" s="51"/>
      <c r="D72" s="51"/>
      <c r="E72" s="51"/>
      <c r="F72" s="51"/>
      <c r="G72" s="51"/>
      <c r="H72" s="51"/>
      <c r="I72" s="51"/>
      <c r="J72" s="51"/>
      <c r="K72" s="51"/>
      <c r="L72" s="51"/>
      <c r="M72" s="51"/>
      <c r="N72" s="51"/>
      <c r="O72" s="51"/>
      <c r="P72" s="51"/>
      <c r="Q72" s="51"/>
      <c r="R72" s="51"/>
      <c r="S72" s="51"/>
      <c r="T72" s="51"/>
      <c r="U72" s="51"/>
      <c r="V72" s="51"/>
      <c r="W72" s="51"/>
      <c r="X72" s="51"/>
      <c r="Y72" s="51"/>
    </row>
    <row r="73" spans="1:25" ht="33.75" customHeight="1">
      <c r="A73" s="51"/>
      <c r="B73" s="72"/>
      <c r="C73" s="51"/>
      <c r="D73" s="51"/>
      <c r="E73" s="51"/>
      <c r="F73" s="51"/>
      <c r="G73" s="51"/>
      <c r="H73" s="51"/>
      <c r="I73" s="51"/>
      <c r="J73" s="51"/>
      <c r="K73" s="51"/>
      <c r="L73" s="51"/>
      <c r="M73" s="51"/>
      <c r="N73" s="51"/>
      <c r="O73" s="51"/>
      <c r="P73" s="51"/>
      <c r="Q73" s="51"/>
      <c r="R73" s="51"/>
      <c r="S73" s="51"/>
      <c r="T73" s="51"/>
      <c r="U73" s="51"/>
      <c r="V73" s="51"/>
      <c r="W73" s="51"/>
      <c r="X73" s="51"/>
      <c r="Y73" s="51"/>
    </row>
    <row r="74" spans="1:25" ht="33.75" customHeight="1">
      <c r="A74" s="51"/>
      <c r="B74" s="72"/>
      <c r="C74" s="51"/>
      <c r="D74" s="51"/>
      <c r="E74" s="51"/>
      <c r="F74" s="51"/>
      <c r="G74" s="51"/>
      <c r="H74" s="51"/>
      <c r="I74" s="51"/>
      <c r="J74" s="51"/>
      <c r="K74" s="51"/>
      <c r="L74" s="51"/>
      <c r="M74" s="51"/>
      <c r="N74" s="51"/>
      <c r="O74" s="51"/>
      <c r="P74" s="51"/>
      <c r="Q74" s="51"/>
      <c r="R74" s="51"/>
      <c r="S74" s="51"/>
      <c r="T74" s="51"/>
      <c r="U74" s="51"/>
      <c r="V74" s="51"/>
      <c r="W74" s="51"/>
      <c r="X74" s="51"/>
      <c r="Y74" s="51"/>
    </row>
    <row r="75" spans="1:25" ht="33.75" customHeight="1">
      <c r="A75" s="51"/>
      <c r="B75" s="72"/>
      <c r="C75" s="51"/>
      <c r="D75" s="51"/>
      <c r="E75" s="51"/>
      <c r="F75" s="51"/>
      <c r="G75" s="51"/>
      <c r="H75" s="51"/>
      <c r="I75" s="51"/>
      <c r="J75" s="51"/>
      <c r="K75" s="51"/>
      <c r="L75" s="51"/>
      <c r="M75" s="51"/>
      <c r="N75" s="51"/>
      <c r="O75" s="51"/>
      <c r="P75" s="51"/>
      <c r="Q75" s="51"/>
      <c r="R75" s="51"/>
      <c r="S75" s="51"/>
      <c r="T75" s="51"/>
      <c r="U75" s="51"/>
      <c r="V75" s="51"/>
      <c r="W75" s="51"/>
      <c r="X75" s="51"/>
      <c r="Y75" s="51"/>
    </row>
    <row r="76" spans="1:25" ht="33.75" customHeight="1">
      <c r="A76" s="51"/>
      <c r="B76" s="72"/>
      <c r="C76" s="51"/>
      <c r="D76" s="51"/>
      <c r="E76" s="51"/>
      <c r="F76" s="51"/>
      <c r="G76" s="51"/>
      <c r="H76" s="51"/>
      <c r="I76" s="51"/>
      <c r="J76" s="51"/>
      <c r="K76" s="51"/>
      <c r="L76" s="51"/>
      <c r="M76" s="51"/>
      <c r="N76" s="51"/>
      <c r="O76" s="51"/>
      <c r="P76" s="51"/>
      <c r="Q76" s="51"/>
      <c r="R76" s="51"/>
      <c r="S76" s="51"/>
      <c r="T76" s="51"/>
      <c r="U76" s="51"/>
      <c r="V76" s="51"/>
      <c r="W76" s="51"/>
      <c r="X76" s="51"/>
      <c r="Y76" s="51"/>
    </row>
    <row r="77" spans="1:25" ht="33.75" customHeight="1">
      <c r="A77" s="51"/>
      <c r="B77" s="72"/>
      <c r="C77" s="51"/>
      <c r="D77" s="51"/>
      <c r="E77" s="51"/>
      <c r="F77" s="51"/>
      <c r="G77" s="51"/>
      <c r="H77" s="51"/>
      <c r="I77" s="51"/>
      <c r="J77" s="51"/>
      <c r="K77" s="51"/>
      <c r="L77" s="51"/>
      <c r="M77" s="51"/>
      <c r="N77" s="51"/>
      <c r="O77" s="51"/>
      <c r="P77" s="51"/>
      <c r="Q77" s="51"/>
      <c r="R77" s="51"/>
      <c r="S77" s="51"/>
      <c r="T77" s="51"/>
      <c r="U77" s="51"/>
      <c r="V77" s="51"/>
      <c r="W77" s="51"/>
      <c r="X77" s="51"/>
      <c r="Y77" s="51"/>
    </row>
    <row r="78" spans="1:25" ht="33.75" customHeight="1">
      <c r="A78" s="51"/>
      <c r="B78" s="72"/>
      <c r="C78" s="51"/>
      <c r="D78" s="51"/>
      <c r="E78" s="51"/>
      <c r="F78" s="51"/>
      <c r="G78" s="51"/>
      <c r="H78" s="51"/>
      <c r="I78" s="51"/>
      <c r="J78" s="51"/>
      <c r="K78" s="51"/>
      <c r="L78" s="51"/>
      <c r="M78" s="51"/>
      <c r="N78" s="51"/>
      <c r="O78" s="51"/>
      <c r="P78" s="51"/>
      <c r="Q78" s="51"/>
      <c r="R78" s="51"/>
      <c r="S78" s="51"/>
      <c r="T78" s="51"/>
      <c r="U78" s="51"/>
      <c r="V78" s="51"/>
      <c r="W78" s="51"/>
      <c r="X78" s="51"/>
      <c r="Y78" s="51"/>
    </row>
    <row r="79" spans="1:25" ht="33.75" customHeight="1">
      <c r="A79" s="51"/>
      <c r="B79" s="72"/>
      <c r="C79" s="51"/>
      <c r="D79" s="51"/>
      <c r="E79" s="51"/>
      <c r="F79" s="51"/>
      <c r="G79" s="51"/>
      <c r="H79" s="51"/>
      <c r="I79" s="51"/>
      <c r="J79" s="51"/>
      <c r="K79" s="51"/>
      <c r="L79" s="51"/>
      <c r="M79" s="51"/>
      <c r="N79" s="51"/>
      <c r="O79" s="51"/>
      <c r="P79" s="51"/>
      <c r="Q79" s="51"/>
      <c r="R79" s="51"/>
      <c r="S79" s="51"/>
      <c r="T79" s="51"/>
      <c r="U79" s="51"/>
      <c r="V79" s="51"/>
      <c r="W79" s="51"/>
      <c r="X79" s="51"/>
      <c r="Y79" s="51"/>
    </row>
    <row r="80" spans="1:25" ht="33.75" customHeight="1">
      <c r="A80" s="51"/>
      <c r="B80" s="72"/>
      <c r="C80" s="51"/>
      <c r="D80" s="51"/>
      <c r="E80" s="51"/>
      <c r="F80" s="51"/>
      <c r="G80" s="51"/>
      <c r="H80" s="51"/>
      <c r="I80" s="51"/>
      <c r="J80" s="51"/>
      <c r="K80" s="51"/>
      <c r="L80" s="51"/>
      <c r="M80" s="51"/>
      <c r="N80" s="51"/>
      <c r="O80" s="51"/>
      <c r="P80" s="51"/>
      <c r="Q80" s="51"/>
      <c r="R80" s="51"/>
      <c r="S80" s="51"/>
      <c r="T80" s="51"/>
      <c r="U80" s="51"/>
      <c r="V80" s="51"/>
      <c r="W80" s="51"/>
      <c r="X80" s="51"/>
      <c r="Y80" s="51"/>
    </row>
    <row r="81" spans="1:25" ht="33.75" customHeight="1">
      <c r="A81" s="51"/>
      <c r="B81" s="72"/>
      <c r="C81" s="51"/>
      <c r="D81" s="51"/>
      <c r="E81" s="51"/>
      <c r="F81" s="51"/>
      <c r="G81" s="51"/>
      <c r="H81" s="51"/>
      <c r="I81" s="51"/>
      <c r="J81" s="51"/>
      <c r="K81" s="51"/>
      <c r="L81" s="51"/>
      <c r="M81" s="51"/>
      <c r="N81" s="51"/>
      <c r="O81" s="51"/>
      <c r="P81" s="51"/>
      <c r="Q81" s="51"/>
      <c r="R81" s="51"/>
      <c r="S81" s="51"/>
      <c r="T81" s="51"/>
      <c r="U81" s="51"/>
      <c r="V81" s="51"/>
      <c r="W81" s="51"/>
      <c r="X81" s="51"/>
      <c r="Y81" s="51"/>
    </row>
    <row r="82" spans="1:25" ht="33.75" customHeight="1">
      <c r="A82" s="51"/>
      <c r="B82" s="72"/>
      <c r="C82" s="51"/>
      <c r="D82" s="51"/>
      <c r="E82" s="51"/>
      <c r="F82" s="51"/>
      <c r="G82" s="51"/>
      <c r="H82" s="51"/>
      <c r="I82" s="51"/>
      <c r="J82" s="51"/>
      <c r="K82" s="51"/>
      <c r="L82" s="51"/>
      <c r="M82" s="51"/>
      <c r="N82" s="51"/>
      <c r="O82" s="51"/>
      <c r="P82" s="51"/>
      <c r="Q82" s="51"/>
      <c r="R82" s="51"/>
      <c r="S82" s="51"/>
      <c r="T82" s="51"/>
      <c r="U82" s="51"/>
      <c r="V82" s="51"/>
      <c r="W82" s="51"/>
      <c r="X82" s="51"/>
      <c r="Y82" s="51"/>
    </row>
    <row r="83" spans="1:25" ht="33.75" customHeight="1">
      <c r="A83" s="51"/>
      <c r="B83" s="72"/>
      <c r="C83" s="51"/>
      <c r="D83" s="51"/>
      <c r="E83" s="51"/>
      <c r="F83" s="51"/>
      <c r="G83" s="51"/>
      <c r="H83" s="51"/>
      <c r="I83" s="51"/>
      <c r="J83" s="51"/>
      <c r="K83" s="51"/>
      <c r="L83" s="51"/>
      <c r="M83" s="51"/>
      <c r="N83" s="51"/>
      <c r="O83" s="51"/>
      <c r="P83" s="51"/>
      <c r="Q83" s="51"/>
      <c r="R83" s="51"/>
      <c r="S83" s="51"/>
      <c r="T83" s="51"/>
      <c r="U83" s="51"/>
      <c r="V83" s="51"/>
      <c r="W83" s="51"/>
      <c r="X83" s="51"/>
      <c r="Y83" s="51"/>
    </row>
    <row r="84" spans="1:25" ht="33.75" customHeight="1">
      <c r="A84" s="51"/>
      <c r="B84" s="72"/>
      <c r="C84" s="51"/>
      <c r="D84" s="51"/>
      <c r="E84" s="51"/>
      <c r="F84" s="51"/>
      <c r="G84" s="51"/>
      <c r="H84" s="51"/>
      <c r="I84" s="51"/>
      <c r="J84" s="51"/>
      <c r="K84" s="51"/>
      <c r="L84" s="51"/>
      <c r="M84" s="51"/>
      <c r="N84" s="51"/>
      <c r="O84" s="51"/>
      <c r="P84" s="51"/>
      <c r="Q84" s="51"/>
      <c r="R84" s="51"/>
      <c r="S84" s="51"/>
      <c r="T84" s="51"/>
      <c r="U84" s="51"/>
      <c r="V84" s="51"/>
      <c r="W84" s="51"/>
      <c r="X84" s="51"/>
      <c r="Y84" s="51"/>
    </row>
    <row r="85" spans="1:25" ht="33.75" customHeight="1">
      <c r="A85" s="51"/>
      <c r="B85" s="72"/>
      <c r="C85" s="51"/>
      <c r="D85" s="51"/>
      <c r="E85" s="51"/>
      <c r="F85" s="51"/>
      <c r="G85" s="51"/>
      <c r="H85" s="51"/>
      <c r="I85" s="51"/>
      <c r="J85" s="51"/>
      <c r="K85" s="51"/>
      <c r="L85" s="51"/>
      <c r="M85" s="51"/>
      <c r="N85" s="51"/>
      <c r="O85" s="51"/>
      <c r="P85" s="51"/>
      <c r="Q85" s="51"/>
      <c r="R85" s="51"/>
      <c r="S85" s="51"/>
      <c r="T85" s="51"/>
      <c r="U85" s="51"/>
      <c r="V85" s="51"/>
      <c r="W85" s="51"/>
      <c r="X85" s="51"/>
      <c r="Y85" s="51"/>
    </row>
    <row r="86" spans="1:25" ht="33.75" customHeight="1">
      <c r="A86" s="51"/>
      <c r="B86" s="72"/>
      <c r="C86" s="51"/>
      <c r="D86" s="51"/>
      <c r="E86" s="51"/>
      <c r="F86" s="51"/>
      <c r="G86" s="51"/>
      <c r="H86" s="51"/>
      <c r="I86" s="51"/>
      <c r="J86" s="51"/>
      <c r="K86" s="51"/>
      <c r="L86" s="51"/>
      <c r="M86" s="51"/>
      <c r="N86" s="51"/>
      <c r="O86" s="51"/>
      <c r="P86" s="51"/>
      <c r="Q86" s="51"/>
      <c r="R86" s="51"/>
      <c r="S86" s="51"/>
      <c r="T86" s="51"/>
      <c r="U86" s="51"/>
      <c r="V86" s="51"/>
      <c r="W86" s="51"/>
      <c r="X86" s="51"/>
      <c r="Y86" s="51"/>
    </row>
    <row r="87" spans="1:25" ht="33.75" customHeight="1">
      <c r="A87" s="51"/>
      <c r="B87" s="72"/>
      <c r="C87" s="51"/>
      <c r="D87" s="51"/>
      <c r="E87" s="51"/>
      <c r="F87" s="51"/>
      <c r="G87" s="51"/>
      <c r="H87" s="51"/>
      <c r="I87" s="51"/>
      <c r="J87" s="51"/>
      <c r="K87" s="51"/>
      <c r="L87" s="51"/>
      <c r="M87" s="51"/>
      <c r="N87" s="51"/>
      <c r="O87" s="51"/>
      <c r="P87" s="51"/>
      <c r="Q87" s="51"/>
      <c r="R87" s="51"/>
      <c r="S87" s="51"/>
      <c r="T87" s="51"/>
      <c r="U87" s="51"/>
      <c r="V87" s="51"/>
      <c r="W87" s="51"/>
      <c r="X87" s="51"/>
      <c r="Y87" s="51"/>
    </row>
    <row r="88" spans="1:25" ht="33.75" customHeight="1">
      <c r="A88" s="51"/>
      <c r="B88" s="72"/>
      <c r="C88" s="51"/>
      <c r="D88" s="51"/>
      <c r="E88" s="51"/>
      <c r="F88" s="51"/>
      <c r="G88" s="51"/>
      <c r="H88" s="51"/>
      <c r="I88" s="51"/>
      <c r="J88" s="51"/>
      <c r="K88" s="51"/>
      <c r="L88" s="51"/>
      <c r="M88" s="51"/>
      <c r="N88" s="51"/>
      <c r="O88" s="51"/>
      <c r="P88" s="51"/>
      <c r="Q88" s="51"/>
      <c r="R88" s="51"/>
      <c r="S88" s="51"/>
      <c r="T88" s="51"/>
      <c r="U88" s="51"/>
      <c r="V88" s="51"/>
      <c r="W88" s="51"/>
      <c r="X88" s="51"/>
      <c r="Y88" s="51"/>
    </row>
    <row r="89" spans="1:25" ht="33.75" customHeight="1">
      <c r="A89" s="51"/>
      <c r="B89" s="72"/>
      <c r="C89" s="51"/>
      <c r="D89" s="51"/>
      <c r="E89" s="51"/>
      <c r="F89" s="51"/>
      <c r="G89" s="51"/>
      <c r="H89" s="51"/>
      <c r="I89" s="51"/>
      <c r="J89" s="51"/>
      <c r="K89" s="51"/>
      <c r="L89" s="51"/>
      <c r="M89" s="51"/>
      <c r="N89" s="51"/>
      <c r="O89" s="51"/>
      <c r="P89" s="51"/>
      <c r="Q89" s="51"/>
      <c r="R89" s="51"/>
      <c r="S89" s="51"/>
      <c r="T89" s="51"/>
      <c r="U89" s="51"/>
      <c r="V89" s="51"/>
      <c r="W89" s="51"/>
      <c r="X89" s="51"/>
      <c r="Y89" s="51"/>
    </row>
    <row r="90" spans="1:25" ht="33.75" customHeight="1">
      <c r="A90" s="51"/>
      <c r="B90" s="72"/>
      <c r="C90" s="51"/>
      <c r="D90" s="51"/>
      <c r="E90" s="51"/>
      <c r="F90" s="51"/>
      <c r="G90" s="51"/>
      <c r="H90" s="51"/>
      <c r="I90" s="51"/>
      <c r="J90" s="51"/>
      <c r="K90" s="51"/>
      <c r="L90" s="51"/>
      <c r="M90" s="51"/>
      <c r="N90" s="51"/>
      <c r="O90" s="51"/>
      <c r="P90" s="51"/>
      <c r="Q90" s="51"/>
      <c r="R90" s="51"/>
      <c r="S90" s="51"/>
      <c r="T90" s="51"/>
      <c r="U90" s="51"/>
      <c r="V90" s="51"/>
      <c r="W90" s="51"/>
      <c r="X90" s="51"/>
      <c r="Y90" s="51"/>
    </row>
    <row r="91" spans="1:25" ht="33.75" customHeight="1">
      <c r="A91" s="51"/>
      <c r="B91" s="72"/>
      <c r="C91" s="51"/>
      <c r="D91" s="51"/>
      <c r="E91" s="51"/>
      <c r="F91" s="51"/>
      <c r="G91" s="51"/>
      <c r="H91" s="51"/>
      <c r="I91" s="51"/>
      <c r="J91" s="51"/>
      <c r="K91" s="51"/>
      <c r="L91" s="51"/>
      <c r="M91" s="51"/>
      <c r="N91" s="51"/>
      <c r="O91" s="51"/>
      <c r="P91" s="51"/>
      <c r="Q91" s="51"/>
      <c r="R91" s="51"/>
      <c r="S91" s="51"/>
      <c r="T91" s="51"/>
      <c r="U91" s="51"/>
      <c r="V91" s="51"/>
      <c r="W91" s="51"/>
      <c r="X91" s="51"/>
      <c r="Y91" s="51"/>
    </row>
    <row r="92" spans="1:25" ht="33.75" customHeight="1">
      <c r="A92" s="51"/>
      <c r="B92" s="72"/>
      <c r="C92" s="51"/>
      <c r="D92" s="51"/>
      <c r="E92" s="51"/>
      <c r="F92" s="51"/>
      <c r="G92" s="51"/>
      <c r="H92" s="51"/>
      <c r="I92" s="51"/>
      <c r="J92" s="51"/>
      <c r="K92" s="51"/>
      <c r="L92" s="51"/>
      <c r="M92" s="51"/>
      <c r="N92" s="51"/>
      <c r="O92" s="51"/>
      <c r="P92" s="51"/>
      <c r="Q92" s="51"/>
      <c r="R92" s="51"/>
      <c r="S92" s="51"/>
      <c r="T92" s="51"/>
      <c r="U92" s="51"/>
      <c r="V92" s="51"/>
      <c r="W92" s="51"/>
      <c r="X92" s="51"/>
      <c r="Y92" s="51"/>
    </row>
    <row r="93" spans="1:25" ht="33.75" customHeight="1">
      <c r="A93" s="51"/>
      <c r="B93" s="72"/>
      <c r="C93" s="51"/>
      <c r="D93" s="51"/>
      <c r="E93" s="51"/>
      <c r="F93" s="51"/>
      <c r="G93" s="51"/>
      <c r="H93" s="51"/>
      <c r="I93" s="51"/>
      <c r="J93" s="51"/>
      <c r="K93" s="51"/>
      <c r="L93" s="51"/>
      <c r="M93" s="51"/>
      <c r="N93" s="51"/>
      <c r="O93" s="51"/>
      <c r="P93" s="51"/>
      <c r="Q93" s="51"/>
      <c r="R93" s="51"/>
      <c r="S93" s="51"/>
      <c r="T93" s="51"/>
      <c r="U93" s="51"/>
      <c r="V93" s="51"/>
      <c r="W93" s="51"/>
      <c r="X93" s="51"/>
      <c r="Y93" s="51"/>
    </row>
    <row r="94" spans="1:25" ht="33.75" customHeight="1">
      <c r="A94" s="51"/>
      <c r="B94" s="72"/>
      <c r="C94" s="51"/>
      <c r="D94" s="51"/>
      <c r="E94" s="51"/>
      <c r="F94" s="51"/>
      <c r="G94" s="51"/>
      <c r="H94" s="51"/>
      <c r="I94" s="51"/>
      <c r="J94" s="51"/>
      <c r="K94" s="51"/>
      <c r="L94" s="51"/>
      <c r="M94" s="51"/>
      <c r="N94" s="51"/>
      <c r="O94" s="51"/>
      <c r="P94" s="51"/>
      <c r="Q94" s="51"/>
      <c r="R94" s="51"/>
      <c r="S94" s="51"/>
      <c r="T94" s="51"/>
      <c r="U94" s="51"/>
      <c r="V94" s="51"/>
      <c r="W94" s="51"/>
      <c r="X94" s="51"/>
      <c r="Y94" s="51"/>
    </row>
    <row r="95" spans="1:25" ht="33.75" customHeight="1">
      <c r="A95" s="51"/>
      <c r="B95" s="72"/>
      <c r="C95" s="51"/>
      <c r="D95" s="51"/>
      <c r="E95" s="51"/>
      <c r="F95" s="51"/>
      <c r="G95" s="51"/>
      <c r="H95" s="51"/>
      <c r="I95" s="51"/>
      <c r="J95" s="51"/>
      <c r="K95" s="51"/>
      <c r="L95" s="51"/>
      <c r="M95" s="51"/>
      <c r="N95" s="51"/>
      <c r="O95" s="51"/>
      <c r="P95" s="51"/>
      <c r="Q95" s="51"/>
      <c r="R95" s="51"/>
      <c r="S95" s="51"/>
      <c r="T95" s="51"/>
      <c r="U95" s="51"/>
      <c r="V95" s="51"/>
      <c r="W95" s="51"/>
      <c r="X95" s="51"/>
      <c r="Y95" s="51"/>
    </row>
    <row r="96" spans="1:25" ht="33.75" customHeight="1">
      <c r="A96" s="51"/>
      <c r="B96" s="72"/>
      <c r="C96" s="51"/>
      <c r="D96" s="51"/>
      <c r="E96" s="51"/>
      <c r="F96" s="51"/>
      <c r="G96" s="51"/>
      <c r="H96" s="51"/>
      <c r="I96" s="51"/>
      <c r="J96" s="51"/>
      <c r="K96" s="51"/>
      <c r="L96" s="51"/>
      <c r="M96" s="51"/>
      <c r="N96" s="51"/>
      <c r="O96" s="51"/>
      <c r="P96" s="51"/>
      <c r="Q96" s="51"/>
      <c r="R96" s="51"/>
      <c r="S96" s="51"/>
      <c r="T96" s="51"/>
      <c r="U96" s="51"/>
      <c r="V96" s="51"/>
      <c r="W96" s="51"/>
      <c r="X96" s="51"/>
      <c r="Y96" s="51"/>
    </row>
    <row r="97" spans="1:25" ht="33.75" customHeight="1">
      <c r="A97" s="51"/>
      <c r="B97" s="72"/>
      <c r="C97" s="51"/>
      <c r="D97" s="51"/>
      <c r="E97" s="51"/>
      <c r="F97" s="51"/>
      <c r="G97" s="51"/>
      <c r="H97" s="51"/>
      <c r="I97" s="51"/>
      <c r="J97" s="51"/>
      <c r="K97" s="51"/>
      <c r="L97" s="51"/>
      <c r="M97" s="51"/>
      <c r="N97" s="51"/>
      <c r="O97" s="51"/>
      <c r="P97" s="51"/>
      <c r="Q97" s="51"/>
      <c r="R97" s="51"/>
      <c r="S97" s="51"/>
      <c r="T97" s="51"/>
      <c r="U97" s="51"/>
      <c r="V97" s="51"/>
      <c r="W97" s="51"/>
      <c r="X97" s="51"/>
      <c r="Y97" s="51"/>
    </row>
    <row r="98" spans="1:25" ht="33.75" customHeight="1">
      <c r="A98" s="51"/>
      <c r="B98" s="72"/>
      <c r="C98" s="51"/>
      <c r="D98" s="51"/>
      <c r="E98" s="51"/>
      <c r="F98" s="51"/>
      <c r="G98" s="51"/>
      <c r="H98" s="51"/>
      <c r="I98" s="51"/>
      <c r="J98" s="51"/>
      <c r="K98" s="51"/>
      <c r="L98" s="51"/>
      <c r="M98" s="51"/>
      <c r="N98" s="51"/>
      <c r="O98" s="51"/>
      <c r="P98" s="51"/>
      <c r="Q98" s="51"/>
      <c r="R98" s="51"/>
      <c r="S98" s="51"/>
      <c r="T98" s="51"/>
      <c r="U98" s="51"/>
      <c r="V98" s="51"/>
      <c r="W98" s="51"/>
      <c r="X98" s="51"/>
      <c r="Y98" s="51"/>
    </row>
    <row r="99" spans="1:25" ht="33.75" customHeight="1">
      <c r="A99" s="51"/>
      <c r="B99" s="72"/>
      <c r="C99" s="51"/>
      <c r="D99" s="51"/>
      <c r="E99" s="51"/>
      <c r="F99" s="51"/>
      <c r="G99" s="51"/>
      <c r="H99" s="51"/>
      <c r="I99" s="51"/>
      <c r="J99" s="51"/>
      <c r="K99" s="51"/>
      <c r="L99" s="51"/>
      <c r="M99" s="51"/>
      <c r="N99" s="51"/>
      <c r="O99" s="51"/>
      <c r="P99" s="51"/>
      <c r="Q99" s="51"/>
      <c r="R99" s="51"/>
      <c r="S99" s="51"/>
      <c r="T99" s="51"/>
      <c r="U99" s="51"/>
      <c r="V99" s="51"/>
      <c r="W99" s="51"/>
      <c r="X99" s="51"/>
      <c r="Y99" s="51"/>
    </row>
    <row r="100" spans="1:25" ht="33.75" customHeight="1">
      <c r="A100" s="51"/>
      <c r="B100" s="72"/>
      <c r="C100" s="51"/>
      <c r="D100" s="51"/>
      <c r="E100" s="51"/>
      <c r="F100" s="51"/>
      <c r="G100" s="51"/>
      <c r="H100" s="51"/>
      <c r="I100" s="51"/>
      <c r="J100" s="51"/>
      <c r="K100" s="51"/>
      <c r="L100" s="51"/>
      <c r="M100" s="51"/>
      <c r="N100" s="51"/>
      <c r="O100" s="51"/>
      <c r="P100" s="51"/>
      <c r="Q100" s="51"/>
      <c r="R100" s="51"/>
      <c r="S100" s="51"/>
      <c r="T100" s="51"/>
      <c r="U100" s="51"/>
      <c r="V100" s="51"/>
      <c r="W100" s="51"/>
      <c r="X100" s="51"/>
      <c r="Y100" s="51"/>
    </row>
    <row r="101" spans="1:25" ht="33.75" customHeight="1">
      <c r="A101" s="51"/>
      <c r="B101" s="72"/>
      <c r="C101" s="51"/>
      <c r="D101" s="51"/>
      <c r="E101" s="51"/>
      <c r="F101" s="51"/>
      <c r="G101" s="51"/>
      <c r="H101" s="51"/>
      <c r="I101" s="51"/>
      <c r="J101" s="51"/>
      <c r="K101" s="51"/>
      <c r="L101" s="51"/>
      <c r="M101" s="51"/>
      <c r="N101" s="51"/>
      <c r="O101" s="51"/>
      <c r="P101" s="51"/>
      <c r="Q101" s="51"/>
      <c r="R101" s="51"/>
      <c r="S101" s="51"/>
      <c r="T101" s="51"/>
      <c r="U101" s="51"/>
      <c r="V101" s="51"/>
      <c r="W101" s="51"/>
      <c r="X101" s="51"/>
      <c r="Y101" s="51"/>
    </row>
    <row r="102" spans="1:25" ht="33.75" customHeight="1">
      <c r="A102" s="51"/>
      <c r="B102" s="72"/>
      <c r="C102" s="51"/>
      <c r="D102" s="51"/>
      <c r="E102" s="51"/>
      <c r="F102" s="51"/>
      <c r="G102" s="51"/>
      <c r="H102" s="51"/>
      <c r="I102" s="51"/>
      <c r="J102" s="51"/>
      <c r="K102" s="51"/>
      <c r="L102" s="51"/>
      <c r="M102" s="51"/>
      <c r="N102" s="51"/>
      <c r="O102" s="51"/>
      <c r="P102" s="51"/>
      <c r="Q102" s="51"/>
      <c r="R102" s="51"/>
      <c r="S102" s="51"/>
      <c r="T102" s="51"/>
      <c r="U102" s="51"/>
      <c r="V102" s="51"/>
      <c r="W102" s="51"/>
      <c r="X102" s="51"/>
      <c r="Y102" s="51"/>
    </row>
    <row r="103" spans="1:25" ht="33.75" customHeight="1">
      <c r="A103" s="51"/>
      <c r="B103" s="72"/>
      <c r="C103" s="51"/>
      <c r="D103" s="51"/>
      <c r="E103" s="51"/>
      <c r="F103" s="51"/>
      <c r="G103" s="51"/>
      <c r="H103" s="51"/>
      <c r="I103" s="51"/>
      <c r="J103" s="51"/>
      <c r="K103" s="51"/>
      <c r="L103" s="51"/>
      <c r="M103" s="51"/>
      <c r="N103" s="51"/>
      <c r="O103" s="51"/>
      <c r="P103" s="51"/>
      <c r="Q103" s="51"/>
      <c r="R103" s="51"/>
      <c r="S103" s="51"/>
      <c r="T103" s="51"/>
      <c r="U103" s="51"/>
      <c r="V103" s="51"/>
      <c r="W103" s="51"/>
      <c r="X103" s="51"/>
      <c r="Y103" s="51"/>
    </row>
    <row r="104" spans="1:25" ht="33.75" customHeight="1">
      <c r="A104" s="51"/>
      <c r="B104" s="72"/>
      <c r="C104" s="51"/>
      <c r="D104" s="51"/>
      <c r="E104" s="51"/>
      <c r="F104" s="51"/>
      <c r="G104" s="51"/>
      <c r="H104" s="51"/>
      <c r="I104" s="51"/>
      <c r="J104" s="51"/>
      <c r="K104" s="51"/>
      <c r="L104" s="51"/>
      <c r="M104" s="51"/>
      <c r="N104" s="51"/>
      <c r="O104" s="51"/>
      <c r="P104" s="51"/>
      <c r="Q104" s="51"/>
      <c r="R104" s="51"/>
      <c r="S104" s="51"/>
      <c r="T104" s="51"/>
      <c r="U104" s="51"/>
      <c r="V104" s="51"/>
      <c r="W104" s="51"/>
      <c r="X104" s="51"/>
      <c r="Y104" s="51"/>
    </row>
    <row r="105" spans="1:25" ht="33.75" customHeight="1">
      <c r="A105" s="51"/>
      <c r="B105" s="72"/>
      <c r="C105" s="51"/>
      <c r="D105" s="51"/>
      <c r="E105" s="51"/>
      <c r="F105" s="51"/>
      <c r="G105" s="51"/>
      <c r="H105" s="51"/>
      <c r="I105" s="51"/>
      <c r="J105" s="51"/>
      <c r="K105" s="51"/>
      <c r="L105" s="51"/>
      <c r="M105" s="51"/>
      <c r="N105" s="51"/>
      <c r="O105" s="51"/>
      <c r="P105" s="51"/>
      <c r="Q105" s="51"/>
      <c r="R105" s="51"/>
      <c r="S105" s="51"/>
      <c r="T105" s="51"/>
      <c r="U105" s="51"/>
      <c r="V105" s="51"/>
      <c r="W105" s="51"/>
      <c r="X105" s="51"/>
      <c r="Y105" s="51"/>
    </row>
    <row r="106" spans="1:25" ht="33.75" customHeight="1">
      <c r="A106" s="51"/>
      <c r="B106" s="72"/>
      <c r="C106" s="51"/>
      <c r="D106" s="51"/>
      <c r="E106" s="51"/>
      <c r="F106" s="51"/>
      <c r="G106" s="51"/>
      <c r="H106" s="51"/>
      <c r="I106" s="51"/>
      <c r="J106" s="51"/>
      <c r="K106" s="51"/>
      <c r="L106" s="51"/>
      <c r="M106" s="51"/>
      <c r="N106" s="51"/>
      <c r="O106" s="51"/>
      <c r="P106" s="51"/>
      <c r="Q106" s="51"/>
      <c r="R106" s="51"/>
      <c r="S106" s="51"/>
      <c r="T106" s="51"/>
      <c r="U106" s="51"/>
      <c r="V106" s="51"/>
      <c r="W106" s="51"/>
      <c r="X106" s="51"/>
      <c r="Y106" s="51"/>
    </row>
    <row r="107" spans="1:25" ht="33.75" customHeight="1">
      <c r="A107" s="51"/>
      <c r="B107" s="72"/>
      <c r="C107" s="51"/>
      <c r="D107" s="51"/>
      <c r="E107" s="51"/>
      <c r="F107" s="51"/>
      <c r="G107" s="51"/>
      <c r="H107" s="51"/>
      <c r="I107" s="51"/>
      <c r="J107" s="51"/>
      <c r="K107" s="51"/>
      <c r="L107" s="51"/>
      <c r="M107" s="51"/>
      <c r="N107" s="51"/>
      <c r="O107" s="51"/>
      <c r="P107" s="51"/>
      <c r="Q107" s="51"/>
      <c r="R107" s="51"/>
      <c r="S107" s="51"/>
      <c r="T107" s="51"/>
      <c r="U107" s="51"/>
      <c r="V107" s="51"/>
      <c r="W107" s="51"/>
      <c r="X107" s="51"/>
      <c r="Y107" s="51"/>
    </row>
    <row r="108" spans="1:25" ht="33.75" customHeight="1">
      <c r="A108" s="51"/>
      <c r="B108" s="72"/>
      <c r="C108" s="51"/>
      <c r="D108" s="51"/>
      <c r="E108" s="51"/>
      <c r="F108" s="51"/>
      <c r="G108" s="51"/>
      <c r="H108" s="51"/>
      <c r="I108" s="51"/>
      <c r="J108" s="51"/>
      <c r="K108" s="51"/>
      <c r="L108" s="51"/>
      <c r="M108" s="51"/>
      <c r="N108" s="51"/>
      <c r="O108" s="51"/>
      <c r="P108" s="51"/>
      <c r="Q108" s="51"/>
      <c r="R108" s="51"/>
      <c r="S108" s="51"/>
      <c r="T108" s="51"/>
      <c r="U108" s="51"/>
      <c r="V108" s="51"/>
      <c r="W108" s="51"/>
      <c r="X108" s="51"/>
      <c r="Y108" s="51"/>
    </row>
    <row r="109" spans="1:25" ht="33.75" customHeight="1">
      <c r="A109" s="51"/>
      <c r="B109" s="72"/>
      <c r="C109" s="51"/>
      <c r="D109" s="51"/>
      <c r="E109" s="51"/>
      <c r="F109" s="51"/>
      <c r="G109" s="51"/>
      <c r="H109" s="51"/>
      <c r="I109" s="51"/>
      <c r="J109" s="51"/>
      <c r="K109" s="51"/>
      <c r="L109" s="51"/>
      <c r="M109" s="51"/>
      <c r="N109" s="51"/>
      <c r="O109" s="51"/>
      <c r="P109" s="51"/>
      <c r="Q109" s="51"/>
      <c r="R109" s="51"/>
      <c r="S109" s="51"/>
      <c r="T109" s="51"/>
      <c r="U109" s="51"/>
      <c r="V109" s="51"/>
      <c r="W109" s="51"/>
      <c r="X109" s="51"/>
      <c r="Y109" s="51"/>
    </row>
    <row r="110" spans="1:25" ht="33.75" customHeight="1">
      <c r="A110" s="51"/>
      <c r="B110" s="72"/>
      <c r="C110" s="51"/>
      <c r="D110" s="51"/>
      <c r="E110" s="51"/>
      <c r="F110" s="51"/>
      <c r="G110" s="51"/>
      <c r="H110" s="51"/>
      <c r="I110" s="51"/>
      <c r="J110" s="51"/>
      <c r="K110" s="51"/>
      <c r="L110" s="51"/>
      <c r="M110" s="51"/>
      <c r="N110" s="51"/>
      <c r="O110" s="51"/>
      <c r="P110" s="51"/>
      <c r="Q110" s="51"/>
      <c r="R110" s="51"/>
      <c r="S110" s="51"/>
      <c r="T110" s="51"/>
      <c r="U110" s="51"/>
      <c r="V110" s="51"/>
      <c r="W110" s="51"/>
      <c r="X110" s="51"/>
      <c r="Y110" s="51"/>
    </row>
    <row r="111" spans="1:25" ht="33.75" customHeight="1">
      <c r="A111" s="51"/>
      <c r="B111" s="72"/>
      <c r="C111" s="51"/>
      <c r="D111" s="51"/>
      <c r="E111" s="51"/>
      <c r="F111" s="51"/>
      <c r="G111" s="51"/>
      <c r="H111" s="51"/>
      <c r="I111" s="51"/>
      <c r="J111" s="51"/>
      <c r="K111" s="51"/>
      <c r="L111" s="51"/>
      <c r="M111" s="51"/>
      <c r="N111" s="51"/>
      <c r="O111" s="51"/>
      <c r="P111" s="51"/>
      <c r="Q111" s="51"/>
      <c r="R111" s="51"/>
      <c r="S111" s="51"/>
      <c r="T111" s="51"/>
      <c r="U111" s="51"/>
      <c r="V111" s="51"/>
      <c r="W111" s="51"/>
      <c r="X111" s="51"/>
      <c r="Y111" s="51"/>
    </row>
    <row r="112" spans="1:25" ht="33.75" customHeight="1">
      <c r="A112" s="51"/>
      <c r="B112" s="72"/>
      <c r="C112" s="51"/>
      <c r="D112" s="51"/>
      <c r="E112" s="51"/>
      <c r="F112" s="51"/>
      <c r="G112" s="51"/>
      <c r="H112" s="51"/>
      <c r="I112" s="51"/>
      <c r="J112" s="51"/>
      <c r="K112" s="51"/>
      <c r="L112" s="51"/>
      <c r="M112" s="51"/>
      <c r="N112" s="51"/>
      <c r="O112" s="51"/>
      <c r="P112" s="51"/>
      <c r="Q112" s="51"/>
      <c r="R112" s="51"/>
      <c r="S112" s="51"/>
      <c r="T112" s="51"/>
      <c r="U112" s="51"/>
      <c r="V112" s="51"/>
      <c r="W112" s="51"/>
      <c r="X112" s="51"/>
      <c r="Y112" s="51"/>
    </row>
    <row r="113" spans="1:25" ht="33.75" customHeight="1">
      <c r="A113" s="51"/>
      <c r="B113" s="72"/>
      <c r="C113" s="51"/>
      <c r="D113" s="51"/>
      <c r="E113" s="51"/>
      <c r="F113" s="51"/>
      <c r="G113" s="51"/>
      <c r="H113" s="51"/>
      <c r="I113" s="51"/>
      <c r="J113" s="51"/>
      <c r="K113" s="51"/>
      <c r="L113" s="51"/>
      <c r="M113" s="51"/>
      <c r="N113" s="51"/>
      <c r="O113" s="51"/>
      <c r="P113" s="51"/>
      <c r="Q113" s="51"/>
      <c r="R113" s="51"/>
      <c r="S113" s="51"/>
      <c r="T113" s="51"/>
      <c r="U113" s="51"/>
      <c r="V113" s="51"/>
      <c r="W113" s="51"/>
      <c r="X113" s="51"/>
      <c r="Y113" s="51"/>
    </row>
    <row r="114" spans="1:25" ht="33.75" customHeight="1">
      <c r="A114" s="51"/>
      <c r="B114" s="72"/>
      <c r="C114" s="51"/>
      <c r="D114" s="51"/>
      <c r="E114" s="51"/>
      <c r="F114" s="51"/>
      <c r="G114" s="51"/>
      <c r="H114" s="51"/>
      <c r="I114" s="51"/>
      <c r="J114" s="51"/>
      <c r="K114" s="51"/>
      <c r="L114" s="51"/>
      <c r="M114" s="51"/>
      <c r="N114" s="51"/>
      <c r="O114" s="51"/>
      <c r="P114" s="51"/>
      <c r="Q114" s="51"/>
      <c r="R114" s="51"/>
      <c r="S114" s="51"/>
      <c r="T114" s="51"/>
      <c r="U114" s="51"/>
      <c r="V114" s="51"/>
      <c r="W114" s="51"/>
      <c r="X114" s="51"/>
      <c r="Y114" s="51"/>
    </row>
    <row r="115" spans="1:25" ht="33.75" customHeight="1">
      <c r="A115" s="51"/>
      <c r="B115" s="72"/>
      <c r="C115" s="51"/>
      <c r="D115" s="51"/>
      <c r="E115" s="51"/>
      <c r="F115" s="51"/>
      <c r="G115" s="51"/>
      <c r="H115" s="51"/>
      <c r="I115" s="51"/>
      <c r="J115" s="51"/>
      <c r="K115" s="51"/>
      <c r="L115" s="51"/>
      <c r="M115" s="51"/>
      <c r="N115" s="51"/>
      <c r="O115" s="51"/>
      <c r="P115" s="51"/>
      <c r="Q115" s="51"/>
      <c r="R115" s="51"/>
      <c r="S115" s="51"/>
      <c r="T115" s="51"/>
      <c r="U115" s="51"/>
      <c r="V115" s="51"/>
      <c r="W115" s="51"/>
      <c r="X115" s="51"/>
      <c r="Y115" s="51"/>
    </row>
    <row r="116" spans="1:25" ht="33.75" customHeight="1">
      <c r="A116" s="51"/>
      <c r="B116" s="72"/>
      <c r="C116" s="51"/>
      <c r="D116" s="51"/>
      <c r="E116" s="51"/>
      <c r="F116" s="51"/>
      <c r="G116" s="51"/>
      <c r="H116" s="51"/>
      <c r="I116" s="51"/>
      <c r="J116" s="51"/>
      <c r="K116" s="51"/>
      <c r="L116" s="51"/>
      <c r="M116" s="51"/>
      <c r="N116" s="51"/>
      <c r="O116" s="51"/>
      <c r="P116" s="51"/>
      <c r="Q116" s="51"/>
      <c r="R116" s="51"/>
      <c r="S116" s="51"/>
      <c r="T116" s="51"/>
      <c r="U116" s="51"/>
      <c r="V116" s="51"/>
      <c r="W116" s="51"/>
      <c r="X116" s="51"/>
      <c r="Y116" s="51"/>
    </row>
    <row r="117" spans="1:25" ht="33.75" customHeight="1">
      <c r="A117" s="51"/>
      <c r="B117" s="72"/>
      <c r="C117" s="51"/>
      <c r="D117" s="51"/>
      <c r="E117" s="51"/>
      <c r="F117" s="51"/>
      <c r="G117" s="51"/>
      <c r="H117" s="51"/>
      <c r="I117" s="51"/>
      <c r="J117" s="51"/>
      <c r="K117" s="51"/>
      <c r="L117" s="51"/>
      <c r="M117" s="51"/>
      <c r="N117" s="51"/>
      <c r="O117" s="51"/>
      <c r="P117" s="51"/>
      <c r="Q117" s="51"/>
      <c r="R117" s="51"/>
      <c r="S117" s="51"/>
      <c r="T117" s="51"/>
      <c r="U117" s="51"/>
      <c r="V117" s="51"/>
      <c r="W117" s="51"/>
      <c r="X117" s="51"/>
      <c r="Y117" s="51"/>
    </row>
    <row r="118" spans="1:25" ht="33.75" customHeight="1">
      <c r="A118" s="51"/>
      <c r="B118" s="72"/>
      <c r="C118" s="51"/>
      <c r="D118" s="51"/>
      <c r="E118" s="51"/>
      <c r="F118" s="51"/>
      <c r="G118" s="51"/>
      <c r="H118" s="51"/>
      <c r="I118" s="51"/>
      <c r="J118" s="51"/>
      <c r="K118" s="51"/>
      <c r="L118" s="51"/>
      <c r="M118" s="51"/>
      <c r="N118" s="51"/>
      <c r="O118" s="51"/>
      <c r="P118" s="51"/>
      <c r="Q118" s="51"/>
      <c r="R118" s="51"/>
      <c r="S118" s="51"/>
      <c r="T118" s="51"/>
      <c r="U118" s="51"/>
      <c r="V118" s="51"/>
      <c r="W118" s="51"/>
      <c r="X118" s="51"/>
      <c r="Y118" s="51"/>
    </row>
    <row r="119" spans="1:25" ht="33.75" customHeight="1">
      <c r="A119" s="51"/>
      <c r="B119" s="72"/>
      <c r="C119" s="51"/>
      <c r="D119" s="51"/>
      <c r="E119" s="51"/>
      <c r="F119" s="51"/>
      <c r="G119" s="51"/>
      <c r="H119" s="51"/>
      <c r="I119" s="51"/>
      <c r="J119" s="51"/>
      <c r="K119" s="51"/>
      <c r="L119" s="51"/>
      <c r="M119" s="51"/>
      <c r="N119" s="51"/>
      <c r="O119" s="51"/>
      <c r="P119" s="51"/>
      <c r="Q119" s="51"/>
      <c r="R119" s="51"/>
      <c r="S119" s="51"/>
      <c r="T119" s="51"/>
      <c r="U119" s="51"/>
      <c r="V119" s="51"/>
      <c r="W119" s="51"/>
      <c r="X119" s="51"/>
      <c r="Y119" s="51"/>
    </row>
    <row r="120" spans="1:25" ht="33.75" customHeight="1">
      <c r="A120" s="51"/>
      <c r="B120" s="72"/>
      <c r="C120" s="51"/>
      <c r="D120" s="51"/>
      <c r="E120" s="51"/>
      <c r="F120" s="51"/>
      <c r="G120" s="51"/>
      <c r="H120" s="51"/>
      <c r="I120" s="51"/>
      <c r="J120" s="51"/>
      <c r="K120" s="51"/>
      <c r="L120" s="51"/>
      <c r="M120" s="51"/>
      <c r="N120" s="51"/>
      <c r="O120" s="51"/>
      <c r="P120" s="51"/>
      <c r="Q120" s="51"/>
      <c r="R120" s="51"/>
      <c r="S120" s="51"/>
      <c r="T120" s="51"/>
      <c r="U120" s="51"/>
      <c r="V120" s="51"/>
      <c r="W120" s="51"/>
      <c r="X120" s="51"/>
      <c r="Y120" s="51"/>
    </row>
    <row r="121" spans="1:25" ht="33.75" customHeight="1">
      <c r="A121" s="51"/>
      <c r="B121" s="72"/>
      <c r="C121" s="51"/>
      <c r="D121" s="51"/>
      <c r="E121" s="51"/>
      <c r="F121" s="51"/>
      <c r="G121" s="51"/>
      <c r="H121" s="51"/>
      <c r="I121" s="51"/>
      <c r="J121" s="51"/>
      <c r="K121" s="51"/>
      <c r="L121" s="51"/>
      <c r="M121" s="51"/>
      <c r="N121" s="51"/>
      <c r="O121" s="51"/>
      <c r="P121" s="51"/>
      <c r="Q121" s="51"/>
      <c r="R121" s="51"/>
      <c r="S121" s="51"/>
      <c r="T121" s="51"/>
      <c r="U121" s="51"/>
      <c r="V121" s="51"/>
      <c r="W121" s="51"/>
      <c r="X121" s="51"/>
      <c r="Y121" s="51"/>
    </row>
    <row r="122" spans="1:25" ht="33.75" customHeight="1">
      <c r="A122" s="51"/>
      <c r="B122" s="72"/>
      <c r="C122" s="51"/>
      <c r="D122" s="51"/>
      <c r="E122" s="51"/>
      <c r="F122" s="51"/>
      <c r="G122" s="51"/>
      <c r="H122" s="51"/>
      <c r="I122" s="51"/>
      <c r="J122" s="51"/>
      <c r="K122" s="51"/>
      <c r="L122" s="51"/>
      <c r="M122" s="51"/>
      <c r="N122" s="51"/>
      <c r="O122" s="51"/>
      <c r="P122" s="51"/>
      <c r="Q122" s="51"/>
      <c r="R122" s="51"/>
      <c r="S122" s="51"/>
      <c r="T122" s="51"/>
      <c r="U122" s="51"/>
      <c r="V122" s="51"/>
      <c r="W122" s="51"/>
      <c r="X122" s="51"/>
      <c r="Y122" s="51"/>
    </row>
    <row r="123" spans="1:25" ht="33.75" customHeight="1">
      <c r="A123" s="51"/>
      <c r="B123" s="72"/>
      <c r="C123" s="51"/>
      <c r="D123" s="51"/>
      <c r="E123" s="51"/>
      <c r="F123" s="51"/>
      <c r="G123" s="51"/>
      <c r="H123" s="51"/>
      <c r="I123" s="51"/>
      <c r="J123" s="51"/>
      <c r="K123" s="51"/>
      <c r="L123" s="51"/>
      <c r="M123" s="51"/>
      <c r="N123" s="51"/>
      <c r="O123" s="51"/>
      <c r="P123" s="51"/>
      <c r="Q123" s="51"/>
      <c r="R123" s="51"/>
      <c r="S123" s="51"/>
      <c r="T123" s="51"/>
      <c r="U123" s="51"/>
      <c r="V123" s="51"/>
      <c r="W123" s="51"/>
      <c r="X123" s="51"/>
      <c r="Y123" s="51"/>
    </row>
    <row r="124" spans="1:25" ht="33.75" customHeight="1">
      <c r="A124" s="51"/>
      <c r="B124" s="72"/>
      <c r="C124" s="51"/>
      <c r="D124" s="51"/>
      <c r="E124" s="51"/>
      <c r="F124" s="51"/>
      <c r="G124" s="51"/>
      <c r="H124" s="51"/>
      <c r="I124" s="51"/>
      <c r="J124" s="51"/>
      <c r="K124" s="51"/>
      <c r="L124" s="51"/>
      <c r="M124" s="51"/>
      <c r="N124" s="51"/>
      <c r="O124" s="51"/>
      <c r="P124" s="51"/>
      <c r="Q124" s="51"/>
      <c r="R124" s="51"/>
      <c r="S124" s="51"/>
      <c r="T124" s="51"/>
      <c r="U124" s="51"/>
      <c r="V124" s="51"/>
      <c r="W124" s="51"/>
      <c r="X124" s="51"/>
      <c r="Y124" s="51"/>
    </row>
    <row r="125" spans="1:25" ht="33.75" customHeight="1">
      <c r="A125" s="51"/>
      <c r="B125" s="72"/>
      <c r="C125" s="51"/>
      <c r="D125" s="51"/>
      <c r="E125" s="51"/>
      <c r="F125" s="51"/>
      <c r="G125" s="51"/>
      <c r="H125" s="51"/>
      <c r="I125" s="51"/>
      <c r="J125" s="51"/>
      <c r="K125" s="51"/>
      <c r="L125" s="51"/>
      <c r="M125" s="51"/>
      <c r="N125" s="51"/>
      <c r="O125" s="51"/>
      <c r="P125" s="51"/>
      <c r="Q125" s="51"/>
      <c r="R125" s="51"/>
      <c r="S125" s="51"/>
      <c r="T125" s="51"/>
      <c r="U125" s="51"/>
      <c r="V125" s="51"/>
      <c r="W125" s="51"/>
      <c r="X125" s="51"/>
      <c r="Y125" s="51"/>
    </row>
    <row r="126" spans="1:25" ht="33.75" customHeight="1">
      <c r="A126" s="51"/>
      <c r="B126" s="72"/>
      <c r="C126" s="51"/>
      <c r="D126" s="51"/>
      <c r="E126" s="51"/>
      <c r="F126" s="51"/>
      <c r="G126" s="51"/>
      <c r="H126" s="51"/>
      <c r="I126" s="51"/>
      <c r="J126" s="51"/>
      <c r="K126" s="51"/>
      <c r="L126" s="51"/>
      <c r="M126" s="51"/>
      <c r="N126" s="51"/>
      <c r="O126" s="51"/>
      <c r="P126" s="51"/>
      <c r="Q126" s="51"/>
      <c r="R126" s="51"/>
      <c r="S126" s="51"/>
      <c r="T126" s="51"/>
      <c r="U126" s="51"/>
      <c r="V126" s="51"/>
      <c r="W126" s="51"/>
      <c r="X126" s="51"/>
      <c r="Y126" s="51"/>
    </row>
    <row r="127" spans="1:25" ht="33.75" customHeight="1">
      <c r="A127" s="51"/>
      <c r="B127" s="72"/>
      <c r="C127" s="51"/>
      <c r="D127" s="51"/>
      <c r="E127" s="51"/>
      <c r="F127" s="51"/>
      <c r="G127" s="51"/>
      <c r="H127" s="51"/>
      <c r="I127" s="51"/>
      <c r="J127" s="51"/>
      <c r="K127" s="51"/>
      <c r="L127" s="51"/>
      <c r="M127" s="51"/>
      <c r="N127" s="51"/>
      <c r="O127" s="51"/>
      <c r="P127" s="51"/>
      <c r="Q127" s="51"/>
      <c r="R127" s="51"/>
      <c r="S127" s="51"/>
      <c r="T127" s="51"/>
      <c r="U127" s="51"/>
      <c r="V127" s="51"/>
      <c r="W127" s="51"/>
      <c r="X127" s="51"/>
      <c r="Y127" s="51"/>
    </row>
    <row r="128" spans="1:25" ht="33.75" customHeight="1">
      <c r="A128" s="51"/>
      <c r="B128" s="72"/>
      <c r="C128" s="51"/>
      <c r="D128" s="51"/>
      <c r="E128" s="51"/>
      <c r="F128" s="51"/>
      <c r="G128" s="51"/>
      <c r="H128" s="51"/>
      <c r="I128" s="51"/>
      <c r="J128" s="51"/>
      <c r="K128" s="51"/>
      <c r="L128" s="51"/>
      <c r="M128" s="51"/>
      <c r="N128" s="51"/>
      <c r="O128" s="51"/>
      <c r="P128" s="51"/>
      <c r="Q128" s="51"/>
      <c r="R128" s="51"/>
      <c r="S128" s="51"/>
      <c r="T128" s="51"/>
      <c r="U128" s="51"/>
      <c r="V128" s="51"/>
      <c r="W128" s="51"/>
      <c r="X128" s="51"/>
      <c r="Y128" s="51"/>
    </row>
    <row r="129" spans="1:25" ht="33.75" customHeight="1">
      <c r="A129" s="51"/>
      <c r="B129" s="72"/>
      <c r="C129" s="51"/>
      <c r="D129" s="51"/>
      <c r="E129" s="51"/>
      <c r="F129" s="51"/>
      <c r="G129" s="51"/>
      <c r="H129" s="51"/>
      <c r="I129" s="51"/>
      <c r="J129" s="51"/>
      <c r="K129" s="51"/>
      <c r="L129" s="51"/>
      <c r="M129" s="51"/>
      <c r="N129" s="51"/>
      <c r="O129" s="51"/>
      <c r="P129" s="51"/>
      <c r="Q129" s="51"/>
      <c r="R129" s="51"/>
      <c r="S129" s="51"/>
      <c r="T129" s="51"/>
      <c r="U129" s="51"/>
      <c r="V129" s="51"/>
      <c r="W129" s="51"/>
      <c r="X129" s="51"/>
      <c r="Y129" s="51"/>
    </row>
    <row r="130" spans="1:25" ht="33.75" customHeight="1">
      <c r="A130" s="51"/>
      <c r="B130" s="72"/>
      <c r="C130" s="51"/>
      <c r="D130" s="51"/>
      <c r="E130" s="51"/>
      <c r="F130" s="51"/>
      <c r="G130" s="51"/>
      <c r="H130" s="51"/>
      <c r="I130" s="51"/>
      <c r="J130" s="51"/>
      <c r="K130" s="51"/>
      <c r="L130" s="51"/>
      <c r="M130" s="51"/>
      <c r="N130" s="51"/>
      <c r="O130" s="51"/>
      <c r="P130" s="51"/>
      <c r="Q130" s="51"/>
      <c r="R130" s="51"/>
      <c r="S130" s="51"/>
      <c r="T130" s="51"/>
      <c r="U130" s="51"/>
      <c r="V130" s="51"/>
      <c r="W130" s="51"/>
      <c r="X130" s="51"/>
      <c r="Y130" s="51"/>
    </row>
    <row r="131" spans="1:25" ht="33.75" customHeight="1">
      <c r="A131" s="51"/>
      <c r="B131" s="72"/>
      <c r="C131" s="51"/>
      <c r="D131" s="51"/>
      <c r="E131" s="51"/>
      <c r="F131" s="51"/>
      <c r="G131" s="51"/>
      <c r="H131" s="51"/>
      <c r="I131" s="51"/>
      <c r="J131" s="51"/>
      <c r="K131" s="51"/>
      <c r="L131" s="51"/>
      <c r="M131" s="51"/>
      <c r="N131" s="51"/>
      <c r="O131" s="51"/>
      <c r="P131" s="51"/>
      <c r="Q131" s="51"/>
      <c r="R131" s="51"/>
      <c r="S131" s="51"/>
      <c r="T131" s="51"/>
      <c r="U131" s="51"/>
      <c r="V131" s="51"/>
      <c r="W131" s="51"/>
      <c r="X131" s="51"/>
      <c r="Y131" s="51"/>
    </row>
    <row r="132" spans="1:25" ht="33.75" customHeight="1">
      <c r="A132" s="51"/>
      <c r="B132" s="72"/>
      <c r="C132" s="51"/>
      <c r="D132" s="51"/>
      <c r="E132" s="51"/>
      <c r="F132" s="51"/>
      <c r="G132" s="51"/>
      <c r="H132" s="51"/>
      <c r="I132" s="51"/>
      <c r="J132" s="51"/>
      <c r="K132" s="51"/>
      <c r="L132" s="51"/>
      <c r="M132" s="51"/>
      <c r="N132" s="51"/>
      <c r="O132" s="51"/>
      <c r="P132" s="51"/>
      <c r="Q132" s="51"/>
      <c r="R132" s="51"/>
      <c r="S132" s="51"/>
      <c r="T132" s="51"/>
      <c r="U132" s="51"/>
      <c r="V132" s="51"/>
      <c r="W132" s="51"/>
      <c r="X132" s="51"/>
      <c r="Y132" s="51"/>
    </row>
    <row r="133" spans="1:25" ht="33.75" customHeight="1">
      <c r="A133" s="51"/>
      <c r="B133" s="72"/>
      <c r="C133" s="51"/>
      <c r="D133" s="51"/>
      <c r="E133" s="51"/>
      <c r="F133" s="51"/>
      <c r="G133" s="51"/>
      <c r="H133" s="51"/>
      <c r="I133" s="51"/>
      <c r="J133" s="51"/>
      <c r="K133" s="51"/>
      <c r="L133" s="51"/>
      <c r="M133" s="51"/>
      <c r="N133" s="51"/>
      <c r="O133" s="51"/>
      <c r="P133" s="51"/>
      <c r="Q133" s="51"/>
      <c r="R133" s="51"/>
      <c r="S133" s="51"/>
      <c r="T133" s="51"/>
      <c r="U133" s="51"/>
      <c r="V133" s="51"/>
      <c r="W133" s="51"/>
      <c r="X133" s="51"/>
      <c r="Y133" s="51"/>
    </row>
    <row r="134" spans="1:25" ht="33.75" customHeight="1">
      <c r="A134" s="51"/>
      <c r="B134" s="72"/>
      <c r="C134" s="51"/>
      <c r="D134" s="51"/>
      <c r="E134" s="51"/>
      <c r="F134" s="51"/>
      <c r="G134" s="51"/>
      <c r="H134" s="51"/>
      <c r="I134" s="51"/>
      <c r="J134" s="51"/>
      <c r="K134" s="51"/>
      <c r="L134" s="51"/>
      <c r="M134" s="51"/>
      <c r="N134" s="51"/>
      <c r="O134" s="51"/>
      <c r="P134" s="51"/>
      <c r="Q134" s="51"/>
      <c r="R134" s="51"/>
      <c r="S134" s="51"/>
      <c r="T134" s="51"/>
      <c r="U134" s="51"/>
      <c r="V134" s="51"/>
      <c r="W134" s="51"/>
      <c r="X134" s="51"/>
      <c r="Y134" s="51"/>
    </row>
    <row r="135" spans="1:25" ht="33.75" customHeight="1">
      <c r="A135" s="51"/>
      <c r="B135" s="72"/>
      <c r="C135" s="51"/>
      <c r="D135" s="51"/>
      <c r="E135" s="51"/>
      <c r="F135" s="51"/>
      <c r="G135" s="51"/>
      <c r="H135" s="51"/>
      <c r="I135" s="51"/>
      <c r="J135" s="51"/>
      <c r="K135" s="51"/>
      <c r="L135" s="51"/>
      <c r="M135" s="51"/>
      <c r="N135" s="51"/>
      <c r="O135" s="51"/>
      <c r="P135" s="51"/>
      <c r="Q135" s="51"/>
      <c r="R135" s="51"/>
      <c r="S135" s="51"/>
      <c r="T135" s="51"/>
      <c r="U135" s="51"/>
      <c r="V135" s="51"/>
      <c r="W135" s="51"/>
      <c r="X135" s="51"/>
      <c r="Y135" s="51"/>
    </row>
    <row r="136" spans="1:25" ht="33.75" customHeight="1">
      <c r="A136" s="51"/>
      <c r="B136" s="72"/>
      <c r="C136" s="51"/>
      <c r="D136" s="51"/>
      <c r="E136" s="51"/>
      <c r="F136" s="51"/>
      <c r="G136" s="51"/>
      <c r="H136" s="51"/>
      <c r="I136" s="51"/>
      <c r="J136" s="51"/>
      <c r="K136" s="51"/>
      <c r="L136" s="51"/>
      <c r="M136" s="51"/>
      <c r="N136" s="51"/>
      <c r="O136" s="51"/>
      <c r="P136" s="51"/>
      <c r="Q136" s="51"/>
      <c r="R136" s="51"/>
      <c r="S136" s="51"/>
      <c r="T136" s="51"/>
      <c r="U136" s="51"/>
      <c r="V136" s="51"/>
      <c r="W136" s="51"/>
      <c r="X136" s="51"/>
      <c r="Y136" s="51"/>
    </row>
    <row r="137" spans="1:25" ht="33.75" customHeight="1">
      <c r="A137" s="51"/>
      <c r="B137" s="72"/>
      <c r="C137" s="51"/>
      <c r="D137" s="51"/>
      <c r="E137" s="51"/>
      <c r="F137" s="51"/>
      <c r="G137" s="51"/>
      <c r="H137" s="51"/>
      <c r="I137" s="51"/>
      <c r="J137" s="51"/>
      <c r="K137" s="51"/>
      <c r="L137" s="51"/>
      <c r="M137" s="51"/>
      <c r="N137" s="51"/>
      <c r="O137" s="51"/>
      <c r="P137" s="51"/>
      <c r="Q137" s="51"/>
      <c r="R137" s="51"/>
      <c r="S137" s="51"/>
      <c r="T137" s="51"/>
      <c r="U137" s="51"/>
      <c r="V137" s="51"/>
      <c r="W137" s="51"/>
      <c r="X137" s="51"/>
      <c r="Y137" s="51"/>
    </row>
    <row r="138" spans="1:25" ht="33.75" customHeight="1">
      <c r="A138" s="51"/>
      <c r="B138" s="72"/>
      <c r="C138" s="51"/>
      <c r="D138" s="51"/>
      <c r="E138" s="51"/>
      <c r="F138" s="51"/>
      <c r="G138" s="51"/>
      <c r="H138" s="51"/>
      <c r="I138" s="51"/>
      <c r="J138" s="51"/>
      <c r="K138" s="51"/>
      <c r="L138" s="51"/>
      <c r="M138" s="51"/>
      <c r="N138" s="51"/>
      <c r="O138" s="51"/>
      <c r="P138" s="51"/>
      <c r="Q138" s="51"/>
      <c r="R138" s="51"/>
      <c r="S138" s="51"/>
      <c r="T138" s="51"/>
      <c r="U138" s="51"/>
      <c r="V138" s="51"/>
      <c r="W138" s="51"/>
      <c r="X138" s="51"/>
      <c r="Y138" s="51"/>
    </row>
    <row r="139" spans="1:25" ht="33.75" customHeight="1">
      <c r="A139" s="51"/>
      <c r="B139" s="72"/>
      <c r="C139" s="51"/>
      <c r="D139" s="51"/>
      <c r="E139" s="51"/>
      <c r="F139" s="51"/>
      <c r="G139" s="51"/>
      <c r="H139" s="51"/>
      <c r="I139" s="51"/>
      <c r="J139" s="51"/>
      <c r="K139" s="51"/>
      <c r="L139" s="51"/>
      <c r="M139" s="51"/>
      <c r="N139" s="51"/>
      <c r="O139" s="51"/>
      <c r="P139" s="51"/>
      <c r="Q139" s="51"/>
      <c r="R139" s="51"/>
      <c r="S139" s="51"/>
      <c r="T139" s="51"/>
      <c r="U139" s="51"/>
      <c r="V139" s="51"/>
      <c r="W139" s="51"/>
      <c r="X139" s="51"/>
      <c r="Y139" s="51"/>
    </row>
    <row r="140" spans="1:25" ht="33.75" customHeight="1">
      <c r="A140" s="51"/>
      <c r="B140" s="72"/>
      <c r="C140" s="51"/>
      <c r="D140" s="51"/>
      <c r="E140" s="51"/>
      <c r="F140" s="51"/>
      <c r="G140" s="51"/>
      <c r="H140" s="51"/>
      <c r="I140" s="51"/>
      <c r="J140" s="51"/>
      <c r="K140" s="51"/>
      <c r="L140" s="51"/>
      <c r="M140" s="51"/>
      <c r="N140" s="51"/>
      <c r="O140" s="51"/>
      <c r="P140" s="51"/>
      <c r="Q140" s="51"/>
      <c r="R140" s="51"/>
      <c r="S140" s="51"/>
      <c r="T140" s="51"/>
      <c r="U140" s="51"/>
      <c r="V140" s="51"/>
      <c r="W140" s="51"/>
      <c r="X140" s="51"/>
      <c r="Y140" s="51"/>
    </row>
    <row r="141" spans="1:25" ht="33.75" customHeight="1">
      <c r="A141" s="51"/>
      <c r="B141" s="72"/>
      <c r="C141" s="51"/>
      <c r="D141" s="51"/>
      <c r="E141" s="51"/>
      <c r="F141" s="51"/>
      <c r="G141" s="51"/>
      <c r="H141" s="51"/>
      <c r="I141" s="51"/>
      <c r="J141" s="51"/>
      <c r="K141" s="51"/>
      <c r="L141" s="51"/>
      <c r="M141" s="51"/>
      <c r="N141" s="51"/>
      <c r="O141" s="51"/>
      <c r="P141" s="51"/>
      <c r="Q141" s="51"/>
      <c r="R141" s="51"/>
      <c r="S141" s="51"/>
      <c r="T141" s="51"/>
      <c r="U141" s="51"/>
      <c r="V141" s="51"/>
      <c r="W141" s="51"/>
      <c r="X141" s="51"/>
      <c r="Y141" s="51"/>
    </row>
    <row r="142" spans="1:25" ht="33.75" customHeight="1">
      <c r="A142" s="51"/>
      <c r="B142" s="72"/>
      <c r="C142" s="51"/>
      <c r="D142" s="51"/>
      <c r="E142" s="51"/>
      <c r="F142" s="51"/>
      <c r="G142" s="51"/>
      <c r="H142" s="51"/>
      <c r="I142" s="51"/>
      <c r="J142" s="51"/>
      <c r="K142" s="51"/>
      <c r="L142" s="51"/>
      <c r="M142" s="51"/>
      <c r="N142" s="51"/>
      <c r="O142" s="51"/>
      <c r="P142" s="51"/>
      <c r="Q142" s="51"/>
      <c r="R142" s="51"/>
      <c r="S142" s="51"/>
      <c r="T142" s="51"/>
      <c r="U142" s="51"/>
      <c r="V142" s="51"/>
      <c r="W142" s="51"/>
      <c r="X142" s="51"/>
      <c r="Y142" s="51"/>
    </row>
    <row r="143" spans="1:25" ht="33.75" customHeight="1">
      <c r="A143" s="51"/>
      <c r="B143" s="72"/>
      <c r="C143" s="51"/>
      <c r="D143" s="51"/>
      <c r="E143" s="51"/>
      <c r="F143" s="51"/>
      <c r="G143" s="51"/>
      <c r="H143" s="51"/>
      <c r="I143" s="51"/>
      <c r="J143" s="51"/>
      <c r="K143" s="51"/>
      <c r="L143" s="51"/>
      <c r="M143" s="51"/>
      <c r="N143" s="51"/>
      <c r="O143" s="51"/>
      <c r="P143" s="51"/>
      <c r="Q143" s="51"/>
      <c r="R143" s="51"/>
      <c r="S143" s="51"/>
      <c r="T143" s="51"/>
      <c r="U143" s="51"/>
      <c r="V143" s="51"/>
      <c r="W143" s="51"/>
      <c r="X143" s="51"/>
      <c r="Y143" s="51"/>
    </row>
    <row r="144" spans="1:25" ht="33.75" customHeight="1">
      <c r="A144" s="51"/>
      <c r="B144" s="72"/>
      <c r="C144" s="51"/>
      <c r="D144" s="51"/>
      <c r="E144" s="51"/>
      <c r="F144" s="51"/>
      <c r="G144" s="51"/>
      <c r="H144" s="51"/>
      <c r="I144" s="51"/>
      <c r="J144" s="51"/>
      <c r="K144" s="51"/>
      <c r="L144" s="51"/>
      <c r="M144" s="51"/>
      <c r="N144" s="51"/>
      <c r="O144" s="51"/>
      <c r="P144" s="51"/>
      <c r="Q144" s="51"/>
      <c r="R144" s="51"/>
      <c r="S144" s="51"/>
      <c r="T144" s="51"/>
      <c r="U144" s="51"/>
      <c r="V144" s="51"/>
      <c r="W144" s="51"/>
      <c r="X144" s="51"/>
      <c r="Y144" s="51"/>
    </row>
    <row r="145" spans="1:25" ht="33.75" customHeight="1">
      <c r="A145" s="51"/>
      <c r="B145" s="72"/>
      <c r="C145" s="51"/>
      <c r="D145" s="51"/>
      <c r="E145" s="51"/>
      <c r="F145" s="51"/>
      <c r="G145" s="51"/>
      <c r="H145" s="51"/>
      <c r="I145" s="51"/>
      <c r="J145" s="51"/>
      <c r="K145" s="51"/>
      <c r="L145" s="51"/>
      <c r="M145" s="51"/>
      <c r="N145" s="51"/>
      <c r="O145" s="51"/>
      <c r="P145" s="51"/>
      <c r="Q145" s="51"/>
      <c r="R145" s="51"/>
      <c r="S145" s="51"/>
      <c r="T145" s="51"/>
      <c r="U145" s="51"/>
      <c r="V145" s="51"/>
      <c r="W145" s="51"/>
      <c r="X145" s="51"/>
      <c r="Y145" s="51"/>
    </row>
    <row r="146" spans="1:25" ht="33.75" customHeight="1">
      <c r="A146" s="51"/>
      <c r="B146" s="72"/>
      <c r="C146" s="51"/>
      <c r="D146" s="51"/>
      <c r="E146" s="51"/>
      <c r="F146" s="51"/>
      <c r="G146" s="51"/>
      <c r="H146" s="51"/>
      <c r="I146" s="51"/>
      <c r="J146" s="51"/>
      <c r="K146" s="51"/>
      <c r="L146" s="51"/>
      <c r="M146" s="51"/>
      <c r="N146" s="51"/>
      <c r="O146" s="51"/>
      <c r="P146" s="51"/>
      <c r="Q146" s="51"/>
      <c r="R146" s="51"/>
      <c r="S146" s="51"/>
      <c r="T146" s="51"/>
      <c r="U146" s="51"/>
      <c r="V146" s="51"/>
      <c r="W146" s="51"/>
      <c r="X146" s="51"/>
      <c r="Y146" s="51"/>
    </row>
    <row r="147" spans="1:25" ht="33.75" customHeight="1">
      <c r="A147" s="51"/>
      <c r="B147" s="72"/>
      <c r="C147" s="51"/>
      <c r="D147" s="51"/>
      <c r="E147" s="51"/>
      <c r="F147" s="51"/>
      <c r="G147" s="51"/>
      <c r="H147" s="51"/>
      <c r="I147" s="51"/>
      <c r="J147" s="51"/>
      <c r="K147" s="51"/>
      <c r="L147" s="51"/>
      <c r="M147" s="51"/>
      <c r="N147" s="51"/>
      <c r="O147" s="51"/>
      <c r="P147" s="51"/>
      <c r="Q147" s="51"/>
      <c r="R147" s="51"/>
      <c r="S147" s="51"/>
      <c r="T147" s="51"/>
      <c r="U147" s="51"/>
      <c r="V147" s="51"/>
      <c r="W147" s="51"/>
      <c r="X147" s="51"/>
      <c r="Y147" s="51"/>
    </row>
    <row r="148" spans="1:25" ht="33.75" customHeight="1">
      <c r="A148" s="51"/>
      <c r="B148" s="72"/>
      <c r="C148" s="51"/>
      <c r="D148" s="51"/>
      <c r="E148" s="51"/>
      <c r="F148" s="51"/>
      <c r="G148" s="51"/>
      <c r="H148" s="51"/>
      <c r="I148" s="51"/>
      <c r="J148" s="51"/>
      <c r="K148" s="51"/>
      <c r="L148" s="51"/>
      <c r="M148" s="51"/>
      <c r="N148" s="51"/>
      <c r="O148" s="51"/>
      <c r="P148" s="51"/>
      <c r="Q148" s="51"/>
      <c r="R148" s="51"/>
      <c r="S148" s="51"/>
      <c r="T148" s="51"/>
      <c r="U148" s="51"/>
      <c r="V148" s="51"/>
      <c r="W148" s="51"/>
      <c r="X148" s="51"/>
      <c r="Y148" s="51"/>
    </row>
    <row r="149" spans="1:25" ht="33.75" customHeight="1">
      <c r="A149" s="51"/>
      <c r="B149" s="72"/>
      <c r="C149" s="51"/>
      <c r="D149" s="51"/>
      <c r="E149" s="51"/>
      <c r="F149" s="51"/>
      <c r="G149" s="51"/>
      <c r="H149" s="51"/>
      <c r="I149" s="51"/>
      <c r="J149" s="51"/>
      <c r="K149" s="51"/>
      <c r="L149" s="51"/>
      <c r="M149" s="51"/>
      <c r="N149" s="51"/>
      <c r="O149" s="51"/>
      <c r="P149" s="51"/>
      <c r="Q149" s="51"/>
      <c r="R149" s="51"/>
      <c r="S149" s="51"/>
      <c r="T149" s="51"/>
      <c r="U149" s="51"/>
      <c r="V149" s="51"/>
      <c r="W149" s="51"/>
      <c r="X149" s="51"/>
      <c r="Y149" s="51"/>
    </row>
    <row r="150" spans="1:25" ht="33.75" customHeight="1">
      <c r="A150" s="51"/>
      <c r="B150" s="72"/>
      <c r="C150" s="51"/>
      <c r="D150" s="51"/>
      <c r="E150" s="51"/>
      <c r="F150" s="51"/>
      <c r="G150" s="51"/>
      <c r="H150" s="51"/>
      <c r="I150" s="51"/>
      <c r="J150" s="51"/>
      <c r="K150" s="51"/>
      <c r="L150" s="51"/>
      <c r="M150" s="51"/>
      <c r="N150" s="51"/>
      <c r="O150" s="51"/>
      <c r="P150" s="51"/>
      <c r="Q150" s="51"/>
      <c r="R150" s="51"/>
      <c r="S150" s="51"/>
      <c r="T150" s="51"/>
      <c r="U150" s="51"/>
      <c r="V150" s="51"/>
      <c r="W150" s="51"/>
      <c r="X150" s="51"/>
      <c r="Y150" s="51"/>
    </row>
    <row r="151" spans="1:25" ht="33.75" customHeight="1">
      <c r="A151" s="51"/>
      <c r="B151" s="72"/>
      <c r="C151" s="51"/>
      <c r="D151" s="51"/>
      <c r="E151" s="51"/>
      <c r="F151" s="51"/>
      <c r="G151" s="51"/>
      <c r="H151" s="51"/>
      <c r="I151" s="51"/>
      <c r="J151" s="51"/>
      <c r="K151" s="51"/>
      <c r="L151" s="51"/>
      <c r="M151" s="51"/>
      <c r="N151" s="51"/>
      <c r="O151" s="51"/>
      <c r="P151" s="51"/>
      <c r="Q151" s="51"/>
      <c r="R151" s="51"/>
      <c r="S151" s="51"/>
      <c r="T151" s="51"/>
      <c r="U151" s="51"/>
      <c r="V151" s="51"/>
      <c r="W151" s="51"/>
      <c r="X151" s="51"/>
      <c r="Y151" s="51"/>
    </row>
    <row r="152" spans="1:25" ht="33.75" customHeight="1">
      <c r="A152" s="51"/>
      <c r="B152" s="72"/>
      <c r="C152" s="51"/>
      <c r="D152" s="51"/>
      <c r="E152" s="51"/>
      <c r="F152" s="51"/>
      <c r="G152" s="51"/>
      <c r="H152" s="51"/>
      <c r="I152" s="51"/>
      <c r="J152" s="51"/>
      <c r="K152" s="51"/>
      <c r="L152" s="51"/>
      <c r="M152" s="51"/>
      <c r="N152" s="51"/>
      <c r="O152" s="51"/>
      <c r="P152" s="51"/>
      <c r="Q152" s="51"/>
      <c r="R152" s="51"/>
      <c r="S152" s="51"/>
      <c r="T152" s="51"/>
      <c r="U152" s="51"/>
      <c r="V152" s="51"/>
      <c r="W152" s="51"/>
      <c r="X152" s="51"/>
      <c r="Y152" s="51"/>
    </row>
    <row r="153" spans="1:25" ht="33.75" customHeight="1">
      <c r="A153" s="51"/>
      <c r="B153" s="72"/>
      <c r="C153" s="51"/>
      <c r="D153" s="51"/>
      <c r="E153" s="51"/>
      <c r="F153" s="51"/>
      <c r="G153" s="51"/>
      <c r="H153" s="51"/>
      <c r="I153" s="51"/>
      <c r="J153" s="51"/>
      <c r="K153" s="51"/>
      <c r="L153" s="51"/>
      <c r="M153" s="51"/>
      <c r="N153" s="51"/>
      <c r="O153" s="51"/>
      <c r="P153" s="51"/>
      <c r="Q153" s="51"/>
      <c r="R153" s="51"/>
      <c r="S153" s="51"/>
      <c r="T153" s="51"/>
      <c r="U153" s="51"/>
      <c r="V153" s="51"/>
      <c r="W153" s="51"/>
      <c r="X153" s="51"/>
      <c r="Y153" s="51"/>
    </row>
    <row r="154" spans="1:25" ht="33.75" customHeight="1">
      <c r="A154" s="51"/>
      <c r="B154" s="72"/>
      <c r="C154" s="51"/>
      <c r="D154" s="51"/>
      <c r="E154" s="51"/>
      <c r="F154" s="51"/>
      <c r="G154" s="51"/>
      <c r="H154" s="51"/>
      <c r="I154" s="51"/>
      <c r="J154" s="51"/>
      <c r="K154" s="51"/>
      <c r="L154" s="51"/>
      <c r="M154" s="51"/>
      <c r="N154" s="51"/>
      <c r="O154" s="51"/>
      <c r="P154" s="51"/>
      <c r="Q154" s="51"/>
      <c r="R154" s="51"/>
      <c r="S154" s="51"/>
      <c r="T154" s="51"/>
      <c r="U154" s="51"/>
      <c r="V154" s="51"/>
      <c r="W154" s="51"/>
      <c r="X154" s="51"/>
      <c r="Y154" s="51"/>
    </row>
    <row r="155" spans="1:25" ht="33.75" customHeight="1">
      <c r="A155" s="51"/>
      <c r="B155" s="72"/>
      <c r="C155" s="51"/>
      <c r="D155" s="51"/>
      <c r="E155" s="51"/>
      <c r="F155" s="51"/>
      <c r="G155" s="51"/>
      <c r="H155" s="51"/>
      <c r="I155" s="51"/>
      <c r="J155" s="51"/>
      <c r="K155" s="51"/>
      <c r="L155" s="51"/>
      <c r="M155" s="51"/>
      <c r="N155" s="51"/>
      <c r="O155" s="51"/>
      <c r="P155" s="51"/>
      <c r="Q155" s="51"/>
      <c r="R155" s="51"/>
      <c r="S155" s="51"/>
      <c r="T155" s="51"/>
      <c r="U155" s="51"/>
      <c r="V155" s="51"/>
      <c r="W155" s="51"/>
      <c r="X155" s="51"/>
      <c r="Y155" s="51"/>
    </row>
    <row r="156" spans="1:25" ht="33.75" customHeight="1">
      <c r="A156" s="51"/>
      <c r="B156" s="72"/>
      <c r="C156" s="51"/>
      <c r="D156" s="51"/>
      <c r="E156" s="51"/>
      <c r="F156" s="51"/>
      <c r="G156" s="51"/>
      <c r="H156" s="51"/>
      <c r="I156" s="51"/>
      <c r="J156" s="51"/>
      <c r="K156" s="51"/>
      <c r="L156" s="51"/>
      <c r="M156" s="51"/>
      <c r="N156" s="51"/>
      <c r="O156" s="51"/>
      <c r="P156" s="51"/>
      <c r="Q156" s="51"/>
      <c r="R156" s="51"/>
      <c r="S156" s="51"/>
      <c r="T156" s="51"/>
      <c r="U156" s="51"/>
      <c r="V156" s="51"/>
      <c r="W156" s="51"/>
      <c r="X156" s="51"/>
      <c r="Y156" s="51"/>
    </row>
    <row r="157" spans="1:25" ht="33.75" customHeight="1">
      <c r="A157" s="51"/>
      <c r="B157" s="72"/>
      <c r="C157" s="51"/>
      <c r="D157" s="51"/>
      <c r="E157" s="51"/>
      <c r="F157" s="51"/>
      <c r="G157" s="51"/>
      <c r="H157" s="51"/>
      <c r="I157" s="51"/>
      <c r="J157" s="51"/>
      <c r="K157" s="51"/>
      <c r="L157" s="51"/>
      <c r="M157" s="51"/>
      <c r="N157" s="51"/>
      <c r="O157" s="51"/>
      <c r="P157" s="51"/>
      <c r="Q157" s="51"/>
      <c r="R157" s="51"/>
      <c r="S157" s="51"/>
      <c r="T157" s="51"/>
      <c r="U157" s="51"/>
      <c r="V157" s="51"/>
      <c r="W157" s="51"/>
      <c r="X157" s="51"/>
      <c r="Y157" s="51"/>
    </row>
    <row r="158" spans="1:25" ht="33.75" customHeight="1">
      <c r="A158" s="51"/>
      <c r="B158" s="72"/>
      <c r="C158" s="51"/>
      <c r="D158" s="51"/>
      <c r="E158" s="51"/>
      <c r="F158" s="51"/>
      <c r="G158" s="51"/>
      <c r="H158" s="51"/>
      <c r="I158" s="51"/>
      <c r="J158" s="51"/>
      <c r="K158" s="51"/>
      <c r="L158" s="51"/>
      <c r="M158" s="51"/>
      <c r="N158" s="51"/>
      <c r="O158" s="51"/>
      <c r="P158" s="51"/>
      <c r="Q158" s="51"/>
      <c r="R158" s="51"/>
      <c r="S158" s="51"/>
      <c r="T158" s="51"/>
      <c r="U158" s="51"/>
      <c r="V158" s="51"/>
      <c r="W158" s="51"/>
      <c r="X158" s="51"/>
      <c r="Y158" s="51"/>
    </row>
    <row r="159" spans="1:25" ht="33.75" customHeight="1">
      <c r="A159" s="51"/>
      <c r="B159" s="72"/>
      <c r="C159" s="51"/>
      <c r="D159" s="51"/>
      <c r="E159" s="51"/>
      <c r="F159" s="51"/>
      <c r="G159" s="51"/>
      <c r="H159" s="51"/>
      <c r="I159" s="51"/>
      <c r="J159" s="51"/>
      <c r="K159" s="51"/>
      <c r="L159" s="51"/>
      <c r="M159" s="51"/>
      <c r="N159" s="51"/>
      <c r="O159" s="51"/>
      <c r="P159" s="51"/>
      <c r="Q159" s="51"/>
      <c r="R159" s="51"/>
      <c r="S159" s="51"/>
      <c r="T159" s="51"/>
      <c r="U159" s="51"/>
      <c r="V159" s="51"/>
      <c r="W159" s="51"/>
      <c r="X159" s="51"/>
      <c r="Y159" s="51"/>
    </row>
    <row r="160" spans="1:25" ht="33.75" customHeight="1">
      <c r="A160" s="51"/>
      <c r="B160" s="72"/>
      <c r="C160" s="51"/>
      <c r="D160" s="51"/>
      <c r="E160" s="51"/>
      <c r="F160" s="51"/>
      <c r="G160" s="51"/>
      <c r="H160" s="51"/>
      <c r="I160" s="51"/>
      <c r="J160" s="51"/>
      <c r="K160" s="51"/>
      <c r="L160" s="51"/>
      <c r="M160" s="51"/>
      <c r="N160" s="51"/>
      <c r="O160" s="51"/>
      <c r="P160" s="51"/>
      <c r="Q160" s="51"/>
      <c r="R160" s="51"/>
      <c r="S160" s="51"/>
      <c r="T160" s="51"/>
      <c r="U160" s="51"/>
      <c r="V160" s="51"/>
      <c r="W160" s="51"/>
      <c r="X160" s="51"/>
      <c r="Y160" s="51"/>
    </row>
    <row r="161" spans="1:25" ht="33.75" customHeight="1">
      <c r="A161" s="51"/>
      <c r="B161" s="72"/>
      <c r="C161" s="51"/>
      <c r="D161" s="51"/>
      <c r="E161" s="51"/>
      <c r="F161" s="51"/>
      <c r="G161" s="51"/>
      <c r="H161" s="51"/>
      <c r="I161" s="51"/>
      <c r="J161" s="51"/>
      <c r="K161" s="51"/>
      <c r="L161" s="51"/>
      <c r="M161" s="51"/>
      <c r="N161" s="51"/>
      <c r="O161" s="51"/>
      <c r="P161" s="51"/>
      <c r="Q161" s="51"/>
      <c r="R161" s="51"/>
      <c r="S161" s="51"/>
      <c r="T161" s="51"/>
      <c r="U161" s="51"/>
      <c r="V161" s="51"/>
      <c r="W161" s="51"/>
      <c r="X161" s="51"/>
      <c r="Y161" s="51"/>
    </row>
    <row r="162" spans="1:25" ht="33.75" customHeight="1">
      <c r="A162" s="51"/>
      <c r="B162" s="72"/>
      <c r="C162" s="51"/>
      <c r="D162" s="51"/>
      <c r="E162" s="51"/>
      <c r="F162" s="51"/>
      <c r="G162" s="51"/>
      <c r="H162" s="51"/>
      <c r="I162" s="51"/>
      <c r="J162" s="51"/>
      <c r="K162" s="51"/>
      <c r="L162" s="51"/>
      <c r="M162" s="51"/>
      <c r="N162" s="51"/>
      <c r="O162" s="51"/>
      <c r="P162" s="51"/>
      <c r="Q162" s="51"/>
      <c r="R162" s="51"/>
      <c r="S162" s="51"/>
      <c r="T162" s="51"/>
      <c r="U162" s="51"/>
      <c r="V162" s="51"/>
      <c r="W162" s="51"/>
      <c r="X162" s="51"/>
      <c r="Y162" s="51"/>
    </row>
    <row r="163" spans="1:25" ht="33.75" customHeight="1">
      <c r="A163" s="51"/>
      <c r="B163" s="72"/>
      <c r="C163" s="51"/>
      <c r="D163" s="51"/>
      <c r="E163" s="51"/>
      <c r="F163" s="51"/>
      <c r="G163" s="51"/>
      <c r="H163" s="51"/>
      <c r="I163" s="51"/>
      <c r="J163" s="51"/>
      <c r="K163" s="51"/>
      <c r="L163" s="51"/>
      <c r="M163" s="51"/>
      <c r="N163" s="51"/>
      <c r="O163" s="51"/>
      <c r="P163" s="51"/>
      <c r="Q163" s="51"/>
      <c r="R163" s="51"/>
      <c r="S163" s="51"/>
      <c r="T163" s="51"/>
      <c r="U163" s="51"/>
      <c r="V163" s="51"/>
      <c r="W163" s="51"/>
      <c r="X163" s="51"/>
      <c r="Y163" s="51"/>
    </row>
    <row r="164" spans="1:25" ht="33.75" customHeight="1">
      <c r="A164" s="51"/>
      <c r="B164" s="72"/>
      <c r="C164" s="51"/>
      <c r="D164" s="51"/>
      <c r="E164" s="51"/>
      <c r="F164" s="51"/>
      <c r="G164" s="51"/>
      <c r="H164" s="51"/>
      <c r="I164" s="51"/>
      <c r="J164" s="51"/>
      <c r="K164" s="51"/>
      <c r="L164" s="51"/>
      <c r="M164" s="51"/>
      <c r="N164" s="51"/>
      <c r="O164" s="51"/>
      <c r="P164" s="51"/>
      <c r="Q164" s="51"/>
      <c r="R164" s="51"/>
      <c r="S164" s="51"/>
      <c r="T164" s="51"/>
      <c r="U164" s="51"/>
      <c r="V164" s="51"/>
      <c r="W164" s="51"/>
      <c r="X164" s="51"/>
      <c r="Y164" s="51"/>
    </row>
    <row r="165" spans="1:25" ht="33.75" customHeight="1">
      <c r="A165" s="51"/>
      <c r="B165" s="72"/>
      <c r="C165" s="51"/>
      <c r="D165" s="51"/>
      <c r="E165" s="51"/>
      <c r="F165" s="51"/>
      <c r="G165" s="51"/>
      <c r="H165" s="51"/>
      <c r="I165" s="51"/>
      <c r="J165" s="51"/>
      <c r="K165" s="51"/>
      <c r="L165" s="51"/>
      <c r="M165" s="51"/>
      <c r="N165" s="51"/>
      <c r="O165" s="51"/>
      <c r="P165" s="51"/>
      <c r="Q165" s="51"/>
      <c r="R165" s="51"/>
      <c r="S165" s="51"/>
      <c r="T165" s="51"/>
      <c r="U165" s="51"/>
      <c r="V165" s="51"/>
      <c r="W165" s="51"/>
      <c r="X165" s="51"/>
      <c r="Y165" s="51"/>
    </row>
    <row r="166" spans="1:25" ht="33.75" customHeight="1">
      <c r="A166" s="51"/>
      <c r="B166" s="72"/>
      <c r="C166" s="51"/>
      <c r="D166" s="51"/>
      <c r="E166" s="51"/>
      <c r="F166" s="51"/>
      <c r="G166" s="51"/>
      <c r="H166" s="51"/>
      <c r="I166" s="51"/>
      <c r="J166" s="51"/>
      <c r="K166" s="51"/>
      <c r="L166" s="51"/>
      <c r="M166" s="51"/>
      <c r="N166" s="51"/>
      <c r="O166" s="51"/>
      <c r="P166" s="51"/>
      <c r="Q166" s="51"/>
      <c r="R166" s="51"/>
      <c r="S166" s="51"/>
      <c r="T166" s="51"/>
      <c r="U166" s="51"/>
      <c r="V166" s="51"/>
      <c r="W166" s="51"/>
      <c r="X166" s="51"/>
      <c r="Y166" s="51"/>
    </row>
    <row r="167" spans="1:25" ht="33.75" customHeight="1">
      <c r="A167" s="51"/>
      <c r="B167" s="72"/>
      <c r="C167" s="51"/>
      <c r="D167" s="51"/>
      <c r="E167" s="51"/>
      <c r="F167" s="51"/>
      <c r="G167" s="51"/>
      <c r="H167" s="51"/>
      <c r="I167" s="51"/>
      <c r="J167" s="51"/>
      <c r="K167" s="51"/>
      <c r="L167" s="51"/>
      <c r="M167" s="51"/>
      <c r="N167" s="51"/>
      <c r="O167" s="51"/>
      <c r="P167" s="51"/>
      <c r="Q167" s="51"/>
      <c r="R167" s="51"/>
      <c r="S167" s="51"/>
      <c r="T167" s="51"/>
      <c r="U167" s="51"/>
      <c r="V167" s="51"/>
      <c r="W167" s="51"/>
      <c r="X167" s="51"/>
      <c r="Y167" s="51"/>
    </row>
    <row r="168" spans="1:25" ht="33.75" customHeight="1">
      <c r="A168" s="51"/>
      <c r="B168" s="72"/>
      <c r="C168" s="51"/>
      <c r="D168" s="51"/>
      <c r="E168" s="51"/>
      <c r="F168" s="51"/>
      <c r="G168" s="51"/>
      <c r="H168" s="51"/>
      <c r="I168" s="51"/>
      <c r="J168" s="51"/>
      <c r="K168" s="51"/>
      <c r="L168" s="51"/>
      <c r="M168" s="51"/>
      <c r="N168" s="51"/>
      <c r="O168" s="51"/>
      <c r="P168" s="51"/>
      <c r="Q168" s="51"/>
      <c r="R168" s="51"/>
      <c r="S168" s="51"/>
      <c r="T168" s="51"/>
      <c r="U168" s="51"/>
      <c r="V168" s="51"/>
      <c r="W168" s="51"/>
      <c r="X168" s="51"/>
      <c r="Y168" s="51"/>
    </row>
    <row r="169" spans="1:25" ht="33.75" customHeight="1">
      <c r="A169" s="51"/>
      <c r="B169" s="72"/>
      <c r="C169" s="51"/>
      <c r="D169" s="51"/>
      <c r="E169" s="51"/>
      <c r="F169" s="51"/>
      <c r="G169" s="51"/>
      <c r="H169" s="51"/>
      <c r="I169" s="51"/>
      <c r="J169" s="51"/>
      <c r="K169" s="51"/>
      <c r="L169" s="51"/>
      <c r="M169" s="51"/>
      <c r="N169" s="51"/>
      <c r="O169" s="51"/>
      <c r="P169" s="51"/>
      <c r="Q169" s="51"/>
      <c r="R169" s="51"/>
      <c r="S169" s="51"/>
      <c r="T169" s="51"/>
      <c r="U169" s="51"/>
      <c r="V169" s="51"/>
      <c r="W169" s="51"/>
      <c r="X169" s="51"/>
      <c r="Y169" s="51"/>
    </row>
    <row r="170" spans="1:25" ht="33.75" customHeight="1">
      <c r="A170" s="51"/>
      <c r="B170" s="72"/>
      <c r="C170" s="51"/>
      <c r="D170" s="51"/>
      <c r="E170" s="51"/>
      <c r="F170" s="51"/>
      <c r="G170" s="51"/>
      <c r="H170" s="51"/>
      <c r="I170" s="51"/>
      <c r="J170" s="51"/>
      <c r="K170" s="51"/>
      <c r="L170" s="51"/>
      <c r="M170" s="51"/>
      <c r="N170" s="51"/>
      <c r="O170" s="51"/>
      <c r="P170" s="51"/>
      <c r="Q170" s="51"/>
      <c r="R170" s="51"/>
      <c r="S170" s="51"/>
      <c r="T170" s="51"/>
      <c r="U170" s="51"/>
      <c r="V170" s="51"/>
      <c r="W170" s="51"/>
      <c r="X170" s="51"/>
      <c r="Y170" s="51"/>
    </row>
    <row r="171" spans="1:25" ht="33.75" customHeight="1">
      <c r="A171" s="51"/>
      <c r="B171" s="72"/>
      <c r="C171" s="51"/>
      <c r="D171" s="51"/>
      <c r="E171" s="51"/>
      <c r="F171" s="51"/>
      <c r="G171" s="51"/>
      <c r="H171" s="51"/>
      <c r="I171" s="51"/>
      <c r="J171" s="51"/>
      <c r="K171" s="51"/>
      <c r="L171" s="51"/>
      <c r="M171" s="51"/>
      <c r="N171" s="51"/>
      <c r="O171" s="51"/>
      <c r="P171" s="51"/>
      <c r="Q171" s="51"/>
      <c r="R171" s="51"/>
      <c r="S171" s="51"/>
      <c r="T171" s="51"/>
      <c r="U171" s="51"/>
      <c r="V171" s="51"/>
      <c r="W171" s="51"/>
      <c r="X171" s="51"/>
      <c r="Y171" s="51"/>
    </row>
    <row r="172" spans="1:25" ht="33.75" customHeight="1">
      <c r="A172" s="51"/>
      <c r="B172" s="72"/>
      <c r="C172" s="51"/>
      <c r="D172" s="51"/>
      <c r="E172" s="51"/>
      <c r="F172" s="51"/>
      <c r="G172" s="51"/>
      <c r="H172" s="51"/>
      <c r="I172" s="51"/>
      <c r="J172" s="51"/>
      <c r="K172" s="51"/>
      <c r="L172" s="51"/>
      <c r="M172" s="51"/>
      <c r="N172" s="51"/>
      <c r="O172" s="51"/>
      <c r="P172" s="51"/>
      <c r="Q172" s="51"/>
      <c r="R172" s="51"/>
      <c r="S172" s="51"/>
      <c r="T172" s="51"/>
      <c r="U172" s="51"/>
      <c r="V172" s="51"/>
      <c r="W172" s="51"/>
      <c r="X172" s="51"/>
      <c r="Y172" s="51"/>
    </row>
    <row r="173" spans="1:25" ht="33.75" customHeight="1">
      <c r="A173" s="51"/>
      <c r="B173" s="72"/>
      <c r="C173" s="51"/>
      <c r="D173" s="51"/>
      <c r="E173" s="51"/>
      <c r="F173" s="51"/>
      <c r="G173" s="51"/>
      <c r="H173" s="51"/>
      <c r="I173" s="51"/>
      <c r="J173" s="51"/>
      <c r="K173" s="51"/>
      <c r="L173" s="51"/>
      <c r="M173" s="51"/>
      <c r="N173" s="51"/>
      <c r="O173" s="51"/>
      <c r="P173" s="51"/>
      <c r="Q173" s="51"/>
      <c r="R173" s="51"/>
      <c r="S173" s="51"/>
      <c r="T173" s="51"/>
      <c r="U173" s="51"/>
      <c r="V173" s="51"/>
      <c r="W173" s="51"/>
      <c r="X173" s="51"/>
      <c r="Y173" s="51"/>
    </row>
    <row r="174" spans="1:25" ht="33.75" customHeight="1">
      <c r="A174" s="51"/>
      <c r="B174" s="72"/>
      <c r="C174" s="51"/>
      <c r="D174" s="51"/>
      <c r="E174" s="51"/>
      <c r="F174" s="51"/>
      <c r="G174" s="51"/>
      <c r="H174" s="51"/>
      <c r="I174" s="51"/>
      <c r="J174" s="51"/>
      <c r="K174" s="51"/>
      <c r="L174" s="51"/>
      <c r="M174" s="51"/>
      <c r="N174" s="51"/>
      <c r="O174" s="51"/>
      <c r="P174" s="51"/>
      <c r="Q174" s="51"/>
      <c r="R174" s="51"/>
      <c r="S174" s="51"/>
      <c r="T174" s="51"/>
      <c r="U174" s="51"/>
      <c r="V174" s="51"/>
      <c r="W174" s="51"/>
      <c r="X174" s="51"/>
      <c r="Y174" s="51"/>
    </row>
    <row r="175" spans="1:25" ht="33.75" customHeight="1">
      <c r="A175" s="51"/>
      <c r="B175" s="72"/>
      <c r="C175" s="51"/>
      <c r="D175" s="51"/>
      <c r="E175" s="51"/>
      <c r="F175" s="51"/>
      <c r="G175" s="51"/>
      <c r="H175" s="51"/>
      <c r="I175" s="51"/>
      <c r="J175" s="51"/>
      <c r="K175" s="51"/>
      <c r="L175" s="51"/>
      <c r="M175" s="51"/>
      <c r="N175" s="51"/>
      <c r="O175" s="51"/>
      <c r="P175" s="51"/>
      <c r="Q175" s="51"/>
      <c r="R175" s="51"/>
      <c r="S175" s="51"/>
      <c r="T175" s="51"/>
      <c r="U175" s="51"/>
      <c r="V175" s="51"/>
      <c r="W175" s="51"/>
      <c r="X175" s="51"/>
      <c r="Y175" s="51"/>
    </row>
    <row r="176" spans="1:25" ht="33.75" customHeight="1">
      <c r="A176" s="51"/>
      <c r="B176" s="72"/>
      <c r="C176" s="51"/>
      <c r="D176" s="51"/>
      <c r="E176" s="51"/>
      <c r="F176" s="51"/>
      <c r="G176" s="51"/>
      <c r="H176" s="51"/>
      <c r="I176" s="51"/>
      <c r="J176" s="51"/>
      <c r="K176" s="51"/>
      <c r="L176" s="51"/>
      <c r="M176" s="51"/>
      <c r="N176" s="51"/>
      <c r="O176" s="51"/>
      <c r="P176" s="51"/>
      <c r="Q176" s="51"/>
      <c r="R176" s="51"/>
      <c r="S176" s="51"/>
      <c r="T176" s="51"/>
      <c r="U176" s="51"/>
      <c r="V176" s="51"/>
      <c r="W176" s="51"/>
      <c r="X176" s="51"/>
      <c r="Y176" s="51"/>
    </row>
    <row r="177" spans="1:25" ht="33.75" customHeight="1">
      <c r="A177" s="51"/>
      <c r="B177" s="72"/>
      <c r="C177" s="51"/>
      <c r="D177" s="51"/>
      <c r="E177" s="51"/>
      <c r="F177" s="51"/>
      <c r="G177" s="51"/>
      <c r="H177" s="51"/>
      <c r="I177" s="51"/>
      <c r="J177" s="51"/>
      <c r="K177" s="51"/>
      <c r="L177" s="51"/>
      <c r="M177" s="51"/>
      <c r="N177" s="51"/>
      <c r="O177" s="51"/>
      <c r="P177" s="51"/>
      <c r="Q177" s="51"/>
      <c r="R177" s="51"/>
      <c r="S177" s="51"/>
      <c r="T177" s="51"/>
      <c r="U177" s="51"/>
      <c r="V177" s="51"/>
      <c r="W177" s="51"/>
      <c r="X177" s="51"/>
      <c r="Y177" s="51"/>
    </row>
    <row r="178" spans="1:25" ht="33.75" customHeight="1">
      <c r="A178" s="51"/>
      <c r="B178" s="72"/>
      <c r="C178" s="51"/>
      <c r="D178" s="51"/>
      <c r="E178" s="51"/>
      <c r="F178" s="51"/>
      <c r="G178" s="51"/>
      <c r="H178" s="51"/>
      <c r="I178" s="51"/>
      <c r="J178" s="51"/>
      <c r="K178" s="51"/>
      <c r="L178" s="51"/>
      <c r="M178" s="51"/>
      <c r="N178" s="51"/>
      <c r="O178" s="51"/>
      <c r="P178" s="51"/>
      <c r="Q178" s="51"/>
      <c r="R178" s="51"/>
      <c r="S178" s="51"/>
      <c r="T178" s="51"/>
      <c r="U178" s="51"/>
      <c r="V178" s="51"/>
      <c r="W178" s="51"/>
      <c r="X178" s="51"/>
      <c r="Y178" s="51"/>
    </row>
    <row r="179" spans="1:25" ht="33.75" customHeight="1">
      <c r="A179" s="51"/>
      <c r="B179" s="72"/>
      <c r="C179" s="51"/>
      <c r="D179" s="51"/>
      <c r="E179" s="51"/>
      <c r="F179" s="51"/>
      <c r="G179" s="51"/>
      <c r="H179" s="51"/>
      <c r="I179" s="51"/>
      <c r="J179" s="51"/>
      <c r="K179" s="51"/>
      <c r="L179" s="51"/>
      <c r="M179" s="51"/>
      <c r="N179" s="51"/>
      <c r="O179" s="51"/>
      <c r="P179" s="51"/>
      <c r="Q179" s="51"/>
      <c r="R179" s="51"/>
      <c r="S179" s="51"/>
      <c r="T179" s="51"/>
      <c r="U179" s="51"/>
      <c r="V179" s="51"/>
      <c r="W179" s="51"/>
      <c r="X179" s="51"/>
      <c r="Y179" s="51"/>
    </row>
    <row r="180" spans="1:25" ht="33.75" customHeight="1">
      <c r="A180" s="51"/>
      <c r="B180" s="72"/>
      <c r="C180" s="51"/>
      <c r="D180" s="51"/>
      <c r="E180" s="51"/>
      <c r="F180" s="51"/>
      <c r="G180" s="51"/>
      <c r="H180" s="51"/>
      <c r="I180" s="51"/>
      <c r="J180" s="51"/>
      <c r="K180" s="51"/>
      <c r="L180" s="51"/>
      <c r="M180" s="51"/>
      <c r="N180" s="51"/>
      <c r="O180" s="51"/>
      <c r="P180" s="51"/>
      <c r="Q180" s="51"/>
      <c r="R180" s="51"/>
      <c r="S180" s="51"/>
      <c r="T180" s="51"/>
      <c r="U180" s="51"/>
      <c r="V180" s="51"/>
      <c r="W180" s="51"/>
      <c r="X180" s="51"/>
      <c r="Y180" s="51"/>
    </row>
    <row r="181" spans="1:25" ht="33.75" customHeight="1">
      <c r="A181" s="51"/>
      <c r="B181" s="72"/>
      <c r="C181" s="51"/>
      <c r="D181" s="51"/>
      <c r="E181" s="51"/>
      <c r="F181" s="51"/>
      <c r="G181" s="51"/>
      <c r="H181" s="51"/>
      <c r="I181" s="51"/>
      <c r="J181" s="51"/>
      <c r="K181" s="51"/>
      <c r="L181" s="51"/>
      <c r="M181" s="51"/>
      <c r="N181" s="51"/>
      <c r="O181" s="51"/>
      <c r="P181" s="51"/>
      <c r="Q181" s="51"/>
      <c r="R181" s="51"/>
      <c r="S181" s="51"/>
      <c r="T181" s="51"/>
      <c r="U181" s="51"/>
      <c r="V181" s="51"/>
      <c r="W181" s="51"/>
      <c r="X181" s="51"/>
      <c r="Y181" s="51"/>
    </row>
    <row r="182" spans="1:25" ht="33.75" customHeight="1">
      <c r="A182" s="51"/>
      <c r="B182" s="72"/>
      <c r="C182" s="51"/>
      <c r="D182" s="51"/>
      <c r="E182" s="51"/>
      <c r="F182" s="51"/>
      <c r="G182" s="51"/>
      <c r="H182" s="51"/>
      <c r="I182" s="51"/>
      <c r="J182" s="51"/>
      <c r="K182" s="51"/>
      <c r="L182" s="51"/>
      <c r="M182" s="51"/>
      <c r="N182" s="51"/>
      <c r="O182" s="51"/>
      <c r="P182" s="51"/>
      <c r="Q182" s="51"/>
      <c r="R182" s="51"/>
      <c r="S182" s="51"/>
      <c r="T182" s="51"/>
      <c r="U182" s="51"/>
      <c r="V182" s="51"/>
      <c r="W182" s="51"/>
      <c r="X182" s="51"/>
      <c r="Y182" s="51"/>
    </row>
    <row r="183" spans="1:25" ht="33.75" customHeight="1">
      <c r="A183" s="51"/>
      <c r="B183" s="72"/>
      <c r="C183" s="51"/>
      <c r="D183" s="51"/>
      <c r="E183" s="51"/>
      <c r="F183" s="51"/>
      <c r="G183" s="51"/>
      <c r="H183" s="51"/>
      <c r="I183" s="51"/>
      <c r="J183" s="51"/>
      <c r="K183" s="51"/>
      <c r="L183" s="51"/>
      <c r="M183" s="51"/>
      <c r="N183" s="51"/>
      <c r="O183" s="51"/>
      <c r="P183" s="51"/>
      <c r="Q183" s="51"/>
      <c r="R183" s="51"/>
      <c r="S183" s="51"/>
      <c r="T183" s="51"/>
      <c r="U183" s="51"/>
      <c r="V183" s="51"/>
      <c r="W183" s="51"/>
      <c r="X183" s="51"/>
      <c r="Y183" s="51"/>
    </row>
    <row r="184" spans="1:25" ht="33.75" customHeight="1">
      <c r="A184" s="51"/>
      <c r="B184" s="72"/>
      <c r="C184" s="51"/>
      <c r="D184" s="51"/>
      <c r="E184" s="51"/>
      <c r="F184" s="51"/>
      <c r="G184" s="51"/>
      <c r="H184" s="51"/>
      <c r="I184" s="51"/>
      <c r="J184" s="51"/>
      <c r="K184" s="51"/>
      <c r="L184" s="51"/>
      <c r="M184" s="51"/>
      <c r="N184" s="51"/>
      <c r="O184" s="51"/>
      <c r="P184" s="51"/>
      <c r="Q184" s="51"/>
      <c r="R184" s="51"/>
      <c r="S184" s="51"/>
      <c r="T184" s="51"/>
      <c r="U184" s="51"/>
      <c r="V184" s="51"/>
      <c r="W184" s="51"/>
      <c r="X184" s="51"/>
      <c r="Y184" s="51"/>
    </row>
    <row r="185" spans="1:25" ht="33.75" customHeight="1">
      <c r="A185" s="51"/>
      <c r="B185" s="72"/>
      <c r="C185" s="51"/>
      <c r="D185" s="51"/>
      <c r="E185" s="51"/>
      <c r="F185" s="51"/>
      <c r="G185" s="51"/>
      <c r="H185" s="51"/>
      <c r="I185" s="51"/>
      <c r="J185" s="51"/>
      <c r="K185" s="51"/>
      <c r="L185" s="51"/>
      <c r="M185" s="51"/>
      <c r="N185" s="51"/>
      <c r="O185" s="51"/>
      <c r="P185" s="51"/>
      <c r="Q185" s="51"/>
      <c r="R185" s="51"/>
      <c r="S185" s="51"/>
      <c r="T185" s="51"/>
      <c r="U185" s="51"/>
      <c r="V185" s="51"/>
      <c r="W185" s="51"/>
      <c r="X185" s="51"/>
      <c r="Y185" s="51"/>
    </row>
    <row r="186" spans="1:25" ht="33.75" customHeight="1">
      <c r="A186" s="51"/>
      <c r="B186" s="72"/>
      <c r="C186" s="51"/>
      <c r="D186" s="51"/>
      <c r="E186" s="51"/>
      <c r="F186" s="51"/>
      <c r="G186" s="51"/>
      <c r="H186" s="51"/>
      <c r="I186" s="51"/>
      <c r="J186" s="51"/>
      <c r="K186" s="51"/>
      <c r="L186" s="51"/>
      <c r="M186" s="51"/>
      <c r="N186" s="51"/>
      <c r="O186" s="51"/>
      <c r="P186" s="51"/>
      <c r="Q186" s="51"/>
      <c r="R186" s="51"/>
      <c r="S186" s="51"/>
      <c r="T186" s="51"/>
      <c r="U186" s="51"/>
      <c r="V186" s="51"/>
      <c r="W186" s="51"/>
      <c r="X186" s="51"/>
      <c r="Y186" s="51"/>
    </row>
    <row r="187" spans="1:25" ht="33.75" customHeight="1">
      <c r="A187" s="51"/>
      <c r="B187" s="72"/>
      <c r="C187" s="51"/>
      <c r="D187" s="51"/>
      <c r="E187" s="51"/>
      <c r="F187" s="51"/>
      <c r="G187" s="51"/>
      <c r="H187" s="51"/>
      <c r="I187" s="51"/>
      <c r="J187" s="51"/>
      <c r="K187" s="51"/>
      <c r="L187" s="51"/>
      <c r="M187" s="51"/>
      <c r="N187" s="51"/>
      <c r="O187" s="51"/>
      <c r="P187" s="51"/>
      <c r="Q187" s="51"/>
      <c r="R187" s="51"/>
      <c r="S187" s="51"/>
      <c r="T187" s="51"/>
      <c r="U187" s="51"/>
      <c r="V187" s="51"/>
      <c r="W187" s="51"/>
      <c r="X187" s="51"/>
      <c r="Y187" s="51"/>
    </row>
    <row r="188" spans="1:25" ht="33.75" customHeight="1">
      <c r="A188" s="51"/>
      <c r="B188" s="72"/>
      <c r="C188" s="51"/>
      <c r="D188" s="51"/>
      <c r="E188" s="51"/>
      <c r="F188" s="51"/>
      <c r="G188" s="51"/>
      <c r="H188" s="51"/>
      <c r="I188" s="51"/>
      <c r="J188" s="51"/>
      <c r="K188" s="51"/>
      <c r="L188" s="51"/>
      <c r="M188" s="51"/>
      <c r="N188" s="51"/>
      <c r="O188" s="51"/>
      <c r="P188" s="51"/>
      <c r="Q188" s="51"/>
      <c r="R188" s="51"/>
      <c r="S188" s="51"/>
      <c r="T188" s="51"/>
      <c r="U188" s="51"/>
      <c r="V188" s="51"/>
      <c r="W188" s="51"/>
      <c r="X188" s="51"/>
      <c r="Y188" s="51"/>
    </row>
    <row r="189" spans="1:25" ht="33.75" customHeight="1">
      <c r="A189" s="51"/>
      <c r="B189" s="72"/>
      <c r="C189" s="51"/>
      <c r="D189" s="51"/>
      <c r="E189" s="51"/>
      <c r="F189" s="51"/>
      <c r="G189" s="51"/>
      <c r="H189" s="51"/>
      <c r="I189" s="51"/>
      <c r="J189" s="51"/>
      <c r="K189" s="51"/>
      <c r="L189" s="51"/>
      <c r="M189" s="51"/>
      <c r="N189" s="51"/>
      <c r="O189" s="51"/>
      <c r="P189" s="51"/>
      <c r="Q189" s="51"/>
      <c r="R189" s="51"/>
      <c r="S189" s="51"/>
      <c r="T189" s="51"/>
      <c r="U189" s="51"/>
      <c r="V189" s="51"/>
      <c r="W189" s="51"/>
      <c r="X189" s="51"/>
      <c r="Y189" s="51"/>
    </row>
    <row r="190" spans="1:25" ht="33.75" customHeight="1">
      <c r="A190" s="51"/>
      <c r="B190" s="72"/>
      <c r="C190" s="51"/>
      <c r="D190" s="51"/>
      <c r="E190" s="51"/>
      <c r="F190" s="51"/>
      <c r="G190" s="51"/>
      <c r="H190" s="51"/>
      <c r="I190" s="51"/>
      <c r="J190" s="51"/>
      <c r="K190" s="51"/>
      <c r="L190" s="51"/>
      <c r="M190" s="51"/>
      <c r="N190" s="51"/>
      <c r="O190" s="51"/>
      <c r="P190" s="51"/>
      <c r="Q190" s="51"/>
      <c r="R190" s="51"/>
      <c r="S190" s="51"/>
      <c r="T190" s="51"/>
      <c r="U190" s="51"/>
      <c r="V190" s="51"/>
      <c r="W190" s="51"/>
      <c r="X190" s="51"/>
      <c r="Y190" s="51"/>
    </row>
    <row r="191" spans="1:25" ht="33.75" customHeight="1">
      <c r="A191" s="51"/>
      <c r="B191" s="72"/>
      <c r="C191" s="51"/>
      <c r="D191" s="51"/>
      <c r="E191" s="51"/>
      <c r="F191" s="51"/>
      <c r="G191" s="51"/>
      <c r="H191" s="51"/>
      <c r="I191" s="51"/>
      <c r="J191" s="51"/>
      <c r="K191" s="51"/>
      <c r="L191" s="51"/>
      <c r="M191" s="51"/>
      <c r="N191" s="51"/>
      <c r="O191" s="51"/>
      <c r="P191" s="51"/>
      <c r="Q191" s="51"/>
      <c r="R191" s="51"/>
      <c r="S191" s="51"/>
      <c r="T191" s="51"/>
      <c r="U191" s="51"/>
      <c r="V191" s="51"/>
      <c r="W191" s="51"/>
      <c r="X191" s="51"/>
      <c r="Y191" s="51"/>
    </row>
    <row r="192" spans="1:25" ht="33.75" customHeight="1">
      <c r="A192" s="51"/>
      <c r="B192" s="72"/>
      <c r="C192" s="51"/>
      <c r="D192" s="51"/>
      <c r="E192" s="51"/>
      <c r="F192" s="51"/>
      <c r="G192" s="51"/>
      <c r="H192" s="51"/>
      <c r="I192" s="51"/>
      <c r="J192" s="51"/>
      <c r="K192" s="51"/>
      <c r="L192" s="51"/>
      <c r="M192" s="51"/>
      <c r="N192" s="51"/>
      <c r="O192" s="51"/>
      <c r="P192" s="51"/>
      <c r="Q192" s="51"/>
      <c r="R192" s="51"/>
      <c r="S192" s="51"/>
      <c r="T192" s="51"/>
      <c r="U192" s="51"/>
      <c r="V192" s="51"/>
      <c r="W192" s="51"/>
      <c r="X192" s="51"/>
      <c r="Y192" s="51"/>
    </row>
    <row r="193" spans="1:25" ht="33.75" customHeight="1">
      <c r="A193" s="51"/>
      <c r="B193" s="72"/>
      <c r="C193" s="51"/>
      <c r="D193" s="51"/>
      <c r="E193" s="51"/>
      <c r="F193" s="51"/>
      <c r="G193" s="51"/>
      <c r="H193" s="51"/>
      <c r="I193" s="51"/>
      <c r="J193" s="51"/>
      <c r="K193" s="51"/>
      <c r="L193" s="51"/>
      <c r="M193" s="51"/>
      <c r="N193" s="51"/>
      <c r="O193" s="51"/>
      <c r="P193" s="51"/>
      <c r="Q193" s="51"/>
      <c r="R193" s="51"/>
      <c r="S193" s="51"/>
      <c r="T193" s="51"/>
      <c r="U193" s="51"/>
      <c r="V193" s="51"/>
      <c r="W193" s="51"/>
      <c r="X193" s="51"/>
      <c r="Y193" s="51"/>
    </row>
    <row r="194" spans="1:25" ht="33.75" customHeight="1">
      <c r="A194" s="51"/>
      <c r="B194" s="72"/>
      <c r="C194" s="51"/>
      <c r="D194" s="51"/>
      <c r="E194" s="51"/>
      <c r="F194" s="51"/>
      <c r="G194" s="51"/>
      <c r="H194" s="51"/>
      <c r="I194" s="51"/>
      <c r="J194" s="51"/>
      <c r="K194" s="51"/>
      <c r="L194" s="51"/>
      <c r="M194" s="51"/>
      <c r="N194" s="51"/>
      <c r="O194" s="51"/>
      <c r="P194" s="51"/>
      <c r="Q194" s="51"/>
      <c r="R194" s="51"/>
      <c r="S194" s="51"/>
      <c r="T194" s="51"/>
      <c r="U194" s="51"/>
      <c r="V194" s="51"/>
      <c r="W194" s="51"/>
      <c r="X194" s="51"/>
      <c r="Y194" s="51"/>
    </row>
    <row r="195" spans="1:25" ht="33.75" customHeight="1">
      <c r="A195" s="51"/>
      <c r="B195" s="72"/>
      <c r="C195" s="51"/>
      <c r="D195" s="51"/>
      <c r="E195" s="51"/>
      <c r="F195" s="51"/>
      <c r="G195" s="51"/>
      <c r="H195" s="51"/>
      <c r="I195" s="51"/>
      <c r="J195" s="51"/>
      <c r="K195" s="51"/>
      <c r="L195" s="51"/>
      <c r="M195" s="51"/>
      <c r="N195" s="51"/>
      <c r="O195" s="51"/>
      <c r="P195" s="51"/>
      <c r="Q195" s="51"/>
      <c r="R195" s="51"/>
      <c r="S195" s="51"/>
      <c r="T195" s="51"/>
      <c r="U195" s="51"/>
      <c r="V195" s="51"/>
      <c r="W195" s="51"/>
      <c r="X195" s="51"/>
      <c r="Y195" s="51"/>
    </row>
    <row r="196" spans="1:25" ht="33.75" customHeight="1">
      <c r="A196" s="51"/>
      <c r="B196" s="72"/>
      <c r="C196" s="51"/>
      <c r="D196" s="51"/>
      <c r="E196" s="51"/>
      <c r="F196" s="51"/>
      <c r="G196" s="51"/>
      <c r="H196" s="51"/>
      <c r="I196" s="51"/>
      <c r="J196" s="51"/>
      <c r="K196" s="51"/>
      <c r="L196" s="51"/>
      <c r="M196" s="51"/>
      <c r="N196" s="51"/>
      <c r="O196" s="51"/>
      <c r="P196" s="51"/>
      <c r="Q196" s="51"/>
      <c r="R196" s="51"/>
      <c r="S196" s="51"/>
      <c r="T196" s="51"/>
      <c r="U196" s="51"/>
      <c r="V196" s="51"/>
      <c r="W196" s="51"/>
      <c r="X196" s="51"/>
      <c r="Y196" s="51"/>
    </row>
    <row r="197" spans="1:25" ht="33.75" customHeight="1">
      <c r="A197" s="51"/>
      <c r="B197" s="72"/>
      <c r="C197" s="51"/>
      <c r="D197" s="51"/>
      <c r="E197" s="51"/>
      <c r="F197" s="51"/>
      <c r="G197" s="51"/>
      <c r="H197" s="51"/>
      <c r="I197" s="51"/>
      <c r="J197" s="51"/>
      <c r="K197" s="51"/>
      <c r="L197" s="51"/>
      <c r="M197" s="51"/>
      <c r="N197" s="51"/>
      <c r="O197" s="51"/>
      <c r="P197" s="51"/>
      <c r="Q197" s="51"/>
      <c r="R197" s="51"/>
      <c r="S197" s="51"/>
      <c r="T197" s="51"/>
      <c r="U197" s="51"/>
      <c r="V197" s="51"/>
      <c r="W197" s="51"/>
      <c r="X197" s="51"/>
      <c r="Y197" s="51"/>
    </row>
    <row r="198" spans="1:25" ht="33.75" customHeight="1">
      <c r="A198" s="51"/>
      <c r="B198" s="72"/>
      <c r="C198" s="51"/>
      <c r="D198" s="51"/>
      <c r="E198" s="51"/>
      <c r="F198" s="51"/>
      <c r="G198" s="51"/>
      <c r="H198" s="51"/>
      <c r="I198" s="51"/>
      <c r="J198" s="51"/>
      <c r="K198" s="51"/>
      <c r="L198" s="51"/>
      <c r="M198" s="51"/>
      <c r="N198" s="51"/>
      <c r="O198" s="51"/>
      <c r="P198" s="51"/>
      <c r="Q198" s="51"/>
      <c r="R198" s="51"/>
      <c r="S198" s="51"/>
      <c r="T198" s="51"/>
      <c r="U198" s="51"/>
      <c r="V198" s="51"/>
      <c r="W198" s="51"/>
      <c r="X198" s="51"/>
      <c r="Y198" s="51"/>
    </row>
    <row r="199" spans="1:25" ht="33.75" customHeight="1">
      <c r="A199" s="51"/>
      <c r="B199" s="72"/>
      <c r="C199" s="51"/>
      <c r="D199" s="51"/>
      <c r="E199" s="51"/>
      <c r="F199" s="51"/>
      <c r="G199" s="51"/>
      <c r="H199" s="51"/>
      <c r="I199" s="51"/>
      <c r="J199" s="51"/>
      <c r="K199" s="51"/>
      <c r="L199" s="51"/>
      <c r="M199" s="51"/>
      <c r="N199" s="51"/>
      <c r="O199" s="51"/>
      <c r="P199" s="51"/>
      <c r="Q199" s="51"/>
      <c r="R199" s="51"/>
      <c r="S199" s="51"/>
      <c r="T199" s="51"/>
      <c r="U199" s="51"/>
      <c r="V199" s="51"/>
      <c r="W199" s="51"/>
      <c r="X199" s="51"/>
      <c r="Y199" s="51"/>
    </row>
    <row r="200" spans="1:25" ht="33.75" customHeight="1">
      <c r="A200" s="51"/>
      <c r="B200" s="72"/>
      <c r="C200" s="51"/>
      <c r="D200" s="51"/>
      <c r="E200" s="51"/>
      <c r="F200" s="51"/>
      <c r="G200" s="51"/>
      <c r="H200" s="51"/>
      <c r="I200" s="51"/>
      <c r="J200" s="51"/>
      <c r="K200" s="51"/>
      <c r="L200" s="51"/>
      <c r="M200" s="51"/>
      <c r="N200" s="51"/>
      <c r="O200" s="51"/>
      <c r="P200" s="51"/>
      <c r="Q200" s="51"/>
      <c r="R200" s="51"/>
      <c r="S200" s="51"/>
      <c r="T200" s="51"/>
      <c r="U200" s="51"/>
      <c r="V200" s="51"/>
      <c r="W200" s="51"/>
      <c r="X200" s="51"/>
      <c r="Y200" s="51"/>
    </row>
    <row r="201" spans="1:25" ht="33.75" customHeight="1">
      <c r="A201" s="51"/>
      <c r="B201" s="72"/>
      <c r="C201" s="51"/>
      <c r="D201" s="51"/>
      <c r="E201" s="51"/>
      <c r="F201" s="51"/>
      <c r="G201" s="51"/>
      <c r="H201" s="51"/>
      <c r="I201" s="51"/>
      <c r="J201" s="51"/>
      <c r="K201" s="51"/>
      <c r="L201" s="51"/>
      <c r="M201" s="51"/>
      <c r="N201" s="51"/>
      <c r="O201" s="51"/>
      <c r="P201" s="51"/>
      <c r="Q201" s="51"/>
      <c r="R201" s="51"/>
      <c r="S201" s="51"/>
      <c r="T201" s="51"/>
      <c r="U201" s="51"/>
      <c r="V201" s="51"/>
      <c r="W201" s="51"/>
      <c r="X201" s="51"/>
      <c r="Y201" s="51"/>
    </row>
    <row r="202" spans="1:25" ht="33.75" customHeight="1">
      <c r="A202" s="51"/>
      <c r="B202" s="72"/>
      <c r="C202" s="51"/>
      <c r="D202" s="51"/>
      <c r="E202" s="51"/>
      <c r="F202" s="51"/>
      <c r="G202" s="51"/>
      <c r="H202" s="51"/>
      <c r="I202" s="51"/>
      <c r="J202" s="51"/>
      <c r="K202" s="51"/>
      <c r="L202" s="51"/>
      <c r="M202" s="51"/>
      <c r="N202" s="51"/>
      <c r="O202" s="51"/>
      <c r="P202" s="51"/>
      <c r="Q202" s="51"/>
      <c r="R202" s="51"/>
      <c r="S202" s="51"/>
      <c r="T202" s="51"/>
      <c r="U202" s="51"/>
      <c r="V202" s="51"/>
      <c r="W202" s="51"/>
      <c r="X202" s="51"/>
      <c r="Y202" s="51"/>
    </row>
    <row r="203" spans="1:25" ht="33.75" customHeight="1">
      <c r="A203" s="51"/>
      <c r="B203" s="72"/>
      <c r="C203" s="51"/>
      <c r="D203" s="51"/>
      <c r="E203" s="51"/>
      <c r="F203" s="51"/>
      <c r="G203" s="51"/>
      <c r="H203" s="51"/>
      <c r="I203" s="51"/>
      <c r="J203" s="51"/>
      <c r="K203" s="51"/>
      <c r="L203" s="51"/>
      <c r="M203" s="51"/>
      <c r="N203" s="51"/>
      <c r="O203" s="51"/>
      <c r="P203" s="51"/>
      <c r="Q203" s="51"/>
      <c r="R203" s="51"/>
      <c r="S203" s="51"/>
      <c r="T203" s="51"/>
      <c r="U203" s="51"/>
      <c r="V203" s="51"/>
      <c r="W203" s="51"/>
      <c r="X203" s="51"/>
      <c r="Y203" s="51"/>
    </row>
    <row r="204" spans="1:25" ht="33.75" customHeight="1">
      <c r="A204" s="51"/>
      <c r="B204" s="72"/>
      <c r="C204" s="51"/>
      <c r="D204" s="51"/>
      <c r="E204" s="51"/>
      <c r="F204" s="51"/>
      <c r="G204" s="51"/>
      <c r="H204" s="51"/>
      <c r="I204" s="51"/>
      <c r="J204" s="51"/>
      <c r="K204" s="51"/>
      <c r="L204" s="51"/>
      <c r="M204" s="51"/>
      <c r="N204" s="51"/>
      <c r="O204" s="51"/>
      <c r="P204" s="51"/>
      <c r="Q204" s="51"/>
      <c r="R204" s="51"/>
      <c r="S204" s="51"/>
      <c r="T204" s="51"/>
      <c r="U204" s="51"/>
      <c r="V204" s="51"/>
      <c r="W204" s="51"/>
      <c r="X204" s="51"/>
      <c r="Y204" s="51"/>
    </row>
    <row r="205" spans="1:25" ht="33.75" customHeight="1">
      <c r="A205" s="51"/>
      <c r="B205" s="72"/>
      <c r="C205" s="51"/>
      <c r="D205" s="51"/>
      <c r="E205" s="51"/>
      <c r="F205" s="51"/>
      <c r="G205" s="51"/>
      <c r="H205" s="51"/>
      <c r="I205" s="51"/>
      <c r="J205" s="51"/>
      <c r="K205" s="51"/>
      <c r="L205" s="51"/>
      <c r="M205" s="51"/>
      <c r="N205" s="51"/>
      <c r="O205" s="51"/>
      <c r="P205" s="51"/>
      <c r="Q205" s="51"/>
      <c r="R205" s="51"/>
      <c r="S205" s="51"/>
      <c r="T205" s="51"/>
      <c r="U205" s="51"/>
      <c r="V205" s="51"/>
      <c r="W205" s="51"/>
      <c r="X205" s="51"/>
      <c r="Y205" s="51"/>
    </row>
    <row r="206" spans="1:25" ht="33.75" customHeight="1">
      <c r="A206" s="51"/>
      <c r="B206" s="72"/>
      <c r="C206" s="51"/>
      <c r="D206" s="51"/>
      <c r="E206" s="51"/>
      <c r="F206" s="51"/>
      <c r="G206" s="51"/>
      <c r="H206" s="51"/>
      <c r="I206" s="51"/>
      <c r="J206" s="51"/>
      <c r="K206" s="51"/>
      <c r="L206" s="51"/>
      <c r="M206" s="51"/>
      <c r="N206" s="51"/>
      <c r="O206" s="51"/>
      <c r="P206" s="51"/>
      <c r="Q206" s="51"/>
      <c r="R206" s="51"/>
      <c r="S206" s="51"/>
      <c r="T206" s="51"/>
      <c r="U206" s="51"/>
      <c r="V206" s="51"/>
      <c r="W206" s="51"/>
      <c r="X206" s="51"/>
      <c r="Y206" s="51"/>
    </row>
    <row r="207" spans="1:25" ht="33.75" customHeight="1">
      <c r="A207" s="51"/>
      <c r="B207" s="72"/>
      <c r="C207" s="51"/>
      <c r="D207" s="51"/>
      <c r="E207" s="51"/>
      <c r="F207" s="51"/>
      <c r="G207" s="51"/>
      <c r="H207" s="51"/>
      <c r="I207" s="51"/>
      <c r="J207" s="51"/>
      <c r="K207" s="51"/>
      <c r="L207" s="51"/>
      <c r="M207" s="51"/>
      <c r="N207" s="51"/>
      <c r="O207" s="51"/>
      <c r="P207" s="51"/>
      <c r="Q207" s="51"/>
      <c r="R207" s="51"/>
      <c r="S207" s="51"/>
      <c r="T207" s="51"/>
      <c r="U207" s="51"/>
      <c r="V207" s="51"/>
      <c r="W207" s="51"/>
      <c r="X207" s="51"/>
      <c r="Y207" s="51"/>
    </row>
    <row r="208" spans="1:25" ht="33.75" customHeight="1">
      <c r="A208" s="51"/>
      <c r="B208" s="72"/>
      <c r="C208" s="51"/>
      <c r="D208" s="51"/>
      <c r="E208" s="51"/>
      <c r="F208" s="51"/>
      <c r="G208" s="51"/>
      <c r="H208" s="51"/>
      <c r="I208" s="51"/>
      <c r="J208" s="51"/>
      <c r="K208" s="51"/>
      <c r="L208" s="51"/>
      <c r="M208" s="51"/>
      <c r="N208" s="51"/>
      <c r="O208" s="51"/>
      <c r="P208" s="51"/>
      <c r="Q208" s="51"/>
      <c r="R208" s="51"/>
      <c r="S208" s="51"/>
      <c r="T208" s="51"/>
      <c r="U208" s="51"/>
      <c r="V208" s="51"/>
      <c r="W208" s="51"/>
      <c r="X208" s="51"/>
      <c r="Y208" s="51"/>
    </row>
    <row r="209" spans="1:25" ht="33.75" customHeight="1">
      <c r="A209" s="51"/>
      <c r="B209" s="72"/>
      <c r="C209" s="51"/>
      <c r="D209" s="51"/>
      <c r="E209" s="51"/>
      <c r="F209" s="51"/>
      <c r="G209" s="51"/>
      <c r="H209" s="51"/>
      <c r="I209" s="51"/>
      <c r="J209" s="51"/>
      <c r="K209" s="51"/>
      <c r="L209" s="51"/>
      <c r="M209" s="51"/>
      <c r="N209" s="51"/>
      <c r="O209" s="51"/>
      <c r="P209" s="51"/>
      <c r="Q209" s="51"/>
      <c r="R209" s="51"/>
      <c r="S209" s="51"/>
      <c r="T209" s="51"/>
      <c r="U209" s="51"/>
      <c r="V209" s="51"/>
      <c r="W209" s="51"/>
      <c r="X209" s="51"/>
      <c r="Y209" s="51"/>
    </row>
    <row r="210" spans="1:25" ht="33.75" customHeight="1">
      <c r="A210" s="51"/>
      <c r="B210" s="72"/>
      <c r="C210" s="51"/>
      <c r="D210" s="51"/>
      <c r="E210" s="51"/>
      <c r="F210" s="51"/>
      <c r="G210" s="51"/>
      <c r="H210" s="51"/>
      <c r="I210" s="51"/>
      <c r="J210" s="51"/>
      <c r="K210" s="51"/>
      <c r="L210" s="51"/>
      <c r="M210" s="51"/>
      <c r="N210" s="51"/>
      <c r="O210" s="51"/>
      <c r="P210" s="51"/>
      <c r="Q210" s="51"/>
      <c r="R210" s="51"/>
      <c r="S210" s="51"/>
      <c r="T210" s="51"/>
      <c r="U210" s="51"/>
      <c r="V210" s="51"/>
      <c r="W210" s="51"/>
      <c r="X210" s="51"/>
      <c r="Y210" s="51"/>
    </row>
    <row r="211" spans="1:25" ht="33.75" customHeight="1">
      <c r="A211" s="51"/>
      <c r="B211" s="72"/>
      <c r="C211" s="51"/>
      <c r="D211" s="51"/>
      <c r="E211" s="51"/>
      <c r="F211" s="51"/>
      <c r="G211" s="51"/>
      <c r="H211" s="51"/>
      <c r="I211" s="51"/>
      <c r="J211" s="51"/>
      <c r="K211" s="51"/>
      <c r="L211" s="51"/>
      <c r="M211" s="51"/>
      <c r="N211" s="51"/>
      <c r="O211" s="51"/>
      <c r="P211" s="51"/>
      <c r="Q211" s="51"/>
      <c r="R211" s="51"/>
      <c r="S211" s="51"/>
      <c r="T211" s="51"/>
      <c r="U211" s="51"/>
      <c r="V211" s="51"/>
      <c r="W211" s="51"/>
      <c r="X211" s="51"/>
      <c r="Y211" s="51"/>
    </row>
    <row r="212" spans="1:25" ht="33.75" customHeight="1">
      <c r="A212" s="51"/>
      <c r="B212" s="72"/>
      <c r="C212" s="51"/>
      <c r="D212" s="51"/>
      <c r="E212" s="51"/>
      <c r="F212" s="51"/>
      <c r="G212" s="51"/>
      <c r="H212" s="51"/>
      <c r="I212" s="51"/>
      <c r="J212" s="51"/>
      <c r="K212" s="51"/>
      <c r="L212" s="51"/>
      <c r="M212" s="51"/>
      <c r="N212" s="51"/>
      <c r="O212" s="51"/>
      <c r="P212" s="51"/>
      <c r="Q212" s="51"/>
      <c r="R212" s="51"/>
      <c r="S212" s="51"/>
      <c r="T212" s="51"/>
      <c r="U212" s="51"/>
      <c r="V212" s="51"/>
      <c r="W212" s="51"/>
      <c r="X212" s="51"/>
      <c r="Y212" s="51"/>
    </row>
    <row r="213" spans="1:25" ht="33.75" customHeight="1">
      <c r="A213" s="51"/>
      <c r="B213" s="72"/>
      <c r="C213" s="51"/>
      <c r="D213" s="51"/>
      <c r="E213" s="51"/>
      <c r="F213" s="51"/>
      <c r="G213" s="51"/>
      <c r="H213" s="51"/>
      <c r="I213" s="51"/>
      <c r="J213" s="51"/>
      <c r="K213" s="51"/>
      <c r="L213" s="51"/>
      <c r="M213" s="51"/>
      <c r="N213" s="51"/>
      <c r="O213" s="51"/>
      <c r="P213" s="51"/>
      <c r="Q213" s="51"/>
      <c r="R213" s="51"/>
      <c r="S213" s="51"/>
      <c r="T213" s="51"/>
      <c r="U213" s="51"/>
      <c r="V213" s="51"/>
      <c r="W213" s="51"/>
      <c r="X213" s="51"/>
      <c r="Y213" s="51"/>
    </row>
    <row r="214" spans="1:25" ht="33.75" customHeight="1">
      <c r="A214" s="51"/>
      <c r="B214" s="72"/>
      <c r="C214" s="51"/>
      <c r="D214" s="51"/>
      <c r="E214" s="51"/>
      <c r="F214" s="51"/>
      <c r="G214" s="51"/>
      <c r="H214" s="51"/>
      <c r="I214" s="51"/>
      <c r="J214" s="51"/>
      <c r="K214" s="51"/>
      <c r="L214" s="51"/>
      <c r="M214" s="51"/>
      <c r="N214" s="51"/>
      <c r="O214" s="51"/>
      <c r="P214" s="51"/>
      <c r="Q214" s="51"/>
      <c r="R214" s="51"/>
      <c r="S214" s="51"/>
      <c r="T214" s="51"/>
      <c r="U214" s="51"/>
      <c r="V214" s="51"/>
      <c r="W214" s="51"/>
      <c r="X214" s="51"/>
      <c r="Y214" s="51"/>
    </row>
    <row r="215" spans="1:25" ht="33.75" customHeight="1">
      <c r="A215" s="51"/>
      <c r="B215" s="72"/>
      <c r="C215" s="51"/>
      <c r="D215" s="51"/>
      <c r="E215" s="51"/>
      <c r="F215" s="51"/>
      <c r="G215" s="51"/>
      <c r="H215" s="51"/>
      <c r="I215" s="51"/>
      <c r="J215" s="51"/>
      <c r="K215" s="51"/>
      <c r="L215" s="51"/>
      <c r="M215" s="51"/>
      <c r="N215" s="51"/>
      <c r="O215" s="51"/>
      <c r="P215" s="51"/>
      <c r="Q215" s="51"/>
      <c r="R215" s="51"/>
      <c r="S215" s="51"/>
      <c r="T215" s="51"/>
      <c r="U215" s="51"/>
      <c r="V215" s="51"/>
      <c r="W215" s="51"/>
      <c r="X215" s="51"/>
      <c r="Y215" s="51"/>
    </row>
    <row r="216" spans="1:25" ht="33.75" customHeight="1">
      <c r="A216" s="51"/>
      <c r="B216" s="72"/>
      <c r="C216" s="51"/>
      <c r="D216" s="51"/>
      <c r="E216" s="51"/>
      <c r="F216" s="51"/>
      <c r="G216" s="51"/>
      <c r="H216" s="51"/>
      <c r="I216" s="51"/>
      <c r="J216" s="51"/>
      <c r="K216" s="51"/>
      <c r="L216" s="51"/>
      <c r="M216" s="51"/>
      <c r="N216" s="51"/>
      <c r="O216" s="51"/>
      <c r="P216" s="51"/>
      <c r="Q216" s="51"/>
      <c r="R216" s="51"/>
      <c r="S216" s="51"/>
      <c r="T216" s="51"/>
      <c r="U216" s="51"/>
      <c r="V216" s="51"/>
      <c r="W216" s="51"/>
      <c r="X216" s="51"/>
      <c r="Y216" s="51"/>
    </row>
    <row r="217" spans="1:25" ht="33.75" customHeight="1">
      <c r="A217" s="51"/>
      <c r="B217" s="72"/>
      <c r="C217" s="51"/>
      <c r="D217" s="51"/>
      <c r="E217" s="51"/>
      <c r="F217" s="51"/>
      <c r="G217" s="51"/>
      <c r="H217" s="51"/>
      <c r="I217" s="51"/>
      <c r="J217" s="51"/>
      <c r="K217" s="51"/>
      <c r="L217" s="51"/>
      <c r="M217" s="51"/>
      <c r="N217" s="51"/>
      <c r="O217" s="51"/>
      <c r="P217" s="51"/>
      <c r="Q217" s="51"/>
      <c r="R217" s="51"/>
      <c r="S217" s="51"/>
      <c r="T217" s="51"/>
      <c r="U217" s="51"/>
      <c r="V217" s="51"/>
      <c r="W217" s="51"/>
      <c r="X217" s="51"/>
      <c r="Y217" s="51"/>
    </row>
    <row r="218" spans="1:25" ht="33.75" customHeight="1">
      <c r="A218" s="51"/>
      <c r="B218" s="72"/>
      <c r="C218" s="51"/>
      <c r="D218" s="51"/>
      <c r="E218" s="51"/>
      <c r="F218" s="51"/>
      <c r="G218" s="51"/>
      <c r="H218" s="51"/>
      <c r="I218" s="51"/>
      <c r="J218" s="51"/>
      <c r="K218" s="51"/>
      <c r="L218" s="51"/>
      <c r="M218" s="51"/>
      <c r="N218" s="51"/>
      <c r="O218" s="51"/>
      <c r="P218" s="51"/>
      <c r="Q218" s="51"/>
      <c r="R218" s="51"/>
      <c r="S218" s="51"/>
      <c r="T218" s="51"/>
      <c r="U218" s="51"/>
      <c r="V218" s="51"/>
      <c r="W218" s="51"/>
      <c r="X218" s="51"/>
      <c r="Y218" s="51"/>
    </row>
    <row r="219" spans="1:25" ht="33.75" customHeight="1">
      <c r="A219" s="51"/>
      <c r="B219" s="72"/>
      <c r="C219" s="51"/>
      <c r="D219" s="51"/>
      <c r="E219" s="51"/>
      <c r="F219" s="51"/>
      <c r="G219" s="51"/>
      <c r="H219" s="51"/>
      <c r="I219" s="51"/>
      <c r="J219" s="51"/>
      <c r="K219" s="51"/>
      <c r="L219" s="51"/>
      <c r="M219" s="51"/>
      <c r="N219" s="51"/>
      <c r="O219" s="51"/>
      <c r="P219" s="51"/>
      <c r="Q219" s="51"/>
      <c r="R219" s="51"/>
      <c r="S219" s="51"/>
      <c r="T219" s="51"/>
      <c r="U219" s="51"/>
      <c r="V219" s="51"/>
      <c r="W219" s="51"/>
      <c r="X219" s="51"/>
      <c r="Y219" s="51"/>
    </row>
    <row r="220" spans="1:25" ht="33.75" customHeight="1">
      <c r="A220" s="51"/>
      <c r="B220" s="72"/>
      <c r="C220" s="51"/>
      <c r="D220" s="51"/>
      <c r="E220" s="51"/>
      <c r="F220" s="51"/>
      <c r="G220" s="51"/>
      <c r="H220" s="51"/>
      <c r="I220" s="51"/>
      <c r="J220" s="51"/>
      <c r="K220" s="51"/>
      <c r="L220" s="51"/>
      <c r="M220" s="51"/>
      <c r="N220" s="51"/>
      <c r="O220" s="51"/>
      <c r="P220" s="51"/>
      <c r="Q220" s="51"/>
      <c r="R220" s="51"/>
      <c r="S220" s="51"/>
      <c r="T220" s="51"/>
      <c r="U220" s="51"/>
      <c r="V220" s="51"/>
      <c r="W220" s="51"/>
      <c r="X220" s="51"/>
      <c r="Y220" s="51"/>
    </row>
    <row r="221" spans="1:25" ht="33.75" customHeight="1">
      <c r="A221" s="51"/>
      <c r="B221" s="72"/>
      <c r="C221" s="51"/>
      <c r="D221" s="51"/>
      <c r="E221" s="51"/>
      <c r="F221" s="51"/>
      <c r="G221" s="51"/>
      <c r="H221" s="51"/>
      <c r="I221" s="51"/>
      <c r="J221" s="51"/>
      <c r="K221" s="51"/>
      <c r="L221" s="51"/>
      <c r="M221" s="51"/>
      <c r="N221" s="51"/>
      <c r="O221" s="51"/>
      <c r="P221" s="51"/>
      <c r="Q221" s="51"/>
      <c r="R221" s="51"/>
      <c r="S221" s="51"/>
      <c r="T221" s="51"/>
      <c r="U221" s="51"/>
      <c r="V221" s="51"/>
      <c r="W221" s="51"/>
      <c r="X221" s="51"/>
      <c r="Y221" s="51"/>
    </row>
    <row r="222" spans="1:25" ht="33.75" customHeight="1">
      <c r="A222" s="51"/>
      <c r="B222" s="72"/>
      <c r="C222" s="51"/>
      <c r="D222" s="51"/>
      <c r="E222" s="51"/>
      <c r="F222" s="51"/>
      <c r="G222" s="51"/>
      <c r="H222" s="51"/>
      <c r="I222" s="51"/>
      <c r="J222" s="51"/>
      <c r="K222" s="51"/>
      <c r="L222" s="51"/>
      <c r="M222" s="51"/>
      <c r="N222" s="51"/>
      <c r="O222" s="51"/>
      <c r="P222" s="51"/>
      <c r="Q222" s="51"/>
      <c r="R222" s="51"/>
      <c r="S222" s="51"/>
      <c r="T222" s="51"/>
      <c r="U222" s="51"/>
      <c r="V222" s="51"/>
      <c r="W222" s="51"/>
      <c r="X222" s="51"/>
      <c r="Y222" s="51"/>
    </row>
    <row r="223" spans="1:25" ht="33.75" customHeight="1">
      <c r="A223" s="51"/>
      <c r="B223" s="72"/>
      <c r="C223" s="51"/>
      <c r="D223" s="51"/>
      <c r="E223" s="51"/>
      <c r="F223" s="51"/>
      <c r="G223" s="51"/>
      <c r="H223" s="51"/>
      <c r="I223" s="51"/>
      <c r="J223" s="51"/>
      <c r="K223" s="51"/>
      <c r="L223" s="51"/>
      <c r="M223" s="51"/>
      <c r="N223" s="51"/>
      <c r="O223" s="51"/>
      <c r="P223" s="51"/>
      <c r="Q223" s="51"/>
      <c r="R223" s="51"/>
      <c r="S223" s="51"/>
      <c r="T223" s="51"/>
      <c r="U223" s="51"/>
      <c r="V223" s="51"/>
      <c r="W223" s="51"/>
      <c r="X223" s="51"/>
      <c r="Y223" s="51"/>
    </row>
    <row r="224" spans="1:25" ht="33.75" customHeight="1">
      <c r="A224" s="51"/>
      <c r="B224" s="72"/>
      <c r="C224" s="51"/>
      <c r="D224" s="51"/>
      <c r="E224" s="51"/>
      <c r="F224" s="51"/>
      <c r="G224" s="51"/>
      <c r="H224" s="51"/>
      <c r="I224" s="51"/>
      <c r="J224" s="51"/>
      <c r="K224" s="51"/>
      <c r="L224" s="51"/>
      <c r="M224" s="51"/>
      <c r="N224" s="51"/>
      <c r="O224" s="51"/>
      <c r="P224" s="51"/>
      <c r="Q224" s="51"/>
      <c r="R224" s="51"/>
      <c r="S224" s="51"/>
      <c r="T224" s="51"/>
      <c r="U224" s="51"/>
      <c r="V224" s="51"/>
      <c r="W224" s="51"/>
      <c r="X224" s="51"/>
      <c r="Y224" s="51"/>
    </row>
    <row r="225" spans="2:2" ht="15.75" customHeight="1">
      <c r="B225" s="79"/>
    </row>
    <row r="226" spans="2:2" ht="15.75" customHeight="1">
      <c r="B226" s="79"/>
    </row>
    <row r="227" spans="2:2" ht="15.75" customHeight="1">
      <c r="B227" s="79"/>
    </row>
    <row r="228" spans="2:2" ht="15.75" customHeight="1">
      <c r="B228" s="79"/>
    </row>
    <row r="229" spans="2:2" ht="15.75" customHeight="1">
      <c r="B229" s="79"/>
    </row>
    <row r="230" spans="2:2" ht="15.75" customHeight="1">
      <c r="B230" s="79"/>
    </row>
    <row r="231" spans="2:2" ht="15.75" customHeight="1">
      <c r="B231" s="79"/>
    </row>
    <row r="232" spans="2:2" ht="15.75" customHeight="1">
      <c r="B232" s="79"/>
    </row>
    <row r="233" spans="2:2" ht="15.75" customHeight="1">
      <c r="B233" s="79"/>
    </row>
    <row r="234" spans="2:2" ht="15.75" customHeight="1">
      <c r="B234" s="79"/>
    </row>
    <row r="235" spans="2:2" ht="15.75" customHeight="1">
      <c r="B235" s="79"/>
    </row>
    <row r="236" spans="2:2" ht="15.75" customHeight="1">
      <c r="B236" s="79"/>
    </row>
    <row r="237" spans="2:2" ht="15.75" customHeight="1">
      <c r="B237" s="79"/>
    </row>
    <row r="238" spans="2:2" ht="15.75" customHeight="1">
      <c r="B238" s="79"/>
    </row>
    <row r="239" spans="2:2" ht="15.75" customHeight="1">
      <c r="B239" s="79"/>
    </row>
    <row r="240" spans="2:2" ht="15.75" customHeight="1">
      <c r="B240" s="79"/>
    </row>
    <row r="241" spans="2:2" ht="15.75" customHeight="1">
      <c r="B241" s="79"/>
    </row>
    <row r="242" spans="2:2" ht="15.75" customHeight="1">
      <c r="B242" s="79"/>
    </row>
    <row r="243" spans="2:2" ht="15.75" customHeight="1">
      <c r="B243" s="79"/>
    </row>
    <row r="244" spans="2:2" ht="15.75" customHeight="1">
      <c r="B244" s="79"/>
    </row>
    <row r="245" spans="2:2" ht="15.75" customHeight="1">
      <c r="B245" s="79"/>
    </row>
    <row r="246" spans="2:2" ht="15.75" customHeight="1">
      <c r="B246" s="79"/>
    </row>
    <row r="247" spans="2:2" ht="15.75" customHeight="1">
      <c r="B247" s="79"/>
    </row>
    <row r="248" spans="2:2" ht="15.75" customHeight="1">
      <c r="B248" s="79"/>
    </row>
    <row r="249" spans="2:2" ht="15.75" customHeight="1">
      <c r="B249" s="79"/>
    </row>
    <row r="250" spans="2:2" ht="15.75" customHeight="1">
      <c r="B250" s="79"/>
    </row>
    <row r="251" spans="2:2" ht="15.75" customHeight="1">
      <c r="B251" s="79"/>
    </row>
    <row r="252" spans="2:2" ht="15.75" customHeight="1">
      <c r="B252" s="79"/>
    </row>
    <row r="253" spans="2:2" ht="15.75" customHeight="1">
      <c r="B253" s="79"/>
    </row>
    <row r="254" spans="2:2" ht="15.75" customHeight="1">
      <c r="B254" s="79"/>
    </row>
    <row r="255" spans="2:2" ht="15.75" customHeight="1">
      <c r="B255" s="79"/>
    </row>
    <row r="256" spans="2:2"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hyperlinks>
    <hyperlink ref="B2" r:id="rId1" xr:uid="{00000000-0004-0000-0600-000000000000}"/>
    <hyperlink ref="B3" r:id="rId2" xr:uid="{00000000-0004-0000-0600-000001000000}"/>
    <hyperlink ref="B4" r:id="rId3" xr:uid="{00000000-0004-0000-0600-000002000000}"/>
    <hyperlink ref="B5" r:id="rId4" xr:uid="{00000000-0004-0000-0600-000003000000}"/>
    <hyperlink ref="B6" r:id="rId5" xr:uid="{00000000-0004-0000-0600-000004000000}"/>
    <hyperlink ref="B7" r:id="rId6" xr:uid="{00000000-0004-0000-0600-000005000000}"/>
    <hyperlink ref="B8" r:id="rId7" xr:uid="{00000000-0004-0000-0600-000006000000}"/>
    <hyperlink ref="B9" r:id="rId8" xr:uid="{00000000-0004-0000-0600-000007000000}"/>
    <hyperlink ref="B10" r:id="rId9" xr:uid="{00000000-0004-0000-0600-000008000000}"/>
    <hyperlink ref="B11" r:id="rId10" xr:uid="{00000000-0004-0000-0600-000009000000}"/>
    <hyperlink ref="B12" r:id="rId11" xr:uid="{00000000-0004-0000-0600-00000A000000}"/>
    <hyperlink ref="B13" r:id="rId12" xr:uid="{00000000-0004-0000-0600-00000B000000}"/>
    <hyperlink ref="B14" r:id="rId13" xr:uid="{00000000-0004-0000-0600-00000C000000}"/>
    <hyperlink ref="B15" r:id="rId14" location=".V1AYvfl97IU" xr:uid="{00000000-0004-0000-0600-00000D000000}"/>
    <hyperlink ref="B16" r:id="rId15" location=".V72eS_l97IU" xr:uid="{00000000-0004-0000-0600-00000E000000}"/>
    <hyperlink ref="B17" r:id="rId16" location=".V9uJGfl97IU" xr:uid="{00000000-0004-0000-0600-00000F000000}"/>
    <hyperlink ref="B18" r:id="rId17" location=".V-I6Mfl97IU" xr:uid="{00000000-0004-0000-0600-000010000000}"/>
    <hyperlink ref="B19" r:id="rId18" location=".V-5Pafl97IU" xr:uid="{00000000-0004-0000-0600-000011000000}"/>
    <hyperlink ref="B20" r:id="rId19" location=".V_4NUfl97IU" xr:uid="{00000000-0004-0000-0600-000012000000}"/>
    <hyperlink ref="B21" r:id="rId20" xr:uid="{00000000-0004-0000-0600-000013000000}"/>
    <hyperlink ref="B22" r:id="rId21" xr:uid="{00000000-0004-0000-0600-000014000000}"/>
    <hyperlink ref="B23" r:id="rId22" xr:uid="{00000000-0004-0000-0600-000015000000}"/>
    <hyperlink ref="B25" r:id="rId23" xr:uid="{00000000-0004-0000-0600-000016000000}"/>
    <hyperlink ref="B26" r:id="rId24" xr:uid="{00000000-0004-0000-0600-000017000000}"/>
    <hyperlink ref="B27" r:id="rId25" xr:uid="{00000000-0004-0000-0600-000018000000}"/>
    <hyperlink ref="B28" r:id="rId26" xr:uid="{00000000-0004-0000-0600-000019000000}"/>
    <hyperlink ref="B29" r:id="rId27" xr:uid="{6BDE97FC-5639-45E0-9A90-0EE562BBE0C0}"/>
    <hyperlink ref="B30" r:id="rId28" display="https://www.microsave.net/2026/03/12/bridging-the-digital-divide-for-low-income-entrepreneurs-in-bangladesh/" xr:uid="{D019B3CA-FD42-4516-8877-EA35FB7F685D}"/>
    <hyperlink ref="E30" r:id="rId29" display="https://www.microsave.net/author/mayank-sharma/" xr:uid="{CAEDB9C4-7944-4594-9BE0-F386D957B88A}"/>
  </hyperlink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000"/>
  <sheetViews>
    <sheetView workbookViewId="0">
      <pane ySplit="1" topLeftCell="A149" activePane="bottomLeft" state="frozen"/>
      <selection pane="bottomLeft"/>
    </sheetView>
  </sheetViews>
  <sheetFormatPr defaultColWidth="14.453125" defaultRowHeight="15" customHeight="1"/>
  <cols>
    <col min="1" max="1" width="9" style="102" customWidth="1"/>
    <col min="2" max="2" width="59.6328125" style="103" customWidth="1"/>
    <col min="3" max="3" width="13.6328125" style="102" customWidth="1"/>
    <col min="4" max="4" width="94.36328125" style="102" customWidth="1"/>
    <col min="5" max="5" width="33.36328125" style="102" customWidth="1"/>
    <col min="6" max="25" width="9.08984375" style="102" customWidth="1"/>
    <col min="26" max="16384" width="14.453125" style="102"/>
  </cols>
  <sheetData>
    <row r="1" spans="1:25" ht="33.75" customHeight="1">
      <c r="A1" s="3" t="s">
        <v>3657</v>
      </c>
      <c r="B1" s="26" t="s">
        <v>3463</v>
      </c>
      <c r="C1" s="26" t="s">
        <v>2</v>
      </c>
      <c r="D1" s="26" t="s">
        <v>3</v>
      </c>
      <c r="E1" s="26" t="s">
        <v>3658</v>
      </c>
      <c r="F1" s="104"/>
      <c r="G1" s="104"/>
      <c r="H1" s="104"/>
      <c r="I1" s="104"/>
      <c r="J1" s="104"/>
      <c r="K1" s="104"/>
      <c r="L1" s="104"/>
      <c r="M1" s="104"/>
      <c r="N1" s="104"/>
      <c r="O1" s="104"/>
      <c r="P1" s="104"/>
      <c r="Q1" s="104"/>
      <c r="R1" s="104"/>
      <c r="S1" s="104"/>
      <c r="T1" s="104"/>
      <c r="U1" s="82"/>
      <c r="V1" s="104"/>
      <c r="W1" s="104"/>
      <c r="X1" s="104"/>
      <c r="Y1" s="104"/>
    </row>
    <row r="2" spans="1:25" ht="33.75" customHeight="1">
      <c r="A2" s="20">
        <v>1</v>
      </c>
      <c r="B2" s="6" t="s">
        <v>3659</v>
      </c>
      <c r="C2" s="80">
        <v>39146</v>
      </c>
      <c r="D2" s="37" t="s">
        <v>3660</v>
      </c>
      <c r="E2" s="37" t="s">
        <v>3661</v>
      </c>
      <c r="F2" s="82"/>
      <c r="G2" s="82"/>
      <c r="H2" s="82"/>
      <c r="I2" s="82"/>
      <c r="J2" s="82"/>
      <c r="K2" s="82"/>
      <c r="L2" s="82"/>
      <c r="M2" s="82"/>
      <c r="N2" s="82"/>
      <c r="O2" s="82"/>
      <c r="P2" s="82"/>
      <c r="Q2" s="82"/>
      <c r="R2" s="82"/>
      <c r="S2" s="82"/>
      <c r="T2" s="82"/>
      <c r="U2" s="82"/>
      <c r="V2" s="82"/>
      <c r="W2" s="82"/>
      <c r="X2" s="82"/>
      <c r="Y2" s="82"/>
    </row>
    <row r="3" spans="1:25" ht="33.75" customHeight="1">
      <c r="A3" s="20">
        <v>2</v>
      </c>
      <c r="B3" s="6" t="s">
        <v>3662</v>
      </c>
      <c r="C3" s="105">
        <v>39188</v>
      </c>
      <c r="D3" s="37" t="s">
        <v>3663</v>
      </c>
      <c r="E3" s="37" t="s">
        <v>3664</v>
      </c>
      <c r="F3" s="82"/>
      <c r="G3" s="82"/>
      <c r="H3" s="82"/>
      <c r="I3" s="82"/>
      <c r="J3" s="82"/>
      <c r="K3" s="82"/>
      <c r="L3" s="82"/>
      <c r="M3" s="82"/>
      <c r="N3" s="82"/>
      <c r="O3" s="82"/>
      <c r="P3" s="82"/>
      <c r="Q3" s="82"/>
      <c r="R3" s="82"/>
      <c r="S3" s="82"/>
      <c r="T3" s="82"/>
      <c r="U3" s="82"/>
      <c r="V3" s="82"/>
      <c r="W3" s="82"/>
      <c r="X3" s="82"/>
      <c r="Y3" s="82"/>
    </row>
    <row r="4" spans="1:25" ht="33.75" customHeight="1">
      <c r="A4" s="20">
        <v>3</v>
      </c>
      <c r="B4" s="6" t="s">
        <v>3665</v>
      </c>
      <c r="C4" s="80">
        <v>39202</v>
      </c>
      <c r="D4" s="37" t="s">
        <v>3666</v>
      </c>
      <c r="E4" s="37" t="s">
        <v>3664</v>
      </c>
      <c r="F4" s="82"/>
      <c r="G4" s="82"/>
      <c r="H4" s="82"/>
      <c r="I4" s="82"/>
      <c r="J4" s="82"/>
      <c r="K4" s="82"/>
      <c r="L4" s="82"/>
      <c r="M4" s="82"/>
      <c r="N4" s="82"/>
      <c r="O4" s="82"/>
      <c r="P4" s="82"/>
      <c r="Q4" s="82"/>
      <c r="R4" s="82"/>
      <c r="S4" s="82"/>
      <c r="T4" s="82"/>
      <c r="U4" s="82"/>
      <c r="V4" s="82"/>
      <c r="W4" s="82"/>
      <c r="X4" s="82"/>
      <c r="Y4" s="82"/>
    </row>
    <row r="5" spans="1:25" ht="33.75" customHeight="1">
      <c r="A5" s="20">
        <v>4</v>
      </c>
      <c r="B5" s="6" t="s">
        <v>293</v>
      </c>
      <c r="C5" s="80">
        <v>39209</v>
      </c>
      <c r="D5" s="37" t="s">
        <v>3667</v>
      </c>
      <c r="E5" s="37" t="s">
        <v>295</v>
      </c>
      <c r="F5" s="82"/>
      <c r="G5" s="82"/>
      <c r="H5" s="82"/>
      <c r="I5" s="82"/>
      <c r="J5" s="82"/>
      <c r="K5" s="82"/>
      <c r="L5" s="82"/>
      <c r="M5" s="82"/>
      <c r="N5" s="82"/>
      <c r="O5" s="82"/>
      <c r="P5" s="82"/>
      <c r="Q5" s="82"/>
      <c r="R5" s="82"/>
      <c r="S5" s="82"/>
      <c r="T5" s="82"/>
      <c r="U5" s="82"/>
      <c r="V5" s="82"/>
      <c r="W5" s="82"/>
      <c r="X5" s="82"/>
      <c r="Y5" s="82"/>
    </row>
    <row r="6" spans="1:25" ht="33.75" customHeight="1">
      <c r="A6" s="20">
        <v>5</v>
      </c>
      <c r="B6" s="6" t="s">
        <v>3668</v>
      </c>
      <c r="C6" s="80">
        <v>39273</v>
      </c>
      <c r="D6" s="37" t="s">
        <v>3669</v>
      </c>
      <c r="E6" s="37" t="s">
        <v>3670</v>
      </c>
      <c r="F6" s="82"/>
      <c r="G6" s="82"/>
      <c r="H6" s="82"/>
      <c r="I6" s="82"/>
      <c r="J6" s="82"/>
      <c r="K6" s="82"/>
      <c r="L6" s="82"/>
      <c r="M6" s="82"/>
      <c r="N6" s="82"/>
      <c r="O6" s="82"/>
      <c r="P6" s="82"/>
      <c r="Q6" s="82"/>
      <c r="R6" s="82"/>
      <c r="S6" s="82"/>
      <c r="T6" s="82"/>
      <c r="U6" s="82"/>
      <c r="V6" s="82"/>
      <c r="W6" s="82"/>
      <c r="X6" s="82"/>
      <c r="Y6" s="82"/>
    </row>
    <row r="7" spans="1:25" ht="33.75" customHeight="1">
      <c r="A7" s="20">
        <v>6</v>
      </c>
      <c r="B7" s="6" t="s">
        <v>3671</v>
      </c>
      <c r="C7" s="80">
        <v>39482</v>
      </c>
      <c r="D7" s="37" t="s">
        <v>3672</v>
      </c>
      <c r="E7" s="37" t="s">
        <v>3673</v>
      </c>
      <c r="F7" s="82"/>
      <c r="G7" s="82"/>
      <c r="H7" s="82"/>
      <c r="I7" s="82"/>
      <c r="J7" s="82"/>
      <c r="K7" s="82"/>
      <c r="L7" s="82"/>
      <c r="M7" s="82"/>
      <c r="N7" s="82"/>
      <c r="O7" s="82"/>
      <c r="P7" s="82"/>
      <c r="Q7" s="82"/>
      <c r="R7" s="82"/>
      <c r="S7" s="82"/>
      <c r="T7" s="82"/>
      <c r="U7" s="82"/>
      <c r="V7" s="82"/>
      <c r="W7" s="82"/>
      <c r="X7" s="82"/>
      <c r="Y7" s="82"/>
    </row>
    <row r="8" spans="1:25" ht="33.75" customHeight="1">
      <c r="A8" s="20">
        <v>7</v>
      </c>
      <c r="B8" s="6" t="s">
        <v>3674</v>
      </c>
      <c r="C8" s="80">
        <v>39505</v>
      </c>
      <c r="D8" s="37" t="s">
        <v>3675</v>
      </c>
      <c r="E8" s="37" t="s">
        <v>7</v>
      </c>
      <c r="F8" s="82"/>
      <c r="G8" s="82"/>
      <c r="H8" s="82"/>
      <c r="I8" s="82"/>
      <c r="J8" s="82"/>
      <c r="K8" s="82"/>
      <c r="L8" s="82"/>
      <c r="M8" s="82"/>
      <c r="N8" s="82"/>
      <c r="O8" s="82"/>
      <c r="P8" s="82"/>
      <c r="Q8" s="82"/>
      <c r="R8" s="82"/>
      <c r="S8" s="82"/>
      <c r="T8" s="82"/>
      <c r="U8" s="82"/>
      <c r="V8" s="82"/>
      <c r="W8" s="82"/>
      <c r="X8" s="82"/>
      <c r="Y8" s="82"/>
    </row>
    <row r="9" spans="1:25" ht="33.75" customHeight="1">
      <c r="A9" s="20">
        <v>8</v>
      </c>
      <c r="B9" s="6" t="s">
        <v>3676</v>
      </c>
      <c r="C9" s="80">
        <v>39518</v>
      </c>
      <c r="D9" s="37" t="s">
        <v>3677</v>
      </c>
      <c r="E9" s="37" t="s">
        <v>7</v>
      </c>
      <c r="F9" s="82"/>
      <c r="G9" s="82"/>
      <c r="H9" s="82"/>
      <c r="I9" s="82"/>
      <c r="J9" s="82"/>
      <c r="K9" s="82"/>
      <c r="L9" s="82"/>
      <c r="M9" s="82"/>
      <c r="N9" s="82"/>
      <c r="O9" s="82"/>
      <c r="P9" s="82"/>
      <c r="Q9" s="82"/>
      <c r="R9" s="82"/>
      <c r="S9" s="82"/>
      <c r="T9" s="82"/>
      <c r="U9" s="82"/>
      <c r="V9" s="82"/>
      <c r="W9" s="82"/>
      <c r="X9" s="82"/>
      <c r="Y9" s="82"/>
    </row>
    <row r="10" spans="1:25" ht="33.75" customHeight="1">
      <c r="A10" s="20">
        <v>9</v>
      </c>
      <c r="B10" s="6" t="s">
        <v>3678</v>
      </c>
      <c r="C10" s="80">
        <v>39528</v>
      </c>
      <c r="D10" s="37" t="s">
        <v>3679</v>
      </c>
      <c r="E10" s="37" t="s">
        <v>3680</v>
      </c>
      <c r="F10" s="82"/>
      <c r="G10" s="82"/>
      <c r="H10" s="82"/>
      <c r="I10" s="82"/>
      <c r="J10" s="82"/>
      <c r="K10" s="82"/>
      <c r="L10" s="82"/>
      <c r="M10" s="82"/>
      <c r="N10" s="82"/>
      <c r="O10" s="82"/>
      <c r="P10" s="82"/>
      <c r="Q10" s="82"/>
      <c r="R10" s="82"/>
      <c r="S10" s="82"/>
      <c r="T10" s="82"/>
      <c r="U10" s="82"/>
      <c r="V10" s="82"/>
      <c r="W10" s="82"/>
      <c r="X10" s="82"/>
      <c r="Y10" s="82"/>
    </row>
    <row r="11" spans="1:25" ht="33.75" customHeight="1">
      <c r="A11" s="20">
        <v>10</v>
      </c>
      <c r="B11" s="6" t="s">
        <v>3681</v>
      </c>
      <c r="C11" s="80">
        <v>39545</v>
      </c>
      <c r="D11" s="37" t="s">
        <v>3682</v>
      </c>
      <c r="E11" s="37" t="s">
        <v>3683</v>
      </c>
      <c r="F11" s="82"/>
      <c r="G11" s="82"/>
      <c r="H11" s="82"/>
      <c r="I11" s="82"/>
      <c r="J11" s="82"/>
      <c r="K11" s="82"/>
      <c r="L11" s="82"/>
      <c r="M11" s="82"/>
      <c r="N11" s="82"/>
      <c r="O11" s="82"/>
      <c r="P11" s="82"/>
      <c r="Q11" s="82"/>
      <c r="R11" s="82"/>
      <c r="S11" s="82"/>
      <c r="T11" s="82"/>
      <c r="U11" s="82"/>
      <c r="V11" s="82"/>
      <c r="W11" s="82"/>
      <c r="X11" s="82"/>
      <c r="Y11" s="82"/>
    </row>
    <row r="12" spans="1:25" ht="33.75" customHeight="1">
      <c r="A12" s="20">
        <v>11</v>
      </c>
      <c r="B12" s="6" t="s">
        <v>3684</v>
      </c>
      <c r="C12" s="80">
        <v>39710</v>
      </c>
      <c r="D12" s="37" t="s">
        <v>3685</v>
      </c>
      <c r="E12" s="37" t="s">
        <v>3686</v>
      </c>
      <c r="F12" s="82"/>
      <c r="G12" s="82"/>
      <c r="H12" s="82"/>
      <c r="I12" s="82"/>
      <c r="J12" s="82"/>
      <c r="K12" s="82"/>
      <c r="L12" s="82"/>
      <c r="M12" s="82"/>
      <c r="N12" s="82"/>
      <c r="O12" s="82"/>
      <c r="P12" s="82"/>
      <c r="Q12" s="82"/>
      <c r="R12" s="82"/>
      <c r="S12" s="82"/>
      <c r="T12" s="82"/>
      <c r="U12" s="82"/>
      <c r="V12" s="82"/>
      <c r="W12" s="82"/>
      <c r="X12" s="82"/>
      <c r="Y12" s="82"/>
    </row>
    <row r="13" spans="1:25" ht="33.75" customHeight="1">
      <c r="A13" s="20">
        <v>12</v>
      </c>
      <c r="B13" s="6" t="s">
        <v>3687</v>
      </c>
      <c r="C13" s="80">
        <v>39828</v>
      </c>
      <c r="D13" s="37" t="s">
        <v>3688</v>
      </c>
      <c r="E13" s="37" t="s">
        <v>7</v>
      </c>
      <c r="F13" s="82"/>
      <c r="G13" s="82"/>
      <c r="H13" s="82"/>
      <c r="I13" s="82"/>
      <c r="J13" s="82"/>
      <c r="K13" s="82"/>
      <c r="L13" s="82"/>
      <c r="M13" s="82"/>
      <c r="N13" s="82"/>
      <c r="O13" s="82"/>
      <c r="P13" s="82"/>
      <c r="Q13" s="82"/>
      <c r="R13" s="82"/>
      <c r="S13" s="82"/>
      <c r="T13" s="82"/>
      <c r="U13" s="82"/>
      <c r="V13" s="82"/>
      <c r="W13" s="82"/>
      <c r="X13" s="82"/>
      <c r="Y13" s="82"/>
    </row>
    <row r="14" spans="1:25" ht="33.75" customHeight="1">
      <c r="A14" s="20">
        <v>13</v>
      </c>
      <c r="B14" s="6" t="s">
        <v>3689</v>
      </c>
      <c r="C14" s="80">
        <v>39862</v>
      </c>
      <c r="D14" s="37" t="s">
        <v>3690</v>
      </c>
      <c r="E14" s="37" t="s">
        <v>3691</v>
      </c>
      <c r="F14" s="82"/>
      <c r="G14" s="82"/>
      <c r="H14" s="82"/>
      <c r="I14" s="82"/>
      <c r="J14" s="82"/>
      <c r="K14" s="82"/>
      <c r="L14" s="82"/>
      <c r="M14" s="82"/>
      <c r="N14" s="82"/>
      <c r="O14" s="82"/>
      <c r="P14" s="82"/>
      <c r="Q14" s="82"/>
      <c r="R14" s="82"/>
      <c r="S14" s="82"/>
      <c r="T14" s="82"/>
      <c r="U14" s="82"/>
      <c r="V14" s="82"/>
      <c r="W14" s="82"/>
      <c r="X14" s="82"/>
      <c r="Y14" s="82"/>
    </row>
    <row r="15" spans="1:25" ht="33.75" customHeight="1">
      <c r="A15" s="20">
        <v>14</v>
      </c>
      <c r="B15" s="6" t="s">
        <v>3692</v>
      </c>
      <c r="C15" s="80">
        <v>39869</v>
      </c>
      <c r="D15" s="37" t="s">
        <v>3693</v>
      </c>
      <c r="E15" s="37" t="s">
        <v>3694</v>
      </c>
      <c r="F15" s="82"/>
      <c r="G15" s="82"/>
      <c r="H15" s="82"/>
      <c r="I15" s="82"/>
      <c r="J15" s="82"/>
      <c r="K15" s="82"/>
      <c r="L15" s="82"/>
      <c r="M15" s="82"/>
      <c r="N15" s="82"/>
      <c r="O15" s="82"/>
      <c r="P15" s="82"/>
      <c r="Q15" s="82"/>
      <c r="R15" s="82"/>
      <c r="S15" s="82"/>
      <c r="T15" s="82"/>
      <c r="U15" s="82"/>
      <c r="V15" s="82"/>
      <c r="W15" s="82"/>
      <c r="X15" s="82"/>
      <c r="Y15" s="82"/>
    </row>
    <row r="16" spans="1:25" ht="33.75" customHeight="1">
      <c r="A16" s="20">
        <v>15</v>
      </c>
      <c r="B16" s="6" t="s">
        <v>3695</v>
      </c>
      <c r="C16" s="80">
        <v>39906</v>
      </c>
      <c r="D16" s="37" t="s">
        <v>3696</v>
      </c>
      <c r="E16" s="37" t="s">
        <v>3697</v>
      </c>
      <c r="F16" s="82"/>
      <c r="G16" s="82"/>
      <c r="H16" s="82"/>
      <c r="I16" s="82"/>
      <c r="J16" s="82"/>
      <c r="K16" s="82"/>
      <c r="L16" s="82"/>
      <c r="M16" s="82"/>
      <c r="N16" s="82"/>
      <c r="O16" s="82"/>
      <c r="P16" s="82"/>
      <c r="Q16" s="82"/>
      <c r="R16" s="82"/>
      <c r="S16" s="82"/>
      <c r="T16" s="82"/>
      <c r="U16" s="82"/>
      <c r="V16" s="82"/>
      <c r="W16" s="82"/>
      <c r="X16" s="82"/>
      <c r="Y16" s="82"/>
    </row>
    <row r="17" spans="1:31" ht="33.75" customHeight="1">
      <c r="A17" s="20">
        <v>16</v>
      </c>
      <c r="B17" s="6" t="s">
        <v>3698</v>
      </c>
      <c r="C17" s="80">
        <v>39937</v>
      </c>
      <c r="D17" s="37" t="s">
        <v>3699</v>
      </c>
      <c r="E17" s="37" t="s">
        <v>7</v>
      </c>
      <c r="F17" s="82"/>
      <c r="G17" s="82"/>
      <c r="H17" s="82"/>
      <c r="I17" s="82"/>
      <c r="J17" s="82"/>
      <c r="K17" s="82"/>
      <c r="L17" s="82"/>
      <c r="M17" s="82"/>
      <c r="N17" s="82"/>
      <c r="O17" s="82"/>
      <c r="P17" s="82"/>
      <c r="Q17" s="82"/>
      <c r="R17" s="82"/>
      <c r="S17" s="82"/>
      <c r="T17" s="82"/>
      <c r="U17" s="82"/>
      <c r="V17" s="82"/>
      <c r="W17" s="82"/>
      <c r="X17" s="82"/>
      <c r="Y17" s="82"/>
    </row>
    <row r="18" spans="1:31" ht="33.75" customHeight="1">
      <c r="A18" s="20">
        <v>17</v>
      </c>
      <c r="B18" s="6" t="s">
        <v>3700</v>
      </c>
      <c r="C18" s="80">
        <v>39944</v>
      </c>
      <c r="D18" s="37" t="s">
        <v>3701</v>
      </c>
      <c r="E18" s="37" t="s">
        <v>7</v>
      </c>
      <c r="F18" s="82"/>
      <c r="G18" s="82"/>
      <c r="H18" s="82"/>
      <c r="I18" s="82"/>
      <c r="J18" s="82"/>
      <c r="K18" s="82"/>
      <c r="L18" s="82"/>
      <c r="M18" s="82"/>
      <c r="N18" s="82"/>
      <c r="O18" s="82"/>
      <c r="P18" s="82"/>
      <c r="Q18" s="82"/>
      <c r="R18" s="82"/>
      <c r="S18" s="82"/>
      <c r="T18" s="82"/>
      <c r="U18" s="82"/>
      <c r="V18" s="82"/>
      <c r="W18" s="82"/>
      <c r="X18" s="82"/>
      <c r="Y18" s="82"/>
    </row>
    <row r="19" spans="1:31" ht="33.75" customHeight="1">
      <c r="A19" s="20">
        <v>18</v>
      </c>
      <c r="B19" s="6" t="s">
        <v>3702</v>
      </c>
      <c r="C19" s="80">
        <v>39954</v>
      </c>
      <c r="D19" s="37" t="s">
        <v>3703</v>
      </c>
      <c r="E19" s="37" t="s">
        <v>3704</v>
      </c>
      <c r="F19" s="82"/>
      <c r="G19" s="82"/>
      <c r="H19" s="82"/>
      <c r="I19" s="82"/>
      <c r="J19" s="82"/>
      <c r="K19" s="82"/>
      <c r="L19" s="82"/>
      <c r="M19" s="82"/>
      <c r="N19" s="82"/>
      <c r="O19" s="82"/>
      <c r="P19" s="82"/>
      <c r="Q19" s="82"/>
      <c r="R19" s="82"/>
      <c r="S19" s="82"/>
      <c r="T19" s="82"/>
      <c r="U19" s="82"/>
      <c r="V19" s="82"/>
      <c r="W19" s="82"/>
      <c r="X19" s="82"/>
      <c r="Y19" s="82"/>
    </row>
    <row r="20" spans="1:31" ht="33.75" customHeight="1">
      <c r="A20" s="20">
        <v>19</v>
      </c>
      <c r="B20" s="6" t="s">
        <v>619</v>
      </c>
      <c r="C20" s="80">
        <v>39973</v>
      </c>
      <c r="D20" s="37" t="s">
        <v>3705</v>
      </c>
      <c r="E20" s="37" t="s">
        <v>3706</v>
      </c>
      <c r="F20" s="82"/>
      <c r="G20" s="82"/>
      <c r="H20" s="82"/>
      <c r="I20" s="82"/>
      <c r="J20" s="82"/>
      <c r="K20" s="82"/>
      <c r="L20" s="82"/>
      <c r="M20" s="82"/>
      <c r="N20" s="82"/>
      <c r="O20" s="82"/>
      <c r="P20" s="82"/>
      <c r="Q20" s="82"/>
      <c r="R20" s="82"/>
      <c r="S20" s="82"/>
      <c r="T20" s="82"/>
      <c r="U20" s="82"/>
      <c r="V20" s="82"/>
      <c r="W20" s="82"/>
      <c r="X20" s="82"/>
      <c r="Y20" s="82"/>
    </row>
    <row r="21" spans="1:31" ht="33.75" customHeight="1">
      <c r="A21" s="20">
        <v>20</v>
      </c>
      <c r="B21" s="6" t="s">
        <v>3707</v>
      </c>
      <c r="C21" s="80">
        <v>39997</v>
      </c>
      <c r="D21" s="37" t="s">
        <v>3708</v>
      </c>
      <c r="E21" s="37" t="s">
        <v>3709</v>
      </c>
      <c r="F21" s="82"/>
      <c r="G21" s="82"/>
      <c r="H21" s="82"/>
      <c r="I21" s="82"/>
      <c r="J21" s="82"/>
      <c r="K21" s="82"/>
      <c r="L21" s="82"/>
      <c r="M21" s="82"/>
      <c r="N21" s="82"/>
      <c r="O21" s="82"/>
      <c r="P21" s="82"/>
      <c r="Q21" s="82"/>
      <c r="R21" s="82"/>
      <c r="S21" s="82"/>
      <c r="T21" s="82"/>
      <c r="U21" s="82"/>
      <c r="V21" s="82"/>
      <c r="W21" s="82"/>
      <c r="X21" s="82"/>
      <c r="Y21" s="82"/>
    </row>
    <row r="22" spans="1:31" ht="33.75" customHeight="1">
      <c r="A22" s="20">
        <v>21</v>
      </c>
      <c r="B22" s="6" t="s">
        <v>3710</v>
      </c>
      <c r="C22" s="80">
        <v>40008</v>
      </c>
      <c r="D22" s="37" t="s">
        <v>3711</v>
      </c>
      <c r="E22" s="37" t="s">
        <v>3712</v>
      </c>
      <c r="F22" s="82"/>
      <c r="G22" s="82"/>
      <c r="H22" s="82"/>
      <c r="I22" s="82"/>
      <c r="J22" s="82"/>
      <c r="K22" s="82"/>
      <c r="L22" s="82"/>
      <c r="M22" s="82"/>
      <c r="N22" s="82"/>
      <c r="O22" s="82"/>
      <c r="P22" s="82"/>
      <c r="Q22" s="82"/>
      <c r="R22" s="82"/>
      <c r="S22" s="82"/>
      <c r="T22" s="82"/>
      <c r="U22" s="82"/>
      <c r="V22" s="82"/>
      <c r="W22" s="82"/>
      <c r="X22" s="82"/>
      <c r="Y22" s="82"/>
    </row>
    <row r="23" spans="1:31" ht="33.75" customHeight="1">
      <c r="A23" s="20">
        <v>22</v>
      </c>
      <c r="B23" s="6" t="s">
        <v>3713</v>
      </c>
      <c r="C23" s="80">
        <v>40035</v>
      </c>
      <c r="D23" s="37" t="s">
        <v>3714</v>
      </c>
      <c r="E23" s="37" t="s">
        <v>3715</v>
      </c>
      <c r="F23" s="82"/>
      <c r="G23" s="82"/>
      <c r="H23" s="82"/>
      <c r="I23" s="82"/>
      <c r="J23" s="82"/>
      <c r="K23" s="82"/>
      <c r="L23" s="82"/>
      <c r="M23" s="82"/>
      <c r="N23" s="82"/>
      <c r="O23" s="82"/>
      <c r="P23" s="82"/>
      <c r="Q23" s="82"/>
      <c r="R23" s="82"/>
      <c r="S23" s="82"/>
      <c r="T23" s="82"/>
      <c r="U23" s="82"/>
      <c r="V23" s="82"/>
      <c r="W23" s="82"/>
      <c r="X23" s="82"/>
      <c r="Y23" s="82"/>
    </row>
    <row r="24" spans="1:31" ht="33.75" customHeight="1">
      <c r="A24" s="20">
        <v>23</v>
      </c>
      <c r="B24" s="6" t="s">
        <v>3716</v>
      </c>
      <c r="C24" s="80">
        <v>40070</v>
      </c>
      <c r="D24" s="37" t="s">
        <v>3717</v>
      </c>
      <c r="E24" s="37" t="s">
        <v>3718</v>
      </c>
      <c r="F24" s="82"/>
      <c r="G24" s="82"/>
      <c r="H24" s="82"/>
      <c r="I24" s="82"/>
      <c r="J24" s="82"/>
      <c r="K24" s="82"/>
      <c r="L24" s="82"/>
      <c r="M24" s="82"/>
      <c r="N24" s="82"/>
      <c r="O24" s="82"/>
      <c r="P24" s="82"/>
      <c r="Q24" s="82"/>
      <c r="R24" s="82"/>
      <c r="S24" s="82"/>
      <c r="T24" s="82"/>
      <c r="U24" s="82"/>
      <c r="V24" s="82"/>
      <c r="W24" s="82"/>
      <c r="X24" s="82"/>
      <c r="Y24" s="82"/>
    </row>
    <row r="25" spans="1:31" ht="33.75" customHeight="1">
      <c r="A25" s="20">
        <v>24</v>
      </c>
      <c r="B25" s="6" t="s">
        <v>3719</v>
      </c>
      <c r="C25" s="80">
        <v>40081</v>
      </c>
      <c r="D25" s="37" t="s">
        <v>3720</v>
      </c>
      <c r="E25" s="37" t="s">
        <v>3721</v>
      </c>
      <c r="F25" s="82"/>
      <c r="G25" s="82"/>
      <c r="H25" s="82"/>
      <c r="I25" s="82"/>
      <c r="J25" s="82"/>
      <c r="K25" s="82"/>
      <c r="L25" s="82"/>
      <c r="M25" s="82"/>
      <c r="N25" s="82"/>
      <c r="O25" s="82"/>
      <c r="P25" s="82"/>
      <c r="Q25" s="82"/>
      <c r="R25" s="82"/>
      <c r="S25" s="82"/>
      <c r="T25" s="82"/>
      <c r="U25" s="82"/>
      <c r="V25" s="82"/>
      <c r="W25" s="82"/>
      <c r="X25" s="82"/>
      <c r="Y25" s="82"/>
    </row>
    <row r="26" spans="1:31" ht="33.75" customHeight="1">
      <c r="A26" s="20">
        <v>25</v>
      </c>
      <c r="B26" s="6" t="s">
        <v>3722</v>
      </c>
      <c r="C26" s="80">
        <v>40091</v>
      </c>
      <c r="D26" s="37" t="s">
        <v>3723</v>
      </c>
      <c r="E26" s="37" t="s">
        <v>3724</v>
      </c>
      <c r="F26" s="82"/>
      <c r="G26" s="82"/>
      <c r="H26" s="82"/>
      <c r="I26" s="82"/>
      <c r="J26" s="82"/>
      <c r="K26" s="82"/>
      <c r="L26" s="82"/>
      <c r="M26" s="82"/>
      <c r="N26" s="82"/>
      <c r="O26" s="82"/>
      <c r="P26" s="82"/>
      <c r="Q26" s="82"/>
      <c r="R26" s="82"/>
      <c r="S26" s="82"/>
      <c r="T26" s="82"/>
      <c r="U26" s="82"/>
      <c r="V26" s="82"/>
      <c r="W26" s="82"/>
      <c r="X26" s="82"/>
      <c r="Y26" s="82"/>
    </row>
    <row r="27" spans="1:31" ht="33.75" customHeight="1">
      <c r="A27" s="20">
        <v>26</v>
      </c>
      <c r="B27" s="6" t="s">
        <v>3725</v>
      </c>
      <c r="C27" s="80">
        <v>40101</v>
      </c>
      <c r="D27" s="37" t="s">
        <v>3726</v>
      </c>
      <c r="E27" s="37" t="s">
        <v>852</v>
      </c>
      <c r="F27" s="82"/>
      <c r="G27" s="82"/>
      <c r="H27" s="82"/>
      <c r="I27" s="82"/>
      <c r="J27" s="82"/>
      <c r="K27" s="82"/>
      <c r="L27" s="82"/>
      <c r="M27" s="82"/>
      <c r="N27" s="82"/>
      <c r="O27" s="82"/>
      <c r="P27" s="82"/>
      <c r="Q27" s="82"/>
      <c r="R27" s="82"/>
      <c r="S27" s="82"/>
      <c r="T27" s="82"/>
      <c r="U27" s="82"/>
      <c r="V27" s="82"/>
      <c r="W27" s="82"/>
      <c r="X27" s="82"/>
      <c r="Y27" s="82"/>
    </row>
    <row r="28" spans="1:31" ht="33.75" customHeight="1">
      <c r="A28" s="20">
        <v>27</v>
      </c>
      <c r="B28" s="6" t="s">
        <v>3727</v>
      </c>
      <c r="C28" s="80">
        <v>40107</v>
      </c>
      <c r="D28" s="37" t="s">
        <v>3728</v>
      </c>
      <c r="E28" s="37" t="s">
        <v>3729</v>
      </c>
      <c r="F28" s="82"/>
      <c r="G28" s="82"/>
      <c r="H28" s="82"/>
      <c r="I28" s="82"/>
      <c r="J28" s="82"/>
      <c r="K28" s="82"/>
      <c r="L28" s="82"/>
      <c r="M28" s="82"/>
      <c r="N28" s="82"/>
      <c r="O28" s="82"/>
      <c r="P28" s="82"/>
      <c r="Q28" s="82"/>
      <c r="R28" s="82"/>
      <c r="S28" s="82"/>
      <c r="T28" s="82"/>
      <c r="U28" s="82"/>
      <c r="V28" s="82"/>
      <c r="W28" s="82"/>
      <c r="X28" s="82"/>
      <c r="Y28" s="82"/>
    </row>
    <row r="29" spans="1:31" ht="33.75" customHeight="1">
      <c r="A29" s="20">
        <v>28</v>
      </c>
      <c r="B29" s="6" t="s">
        <v>3730</v>
      </c>
      <c r="C29" s="80">
        <v>40112</v>
      </c>
      <c r="D29" s="37" t="s">
        <v>3731</v>
      </c>
      <c r="E29" s="37" t="s">
        <v>3732</v>
      </c>
      <c r="F29" s="82"/>
      <c r="G29" s="82"/>
      <c r="H29" s="82"/>
      <c r="I29" s="82"/>
      <c r="J29" s="82"/>
      <c r="K29" s="82"/>
      <c r="L29" s="82"/>
      <c r="M29" s="82"/>
      <c r="N29" s="82"/>
      <c r="O29" s="82"/>
      <c r="P29" s="82"/>
      <c r="Q29" s="82"/>
      <c r="R29" s="82"/>
      <c r="S29" s="82"/>
      <c r="T29" s="82"/>
      <c r="U29" s="82"/>
      <c r="V29" s="82"/>
      <c r="W29" s="82"/>
      <c r="X29" s="82"/>
      <c r="Y29" s="82"/>
    </row>
    <row r="30" spans="1:31" ht="33.75" customHeight="1">
      <c r="A30" s="20">
        <v>29</v>
      </c>
      <c r="B30" s="6" t="s">
        <v>3733</v>
      </c>
      <c r="C30" s="80">
        <v>40116</v>
      </c>
      <c r="D30" s="37" t="s">
        <v>3734</v>
      </c>
      <c r="E30" s="37" t="s">
        <v>3729</v>
      </c>
      <c r="F30" s="82"/>
      <c r="G30" s="82"/>
      <c r="H30" s="82"/>
      <c r="I30" s="82"/>
      <c r="J30" s="82"/>
      <c r="K30" s="82"/>
      <c r="L30" s="82"/>
      <c r="M30" s="82"/>
      <c r="N30" s="82"/>
      <c r="O30" s="82"/>
      <c r="P30" s="82"/>
      <c r="Q30" s="82"/>
      <c r="R30" s="82"/>
      <c r="S30" s="82"/>
      <c r="T30" s="82"/>
      <c r="U30" s="82"/>
      <c r="V30" s="82"/>
      <c r="W30" s="82"/>
      <c r="X30" s="82"/>
      <c r="Y30" s="82"/>
    </row>
    <row r="31" spans="1:31" ht="33.75" customHeight="1">
      <c r="A31" s="20">
        <v>30</v>
      </c>
      <c r="B31" s="6" t="s">
        <v>3735</v>
      </c>
      <c r="C31" s="80">
        <v>40184</v>
      </c>
      <c r="D31" s="37" t="s">
        <v>3736</v>
      </c>
      <c r="E31" s="37" t="s">
        <v>3737</v>
      </c>
      <c r="F31" s="82"/>
      <c r="G31" s="82"/>
      <c r="H31" s="82"/>
      <c r="I31" s="82"/>
      <c r="J31" s="82"/>
      <c r="K31" s="82"/>
      <c r="L31" s="82"/>
      <c r="M31" s="82"/>
      <c r="N31" s="82"/>
      <c r="O31" s="82"/>
      <c r="P31" s="82"/>
      <c r="Q31" s="82"/>
      <c r="R31" s="82"/>
      <c r="S31" s="82"/>
      <c r="T31" s="82"/>
      <c r="U31" s="82"/>
      <c r="V31" s="82"/>
      <c r="W31" s="82"/>
      <c r="X31" s="82"/>
      <c r="Y31" s="82"/>
    </row>
    <row r="32" spans="1:31" ht="33.75" customHeight="1">
      <c r="A32" s="20">
        <v>31</v>
      </c>
      <c r="B32" s="6" t="s">
        <v>3738</v>
      </c>
      <c r="C32" s="80">
        <v>40197</v>
      </c>
      <c r="D32" s="37" t="s">
        <v>3739</v>
      </c>
      <c r="E32" s="37" t="s">
        <v>3740</v>
      </c>
      <c r="F32" s="82"/>
      <c r="G32" s="82"/>
      <c r="H32" s="82"/>
      <c r="I32" s="82"/>
      <c r="J32" s="82"/>
      <c r="K32" s="82"/>
      <c r="L32" s="82"/>
      <c r="M32" s="82"/>
      <c r="N32" s="82"/>
      <c r="O32" s="82"/>
      <c r="P32" s="82"/>
      <c r="Q32" s="82"/>
      <c r="R32" s="82"/>
      <c r="S32" s="82"/>
      <c r="T32" s="82"/>
      <c r="U32" s="82"/>
      <c r="V32" s="82"/>
      <c r="W32" s="82"/>
      <c r="X32" s="82"/>
      <c r="Y32" s="82"/>
    </row>
    <row r="33" spans="1:25" ht="33.75" customHeight="1">
      <c r="A33" s="20">
        <v>32</v>
      </c>
      <c r="B33" s="6" t="s">
        <v>3741</v>
      </c>
      <c r="C33" s="80">
        <v>40203</v>
      </c>
      <c r="D33" s="37" t="s">
        <v>3742</v>
      </c>
      <c r="E33" s="37" t="s">
        <v>3743</v>
      </c>
      <c r="F33" s="82"/>
      <c r="G33" s="82"/>
      <c r="H33" s="82"/>
      <c r="I33" s="82"/>
      <c r="J33" s="82"/>
      <c r="K33" s="82"/>
      <c r="L33" s="82"/>
      <c r="M33" s="82"/>
      <c r="N33" s="82"/>
      <c r="O33" s="82"/>
      <c r="P33" s="82"/>
      <c r="Q33" s="82"/>
      <c r="R33" s="82"/>
      <c r="S33" s="82"/>
      <c r="T33" s="82"/>
      <c r="U33" s="82"/>
      <c r="V33" s="82"/>
      <c r="W33" s="82"/>
      <c r="X33" s="82"/>
      <c r="Y33" s="82"/>
    </row>
    <row r="34" spans="1:25" ht="33.75" customHeight="1">
      <c r="A34" s="20">
        <v>33</v>
      </c>
      <c r="B34" s="6" t="s">
        <v>3744</v>
      </c>
      <c r="C34" s="80">
        <v>40213</v>
      </c>
      <c r="D34" s="37" t="s">
        <v>3745</v>
      </c>
      <c r="E34" s="37" t="s">
        <v>3746</v>
      </c>
      <c r="F34" s="82"/>
      <c r="G34" s="82"/>
      <c r="H34" s="82"/>
      <c r="I34" s="82"/>
      <c r="J34" s="82"/>
      <c r="K34" s="82"/>
      <c r="L34" s="82"/>
      <c r="M34" s="82"/>
      <c r="N34" s="82"/>
      <c r="O34" s="82"/>
      <c r="P34" s="82"/>
      <c r="Q34" s="82"/>
      <c r="R34" s="82"/>
      <c r="S34" s="82"/>
      <c r="T34" s="82"/>
      <c r="U34" s="82"/>
      <c r="V34" s="82"/>
      <c r="W34" s="82"/>
      <c r="X34" s="82"/>
      <c r="Y34" s="82"/>
    </row>
    <row r="35" spans="1:25" ht="33.75" customHeight="1">
      <c r="A35" s="20">
        <v>34</v>
      </c>
      <c r="B35" s="6" t="s">
        <v>3747</v>
      </c>
      <c r="C35" s="80">
        <v>40235</v>
      </c>
      <c r="D35" s="37" t="s">
        <v>3748</v>
      </c>
      <c r="E35" s="37" t="s">
        <v>3749</v>
      </c>
      <c r="F35" s="82"/>
      <c r="G35" s="82"/>
      <c r="H35" s="82"/>
      <c r="I35" s="82"/>
      <c r="J35" s="82"/>
      <c r="K35" s="82"/>
      <c r="L35" s="82"/>
      <c r="M35" s="82"/>
      <c r="N35" s="82"/>
      <c r="O35" s="82"/>
      <c r="P35" s="82"/>
      <c r="Q35" s="82"/>
      <c r="R35" s="82"/>
      <c r="S35" s="82"/>
      <c r="T35" s="82"/>
      <c r="U35" s="82"/>
      <c r="V35" s="82"/>
      <c r="W35" s="82"/>
      <c r="X35" s="82"/>
      <c r="Y35" s="82"/>
    </row>
    <row r="36" spans="1:25" ht="33.75" customHeight="1">
      <c r="A36" s="20">
        <v>35</v>
      </c>
      <c r="B36" s="6" t="s">
        <v>3750</v>
      </c>
      <c r="C36" s="80">
        <v>40252</v>
      </c>
      <c r="D36" s="37" t="s">
        <v>3751</v>
      </c>
      <c r="E36" s="37" t="s">
        <v>3709</v>
      </c>
      <c r="F36" s="82"/>
      <c r="G36" s="82"/>
      <c r="H36" s="82"/>
      <c r="I36" s="82"/>
      <c r="J36" s="82"/>
      <c r="K36" s="82"/>
      <c r="L36" s="82"/>
      <c r="M36" s="82"/>
      <c r="N36" s="82"/>
      <c r="O36" s="82"/>
      <c r="P36" s="82"/>
      <c r="Q36" s="82"/>
      <c r="R36" s="82"/>
      <c r="S36" s="82"/>
      <c r="T36" s="82"/>
      <c r="U36" s="82"/>
      <c r="V36" s="82"/>
      <c r="W36" s="82"/>
      <c r="X36" s="82"/>
      <c r="Y36" s="82"/>
    </row>
    <row r="37" spans="1:25" ht="33.75" customHeight="1">
      <c r="A37" s="20">
        <v>36</v>
      </c>
      <c r="B37" s="6" t="s">
        <v>3752</v>
      </c>
      <c r="C37" s="80">
        <v>40260</v>
      </c>
      <c r="D37" s="37" t="s">
        <v>3753</v>
      </c>
      <c r="E37" s="37" t="s">
        <v>1634</v>
      </c>
      <c r="F37" s="82"/>
      <c r="G37" s="82"/>
      <c r="H37" s="82"/>
      <c r="I37" s="82"/>
      <c r="J37" s="82"/>
      <c r="K37" s="82"/>
      <c r="L37" s="82"/>
      <c r="M37" s="82"/>
      <c r="N37" s="82"/>
      <c r="O37" s="82"/>
      <c r="P37" s="82"/>
      <c r="Q37" s="82"/>
      <c r="R37" s="82"/>
      <c r="S37" s="82"/>
      <c r="T37" s="82"/>
      <c r="U37" s="82"/>
      <c r="V37" s="82"/>
      <c r="W37" s="82"/>
      <c r="X37" s="82"/>
      <c r="Y37" s="82"/>
    </row>
    <row r="38" spans="1:25" ht="33.75" customHeight="1">
      <c r="A38" s="20">
        <v>37</v>
      </c>
      <c r="B38" s="6" t="s">
        <v>3754</v>
      </c>
      <c r="C38" s="80">
        <v>40270</v>
      </c>
      <c r="D38" s="37" t="s">
        <v>3755</v>
      </c>
      <c r="E38" s="37" t="s">
        <v>3756</v>
      </c>
      <c r="F38" s="82"/>
      <c r="G38" s="82"/>
      <c r="H38" s="82"/>
      <c r="I38" s="82"/>
      <c r="J38" s="82"/>
      <c r="K38" s="82"/>
      <c r="L38" s="82"/>
      <c r="M38" s="82"/>
      <c r="N38" s="82"/>
      <c r="O38" s="82"/>
      <c r="P38" s="82"/>
      <c r="Q38" s="82"/>
      <c r="R38" s="82"/>
      <c r="S38" s="82"/>
      <c r="T38" s="82"/>
      <c r="U38" s="82"/>
      <c r="V38" s="82"/>
      <c r="W38" s="82"/>
      <c r="X38" s="82"/>
      <c r="Y38" s="82"/>
    </row>
    <row r="39" spans="1:25" ht="33.75" customHeight="1">
      <c r="A39" s="20">
        <v>38</v>
      </c>
      <c r="B39" s="6" t="s">
        <v>3757</v>
      </c>
      <c r="C39" s="80">
        <v>40270</v>
      </c>
      <c r="D39" s="37" t="s">
        <v>3758</v>
      </c>
      <c r="E39" s="37" t="s">
        <v>3759</v>
      </c>
      <c r="F39" s="82"/>
      <c r="G39" s="82"/>
      <c r="H39" s="82"/>
      <c r="I39" s="82"/>
      <c r="J39" s="82"/>
      <c r="K39" s="82"/>
      <c r="L39" s="82"/>
      <c r="M39" s="82"/>
      <c r="N39" s="82"/>
      <c r="O39" s="82"/>
      <c r="P39" s="82"/>
      <c r="Q39" s="82"/>
      <c r="R39" s="82"/>
      <c r="S39" s="82"/>
      <c r="T39" s="82"/>
      <c r="U39" s="82"/>
      <c r="V39" s="82"/>
      <c r="W39" s="82"/>
      <c r="X39" s="82"/>
      <c r="Y39" s="82"/>
    </row>
    <row r="40" spans="1:25" ht="33.75" customHeight="1">
      <c r="A40" s="20">
        <v>39</v>
      </c>
      <c r="B40" s="6" t="s">
        <v>3760</v>
      </c>
      <c r="C40" s="80">
        <v>40288</v>
      </c>
      <c r="D40" s="37" t="s">
        <v>3761</v>
      </c>
      <c r="E40" s="37" t="s">
        <v>3762</v>
      </c>
      <c r="F40" s="82"/>
      <c r="G40" s="82"/>
      <c r="H40" s="82"/>
      <c r="I40" s="82"/>
      <c r="J40" s="82"/>
      <c r="K40" s="82"/>
      <c r="L40" s="82"/>
      <c r="M40" s="82"/>
      <c r="N40" s="82"/>
      <c r="O40" s="82"/>
      <c r="P40" s="82"/>
      <c r="Q40" s="82"/>
      <c r="R40" s="82"/>
      <c r="S40" s="82"/>
      <c r="T40" s="82"/>
      <c r="U40" s="82"/>
      <c r="V40" s="82"/>
      <c r="W40" s="82"/>
      <c r="X40" s="82"/>
      <c r="Y40" s="82"/>
    </row>
    <row r="41" spans="1:25" ht="33.75" customHeight="1">
      <c r="A41" s="20">
        <v>40</v>
      </c>
      <c r="B41" s="6" t="s">
        <v>3763</v>
      </c>
      <c r="C41" s="80">
        <v>40301</v>
      </c>
      <c r="D41" s="37" t="s">
        <v>3764</v>
      </c>
      <c r="E41" s="37" t="s">
        <v>2868</v>
      </c>
      <c r="F41" s="82"/>
      <c r="G41" s="82"/>
      <c r="H41" s="82"/>
      <c r="I41" s="82"/>
      <c r="J41" s="82"/>
      <c r="K41" s="82"/>
      <c r="L41" s="82"/>
      <c r="M41" s="82"/>
      <c r="N41" s="82"/>
      <c r="O41" s="82"/>
      <c r="P41" s="82"/>
      <c r="Q41" s="82"/>
      <c r="R41" s="82"/>
      <c r="S41" s="82"/>
      <c r="T41" s="82"/>
      <c r="U41" s="82"/>
      <c r="V41" s="82"/>
      <c r="W41" s="82"/>
      <c r="X41" s="82"/>
      <c r="Y41" s="82"/>
    </row>
    <row r="42" spans="1:25" ht="33.75" customHeight="1">
      <c r="A42" s="20">
        <v>41</v>
      </c>
      <c r="B42" s="6" t="s">
        <v>3765</v>
      </c>
      <c r="C42" s="80">
        <v>40302</v>
      </c>
      <c r="D42" s="37" t="s">
        <v>3766</v>
      </c>
      <c r="E42" s="37" t="s">
        <v>3767</v>
      </c>
      <c r="F42" s="82"/>
      <c r="G42" s="82"/>
      <c r="H42" s="82"/>
      <c r="I42" s="82"/>
      <c r="J42" s="82"/>
      <c r="K42" s="82"/>
      <c r="L42" s="82"/>
      <c r="M42" s="82"/>
      <c r="N42" s="82"/>
      <c r="O42" s="82"/>
      <c r="P42" s="82"/>
      <c r="Q42" s="82"/>
      <c r="R42" s="82"/>
      <c r="S42" s="82"/>
      <c r="T42" s="82"/>
      <c r="U42" s="82"/>
      <c r="V42" s="82"/>
      <c r="W42" s="82"/>
      <c r="X42" s="82"/>
      <c r="Y42" s="82"/>
    </row>
    <row r="43" spans="1:25" ht="33.75" customHeight="1">
      <c r="A43" s="20">
        <v>42</v>
      </c>
      <c r="B43" s="6" t="s">
        <v>3768</v>
      </c>
      <c r="C43" s="80">
        <v>40309</v>
      </c>
      <c r="D43" s="37" t="s">
        <v>3769</v>
      </c>
      <c r="E43" s="37" t="s">
        <v>7</v>
      </c>
      <c r="F43" s="82"/>
      <c r="G43" s="82"/>
      <c r="H43" s="82"/>
      <c r="I43" s="82"/>
      <c r="J43" s="82"/>
      <c r="K43" s="82"/>
      <c r="L43" s="82"/>
      <c r="M43" s="82"/>
      <c r="N43" s="82"/>
      <c r="O43" s="82"/>
      <c r="P43" s="82"/>
      <c r="Q43" s="82"/>
      <c r="R43" s="82"/>
      <c r="S43" s="82"/>
      <c r="T43" s="82"/>
      <c r="U43" s="82"/>
      <c r="V43" s="82"/>
      <c r="W43" s="82"/>
      <c r="X43" s="82"/>
      <c r="Y43" s="82"/>
    </row>
    <row r="44" spans="1:25" ht="33.75" customHeight="1">
      <c r="A44" s="20">
        <v>43</v>
      </c>
      <c r="B44" s="6" t="s">
        <v>3770</v>
      </c>
      <c r="C44" s="80">
        <v>40317</v>
      </c>
      <c r="D44" s="37" t="s">
        <v>3771</v>
      </c>
      <c r="E44" s="37" t="s">
        <v>3772</v>
      </c>
      <c r="F44" s="82"/>
      <c r="G44" s="82"/>
      <c r="H44" s="82"/>
      <c r="I44" s="82"/>
      <c r="J44" s="82"/>
      <c r="K44" s="82"/>
      <c r="L44" s="82"/>
      <c r="M44" s="82"/>
      <c r="N44" s="82"/>
      <c r="O44" s="82"/>
      <c r="P44" s="82"/>
      <c r="Q44" s="82"/>
      <c r="R44" s="82"/>
      <c r="S44" s="82"/>
      <c r="T44" s="82"/>
      <c r="U44" s="82"/>
      <c r="V44" s="82"/>
      <c r="W44" s="82"/>
      <c r="X44" s="82"/>
      <c r="Y44" s="82"/>
    </row>
    <row r="45" spans="1:25" ht="33.75" customHeight="1">
      <c r="A45" s="20">
        <v>44</v>
      </c>
      <c r="B45" s="6" t="s">
        <v>3773</v>
      </c>
      <c r="C45" s="80">
        <v>40325</v>
      </c>
      <c r="D45" s="37" t="s">
        <v>3774</v>
      </c>
      <c r="E45" s="37" t="s">
        <v>3775</v>
      </c>
      <c r="F45" s="82"/>
      <c r="G45" s="82"/>
      <c r="H45" s="82"/>
      <c r="I45" s="82"/>
      <c r="J45" s="82"/>
      <c r="K45" s="82"/>
      <c r="L45" s="82"/>
      <c r="M45" s="82"/>
      <c r="N45" s="82"/>
      <c r="O45" s="82"/>
      <c r="P45" s="82"/>
      <c r="Q45" s="82"/>
      <c r="R45" s="82"/>
      <c r="S45" s="82"/>
      <c r="T45" s="82"/>
      <c r="U45" s="82"/>
      <c r="V45" s="82"/>
      <c r="W45" s="82"/>
      <c r="X45" s="82"/>
      <c r="Y45" s="82"/>
    </row>
    <row r="46" spans="1:25" ht="33.75" customHeight="1">
      <c r="A46" s="20">
        <v>45</v>
      </c>
      <c r="B46" s="6" t="s">
        <v>3776</v>
      </c>
      <c r="C46" s="80">
        <v>40366</v>
      </c>
      <c r="D46" s="37" t="s">
        <v>3777</v>
      </c>
      <c r="E46" s="37" t="s">
        <v>3778</v>
      </c>
      <c r="F46" s="82"/>
      <c r="G46" s="82"/>
      <c r="H46" s="82"/>
      <c r="I46" s="82"/>
      <c r="J46" s="82"/>
      <c r="K46" s="82"/>
      <c r="L46" s="82"/>
      <c r="M46" s="82"/>
      <c r="N46" s="82"/>
      <c r="O46" s="82"/>
      <c r="P46" s="82"/>
      <c r="Q46" s="82"/>
      <c r="R46" s="82"/>
      <c r="S46" s="82"/>
      <c r="T46" s="82"/>
      <c r="U46" s="82"/>
      <c r="V46" s="82"/>
      <c r="W46" s="82"/>
      <c r="X46" s="82"/>
      <c r="Y46" s="82"/>
    </row>
    <row r="47" spans="1:25" ht="33.75" customHeight="1">
      <c r="A47" s="20">
        <v>46</v>
      </c>
      <c r="B47" s="6" t="s">
        <v>3779</v>
      </c>
      <c r="C47" s="80">
        <v>40372</v>
      </c>
      <c r="D47" s="37" t="s">
        <v>3780</v>
      </c>
      <c r="E47" s="37" t="s">
        <v>3778</v>
      </c>
      <c r="F47" s="82"/>
      <c r="G47" s="82"/>
      <c r="H47" s="82"/>
      <c r="I47" s="82"/>
      <c r="J47" s="82"/>
      <c r="K47" s="82"/>
      <c r="L47" s="82"/>
      <c r="M47" s="82"/>
      <c r="N47" s="82"/>
      <c r="O47" s="82"/>
      <c r="P47" s="82"/>
      <c r="Q47" s="82"/>
      <c r="R47" s="82"/>
      <c r="S47" s="82"/>
      <c r="T47" s="82"/>
      <c r="U47" s="82"/>
      <c r="V47" s="82"/>
      <c r="W47" s="82"/>
      <c r="X47" s="82"/>
      <c r="Y47" s="82"/>
    </row>
    <row r="48" spans="1:25" ht="33.75" customHeight="1">
      <c r="A48" s="20">
        <v>47</v>
      </c>
      <c r="B48" s="6" t="s">
        <v>3781</v>
      </c>
      <c r="C48" s="80">
        <v>40375</v>
      </c>
      <c r="D48" s="37" t="s">
        <v>3782</v>
      </c>
      <c r="E48" s="37" t="s">
        <v>3778</v>
      </c>
      <c r="F48" s="82"/>
      <c r="G48" s="82"/>
      <c r="H48" s="82"/>
      <c r="I48" s="82"/>
      <c r="J48" s="82"/>
      <c r="K48" s="82"/>
      <c r="L48" s="82"/>
      <c r="M48" s="82"/>
      <c r="N48" s="82"/>
      <c r="O48" s="82"/>
      <c r="P48" s="82"/>
      <c r="Q48" s="82"/>
      <c r="R48" s="82"/>
      <c r="S48" s="82"/>
      <c r="T48" s="82"/>
      <c r="U48" s="82"/>
      <c r="V48" s="82"/>
      <c r="W48" s="82"/>
      <c r="X48" s="82"/>
      <c r="Y48" s="82"/>
    </row>
    <row r="49" spans="1:28" ht="33.75" customHeight="1">
      <c r="A49" s="20">
        <v>48</v>
      </c>
      <c r="B49" s="6" t="s">
        <v>3783</v>
      </c>
      <c r="C49" s="80">
        <v>40382</v>
      </c>
      <c r="D49" s="37" t="s">
        <v>3784</v>
      </c>
      <c r="E49" s="37" t="s">
        <v>3778</v>
      </c>
      <c r="F49" s="82"/>
      <c r="G49" s="82"/>
      <c r="H49" s="82"/>
      <c r="I49" s="82"/>
      <c r="J49" s="82"/>
      <c r="K49" s="82"/>
      <c r="L49" s="82"/>
      <c r="M49" s="82"/>
      <c r="N49" s="82"/>
      <c r="O49" s="82"/>
      <c r="P49" s="82"/>
      <c r="Q49" s="82"/>
      <c r="R49" s="82"/>
      <c r="S49" s="82"/>
      <c r="T49" s="82"/>
      <c r="U49" s="82"/>
      <c r="V49" s="82"/>
      <c r="W49" s="82"/>
      <c r="X49" s="82"/>
      <c r="Y49" s="82"/>
    </row>
    <row r="50" spans="1:28" ht="33.75" customHeight="1">
      <c r="A50" s="20">
        <v>49</v>
      </c>
      <c r="B50" s="6" t="s">
        <v>3785</v>
      </c>
      <c r="C50" s="80">
        <v>40399</v>
      </c>
      <c r="D50" s="37" t="s">
        <v>3786</v>
      </c>
      <c r="E50" s="37" t="s">
        <v>1264</v>
      </c>
      <c r="F50" s="82"/>
      <c r="G50" s="82"/>
      <c r="H50" s="82"/>
      <c r="I50" s="82"/>
      <c r="J50" s="82"/>
      <c r="K50" s="82"/>
      <c r="L50" s="82"/>
      <c r="M50" s="82"/>
      <c r="N50" s="82"/>
      <c r="O50" s="82"/>
      <c r="P50" s="82"/>
      <c r="Q50" s="82"/>
      <c r="R50" s="82"/>
      <c r="S50" s="82"/>
      <c r="T50" s="82"/>
      <c r="U50" s="82"/>
      <c r="V50" s="82"/>
      <c r="W50" s="82"/>
      <c r="X50" s="82"/>
      <c r="Y50" s="82"/>
    </row>
    <row r="51" spans="1:28" ht="33.75" customHeight="1">
      <c r="A51" s="20">
        <v>50</v>
      </c>
      <c r="B51" s="6" t="s">
        <v>3787</v>
      </c>
      <c r="C51" s="80">
        <v>40427</v>
      </c>
      <c r="D51" s="37" t="s">
        <v>3788</v>
      </c>
      <c r="E51" s="37" t="s">
        <v>3789</v>
      </c>
      <c r="F51" s="82"/>
      <c r="G51" s="82"/>
      <c r="H51" s="82"/>
      <c r="I51" s="82"/>
      <c r="J51" s="82"/>
      <c r="K51" s="82"/>
      <c r="L51" s="82"/>
      <c r="M51" s="82"/>
      <c r="N51" s="82"/>
      <c r="O51" s="82"/>
      <c r="P51" s="82"/>
      <c r="Q51" s="82"/>
      <c r="R51" s="82"/>
      <c r="S51" s="82"/>
      <c r="T51" s="82"/>
      <c r="U51" s="82"/>
      <c r="V51" s="82"/>
      <c r="W51" s="82"/>
      <c r="X51" s="82"/>
      <c r="Y51" s="82"/>
    </row>
    <row r="52" spans="1:28" ht="33.75" customHeight="1">
      <c r="A52" s="20">
        <v>51</v>
      </c>
      <c r="B52" s="6" t="s">
        <v>3790</v>
      </c>
      <c r="C52" s="80">
        <v>40427</v>
      </c>
      <c r="D52" s="37" t="s">
        <v>3791</v>
      </c>
      <c r="E52" s="37" t="s">
        <v>3792</v>
      </c>
      <c r="F52" s="82"/>
      <c r="G52" s="82"/>
      <c r="H52" s="82"/>
      <c r="I52" s="82"/>
      <c r="J52" s="82"/>
      <c r="K52" s="82"/>
      <c r="L52" s="82"/>
      <c r="M52" s="82"/>
      <c r="N52" s="82"/>
      <c r="O52" s="82"/>
      <c r="P52" s="82"/>
      <c r="Q52" s="82"/>
      <c r="R52" s="82"/>
      <c r="S52" s="82"/>
      <c r="T52" s="82"/>
      <c r="U52" s="82"/>
      <c r="V52" s="82"/>
      <c r="W52" s="82"/>
      <c r="X52" s="82"/>
      <c r="Y52" s="82"/>
    </row>
    <row r="53" spans="1:28" ht="33.75" customHeight="1">
      <c r="A53" s="20">
        <v>52</v>
      </c>
      <c r="B53" s="6" t="s">
        <v>3793</v>
      </c>
      <c r="C53" s="80">
        <v>40430</v>
      </c>
      <c r="D53" s="37" t="s">
        <v>3794</v>
      </c>
      <c r="E53" s="37" t="s">
        <v>3795</v>
      </c>
      <c r="F53" s="82"/>
      <c r="G53" s="82"/>
      <c r="H53" s="82"/>
      <c r="I53" s="82"/>
      <c r="J53" s="82"/>
      <c r="K53" s="82"/>
      <c r="L53" s="82"/>
      <c r="M53" s="82"/>
      <c r="N53" s="82"/>
      <c r="O53" s="82"/>
      <c r="P53" s="82"/>
      <c r="Q53" s="82"/>
      <c r="R53" s="82"/>
      <c r="S53" s="82"/>
      <c r="T53" s="82"/>
      <c r="U53" s="82"/>
      <c r="V53" s="82"/>
      <c r="W53" s="82"/>
      <c r="X53" s="82"/>
      <c r="Y53" s="82"/>
    </row>
    <row r="54" spans="1:28" ht="33.75" customHeight="1">
      <c r="A54" s="20">
        <v>53</v>
      </c>
      <c r="B54" s="6" t="s">
        <v>3796</v>
      </c>
      <c r="C54" s="80">
        <v>40438</v>
      </c>
      <c r="D54" s="37" t="s">
        <v>3797</v>
      </c>
      <c r="E54" s="37" t="s">
        <v>3798</v>
      </c>
      <c r="F54" s="82"/>
      <c r="G54" s="82"/>
      <c r="H54" s="82"/>
      <c r="I54" s="82"/>
      <c r="J54" s="82"/>
      <c r="K54" s="82"/>
      <c r="L54" s="82"/>
      <c r="M54" s="82"/>
      <c r="N54" s="82"/>
      <c r="O54" s="82"/>
      <c r="P54" s="82"/>
      <c r="Q54" s="82"/>
      <c r="R54" s="82"/>
      <c r="S54" s="82"/>
      <c r="T54" s="82"/>
      <c r="U54" s="82"/>
      <c r="V54" s="82"/>
      <c r="W54" s="82"/>
      <c r="X54" s="82"/>
      <c r="Y54" s="82"/>
    </row>
    <row r="55" spans="1:28" ht="33.75" customHeight="1">
      <c r="A55" s="20">
        <v>54</v>
      </c>
      <c r="B55" s="6" t="s">
        <v>3799</v>
      </c>
      <c r="C55" s="80">
        <v>40486</v>
      </c>
      <c r="D55" s="37" t="s">
        <v>3800</v>
      </c>
      <c r="E55" s="37" t="s">
        <v>3801</v>
      </c>
      <c r="F55" s="82"/>
      <c r="G55" s="82"/>
      <c r="H55" s="82"/>
      <c r="I55" s="82"/>
      <c r="J55" s="82"/>
      <c r="K55" s="82"/>
      <c r="L55" s="82"/>
      <c r="M55" s="82"/>
      <c r="N55" s="82"/>
      <c r="O55" s="82"/>
      <c r="P55" s="82"/>
      <c r="Q55" s="82"/>
      <c r="R55" s="82"/>
      <c r="S55" s="82"/>
      <c r="T55" s="82"/>
      <c r="U55" s="82"/>
      <c r="V55" s="82"/>
      <c r="W55" s="82"/>
      <c r="X55" s="82"/>
      <c r="Y55" s="82"/>
    </row>
    <row r="56" spans="1:28" ht="33.75" customHeight="1">
      <c r="A56" s="20">
        <v>55</v>
      </c>
      <c r="B56" s="6" t="s">
        <v>3802</v>
      </c>
      <c r="C56" s="80">
        <v>40518</v>
      </c>
      <c r="D56" s="37" t="s">
        <v>3803</v>
      </c>
      <c r="E56" s="37" t="s">
        <v>295</v>
      </c>
      <c r="F56" s="82"/>
      <c r="G56" s="82"/>
      <c r="H56" s="82"/>
      <c r="I56" s="82"/>
      <c r="J56" s="82"/>
      <c r="K56" s="82"/>
      <c r="L56" s="82"/>
      <c r="M56" s="82"/>
      <c r="N56" s="82"/>
      <c r="O56" s="82"/>
      <c r="P56" s="82"/>
      <c r="Q56" s="82"/>
      <c r="R56" s="82"/>
      <c r="S56" s="82"/>
      <c r="T56" s="82"/>
      <c r="U56" s="82"/>
      <c r="V56" s="82"/>
      <c r="W56" s="82"/>
      <c r="X56" s="82"/>
      <c r="Y56" s="82"/>
    </row>
    <row r="57" spans="1:28" ht="33.75" customHeight="1">
      <c r="A57" s="20">
        <v>56</v>
      </c>
      <c r="B57" s="6" t="s">
        <v>3804</v>
      </c>
      <c r="C57" s="80">
        <v>40530</v>
      </c>
      <c r="D57" s="37" t="s">
        <v>3805</v>
      </c>
      <c r="E57" s="37" t="s">
        <v>295</v>
      </c>
      <c r="F57" s="82"/>
      <c r="G57" s="82"/>
      <c r="H57" s="82"/>
      <c r="I57" s="82"/>
      <c r="J57" s="82"/>
      <c r="K57" s="82"/>
      <c r="L57" s="82"/>
      <c r="M57" s="82"/>
      <c r="N57" s="82"/>
      <c r="O57" s="82"/>
      <c r="P57" s="82"/>
      <c r="Q57" s="82"/>
      <c r="R57" s="82"/>
      <c r="S57" s="82"/>
      <c r="T57" s="82"/>
      <c r="U57" s="82"/>
      <c r="V57" s="82"/>
      <c r="W57" s="82"/>
      <c r="X57" s="82"/>
      <c r="Y57" s="82"/>
    </row>
    <row r="58" spans="1:28" ht="33.75" customHeight="1">
      <c r="A58" s="20">
        <v>57</v>
      </c>
      <c r="B58" s="6" t="s">
        <v>3806</v>
      </c>
      <c r="C58" s="80">
        <v>40525</v>
      </c>
      <c r="D58" s="37" t="s">
        <v>3807</v>
      </c>
      <c r="E58" s="37" t="s">
        <v>3767</v>
      </c>
      <c r="F58" s="82"/>
      <c r="G58" s="82"/>
      <c r="H58" s="82"/>
      <c r="I58" s="82"/>
      <c r="J58" s="82"/>
      <c r="K58" s="82"/>
      <c r="L58" s="82"/>
      <c r="M58" s="82"/>
      <c r="N58" s="82"/>
      <c r="O58" s="82"/>
      <c r="P58" s="82"/>
      <c r="Q58" s="82"/>
      <c r="R58" s="82"/>
      <c r="S58" s="82"/>
      <c r="T58" s="82"/>
      <c r="U58" s="82"/>
      <c r="V58" s="82"/>
      <c r="W58" s="82"/>
      <c r="X58" s="82"/>
      <c r="Y58" s="82"/>
    </row>
    <row r="59" spans="1:28" ht="33.75" customHeight="1">
      <c r="A59" s="20">
        <v>58</v>
      </c>
      <c r="B59" s="6" t="s">
        <v>3808</v>
      </c>
      <c r="C59" s="80">
        <v>40539</v>
      </c>
      <c r="D59" s="37" t="s">
        <v>3809</v>
      </c>
      <c r="E59" s="37" t="s">
        <v>3767</v>
      </c>
      <c r="F59" s="82"/>
      <c r="G59" s="82"/>
      <c r="H59" s="82"/>
      <c r="I59" s="82"/>
      <c r="J59" s="82"/>
      <c r="K59" s="82"/>
      <c r="L59" s="82"/>
      <c r="M59" s="82"/>
      <c r="N59" s="82"/>
      <c r="O59" s="82"/>
      <c r="P59" s="82"/>
      <c r="Q59" s="82"/>
      <c r="R59" s="82"/>
      <c r="S59" s="82"/>
      <c r="T59" s="82"/>
      <c r="U59" s="82"/>
      <c r="V59" s="82"/>
      <c r="W59" s="82"/>
      <c r="X59" s="82"/>
      <c r="Y59" s="82"/>
    </row>
    <row r="60" spans="1:28" ht="33.75" customHeight="1">
      <c r="A60" s="20">
        <v>59</v>
      </c>
      <c r="B60" s="6" t="s">
        <v>3810</v>
      </c>
      <c r="C60" s="80">
        <v>40550</v>
      </c>
      <c r="D60" s="37" t="s">
        <v>3811</v>
      </c>
      <c r="E60" s="37" t="s">
        <v>3812</v>
      </c>
      <c r="F60" s="82"/>
      <c r="G60" s="82"/>
      <c r="H60" s="82"/>
      <c r="I60" s="82"/>
      <c r="J60" s="82"/>
      <c r="K60" s="82"/>
      <c r="L60" s="82"/>
      <c r="M60" s="82"/>
      <c r="N60" s="82"/>
      <c r="O60" s="82"/>
      <c r="P60" s="82"/>
      <c r="Q60" s="82"/>
      <c r="R60" s="82"/>
      <c r="S60" s="82"/>
      <c r="T60" s="82"/>
      <c r="U60" s="82"/>
      <c r="V60" s="82"/>
      <c r="W60" s="82"/>
      <c r="X60" s="82"/>
      <c r="Y60" s="82"/>
    </row>
    <row r="61" spans="1:28" ht="33.75" customHeight="1">
      <c r="A61" s="20">
        <v>60</v>
      </c>
      <c r="B61" s="6" t="s">
        <v>3813</v>
      </c>
      <c r="C61" s="80">
        <v>40562</v>
      </c>
      <c r="D61" s="37" t="s">
        <v>3814</v>
      </c>
      <c r="E61" s="37" t="s">
        <v>7</v>
      </c>
      <c r="F61" s="82"/>
      <c r="G61" s="82"/>
      <c r="H61" s="82"/>
      <c r="I61" s="82"/>
      <c r="J61" s="82"/>
      <c r="K61" s="82"/>
      <c r="L61" s="82"/>
      <c r="M61" s="82"/>
      <c r="N61" s="82"/>
      <c r="O61" s="82"/>
      <c r="P61" s="82"/>
      <c r="Q61" s="82"/>
      <c r="R61" s="82"/>
      <c r="S61" s="82"/>
      <c r="T61" s="82"/>
      <c r="U61" s="82"/>
      <c r="V61" s="82"/>
      <c r="W61" s="82"/>
      <c r="X61" s="82"/>
      <c r="Y61" s="82"/>
    </row>
    <row r="62" spans="1:28" ht="33.75" customHeight="1">
      <c r="A62" s="20">
        <v>61</v>
      </c>
      <c r="B62" s="6" t="s">
        <v>3815</v>
      </c>
      <c r="C62" s="80">
        <v>40589</v>
      </c>
      <c r="D62" s="37" t="s">
        <v>3816</v>
      </c>
      <c r="E62" s="37" t="s">
        <v>3817</v>
      </c>
      <c r="F62" s="82"/>
      <c r="G62" s="82"/>
      <c r="H62" s="82"/>
      <c r="I62" s="82"/>
      <c r="J62" s="82"/>
      <c r="K62" s="82"/>
      <c r="L62" s="82"/>
      <c r="M62" s="82"/>
      <c r="N62" s="82"/>
      <c r="O62" s="82"/>
      <c r="P62" s="82"/>
      <c r="Q62" s="82"/>
      <c r="R62" s="82"/>
      <c r="S62" s="82"/>
      <c r="T62" s="82"/>
      <c r="U62" s="82"/>
      <c r="V62" s="82"/>
      <c r="W62" s="82"/>
      <c r="X62" s="82"/>
      <c r="Y62" s="82"/>
    </row>
    <row r="63" spans="1:28" ht="33.75" customHeight="1">
      <c r="A63" s="20">
        <v>62</v>
      </c>
      <c r="B63" s="6" t="s">
        <v>3818</v>
      </c>
      <c r="C63" s="80">
        <v>40665</v>
      </c>
      <c r="D63" s="37" t="s">
        <v>3819</v>
      </c>
      <c r="E63" s="37" t="s">
        <v>3820</v>
      </c>
      <c r="F63" s="82"/>
      <c r="G63" s="82"/>
      <c r="H63" s="82"/>
      <c r="I63" s="82"/>
      <c r="J63" s="82"/>
      <c r="K63" s="82"/>
      <c r="L63" s="82"/>
      <c r="M63" s="82"/>
      <c r="N63" s="82"/>
      <c r="O63" s="82"/>
      <c r="P63" s="82"/>
      <c r="Q63" s="82"/>
      <c r="R63" s="82"/>
      <c r="S63" s="82"/>
      <c r="T63" s="82"/>
      <c r="U63" s="82"/>
      <c r="V63" s="82"/>
      <c r="W63" s="82"/>
      <c r="X63" s="82"/>
      <c r="Y63" s="82"/>
    </row>
    <row r="64" spans="1:28" ht="33.75" customHeight="1">
      <c r="A64" s="20">
        <v>63</v>
      </c>
      <c r="B64" s="6" t="s">
        <v>3821</v>
      </c>
      <c r="C64" s="80">
        <v>40668</v>
      </c>
      <c r="D64" s="37" t="s">
        <v>3822</v>
      </c>
      <c r="E64" s="37" t="s">
        <v>3823</v>
      </c>
      <c r="F64" s="82"/>
      <c r="G64" s="82"/>
      <c r="H64" s="82"/>
      <c r="I64" s="82"/>
      <c r="J64" s="82"/>
      <c r="K64" s="82"/>
      <c r="L64" s="82"/>
      <c r="M64" s="82"/>
      <c r="N64" s="82"/>
      <c r="O64" s="82"/>
      <c r="P64" s="82"/>
      <c r="Q64" s="82"/>
      <c r="R64" s="82"/>
      <c r="S64" s="82"/>
      <c r="T64" s="82"/>
      <c r="U64" s="82"/>
      <c r="V64" s="82"/>
      <c r="W64" s="82"/>
      <c r="X64" s="82"/>
      <c r="Y64" s="82"/>
    </row>
    <row r="65" spans="1:31" ht="33.75" customHeight="1">
      <c r="A65" s="20">
        <v>64</v>
      </c>
      <c r="B65" s="6" t="s">
        <v>3824</v>
      </c>
      <c r="C65" s="80">
        <v>40669</v>
      </c>
      <c r="D65" s="37" t="s">
        <v>3825</v>
      </c>
      <c r="E65" s="37" t="s">
        <v>3826</v>
      </c>
      <c r="F65" s="82"/>
      <c r="G65" s="82"/>
      <c r="H65" s="82"/>
      <c r="I65" s="82"/>
      <c r="J65" s="82"/>
      <c r="K65" s="82"/>
      <c r="L65" s="82"/>
      <c r="M65" s="82"/>
      <c r="N65" s="82"/>
      <c r="O65" s="82"/>
      <c r="P65" s="82"/>
      <c r="Q65" s="82"/>
      <c r="R65" s="82"/>
      <c r="S65" s="82"/>
      <c r="T65" s="82"/>
      <c r="U65" s="82"/>
      <c r="V65" s="82"/>
      <c r="W65" s="82"/>
      <c r="X65" s="82"/>
      <c r="Y65" s="82"/>
    </row>
    <row r="66" spans="1:31" ht="33.75" customHeight="1">
      <c r="A66" s="20">
        <v>65</v>
      </c>
      <c r="B66" s="6" t="s">
        <v>3827</v>
      </c>
      <c r="C66" s="80">
        <v>40672</v>
      </c>
      <c r="D66" s="37" t="s">
        <v>3828</v>
      </c>
      <c r="E66" s="37" t="s">
        <v>3829</v>
      </c>
      <c r="F66" s="82"/>
      <c r="G66" s="82"/>
      <c r="H66" s="82"/>
      <c r="I66" s="82"/>
      <c r="J66" s="82"/>
      <c r="K66" s="82"/>
      <c r="L66" s="82"/>
      <c r="M66" s="82"/>
      <c r="N66" s="82"/>
      <c r="O66" s="82"/>
      <c r="P66" s="82"/>
      <c r="Q66" s="82"/>
      <c r="R66" s="82"/>
      <c r="S66" s="82"/>
      <c r="T66" s="82"/>
      <c r="U66" s="82"/>
      <c r="V66" s="82"/>
      <c r="W66" s="82"/>
      <c r="X66" s="82"/>
      <c r="Y66" s="82"/>
    </row>
    <row r="67" spans="1:31" ht="33.75" customHeight="1">
      <c r="A67" s="20">
        <v>66</v>
      </c>
      <c r="B67" s="6" t="s">
        <v>3830</v>
      </c>
      <c r="C67" s="80">
        <v>40674</v>
      </c>
      <c r="D67" s="37" t="s">
        <v>3831</v>
      </c>
      <c r="E67" s="37" t="s">
        <v>3832</v>
      </c>
      <c r="F67" s="82"/>
      <c r="G67" s="82"/>
      <c r="H67" s="82"/>
      <c r="I67" s="82"/>
      <c r="J67" s="82"/>
      <c r="K67" s="82"/>
      <c r="L67" s="82"/>
      <c r="M67" s="82"/>
      <c r="N67" s="82"/>
      <c r="O67" s="82"/>
      <c r="P67" s="82"/>
      <c r="Q67" s="82"/>
      <c r="R67" s="82"/>
      <c r="S67" s="82"/>
      <c r="T67" s="82"/>
      <c r="U67" s="82"/>
      <c r="V67" s="82"/>
      <c r="W67" s="82"/>
      <c r="X67" s="82"/>
      <c r="Y67" s="82"/>
    </row>
    <row r="68" spans="1:31" ht="33.75" customHeight="1">
      <c r="A68" s="20">
        <v>67</v>
      </c>
      <c r="B68" s="6" t="s">
        <v>3833</v>
      </c>
      <c r="C68" s="80">
        <v>40676</v>
      </c>
      <c r="D68" s="37" t="s">
        <v>3834</v>
      </c>
      <c r="E68" s="37" t="s">
        <v>3835</v>
      </c>
      <c r="F68" s="82"/>
      <c r="G68" s="82"/>
      <c r="H68" s="82"/>
      <c r="I68" s="82"/>
      <c r="J68" s="82"/>
      <c r="K68" s="82"/>
      <c r="L68" s="82"/>
      <c r="M68" s="82"/>
      <c r="N68" s="82"/>
      <c r="O68" s="82"/>
      <c r="P68" s="82"/>
      <c r="Q68" s="82"/>
      <c r="R68" s="82"/>
      <c r="S68" s="82"/>
      <c r="T68" s="82"/>
      <c r="U68" s="82"/>
      <c r="V68" s="82"/>
      <c r="W68" s="82"/>
      <c r="X68" s="82"/>
      <c r="Y68" s="82"/>
    </row>
    <row r="69" spans="1:31" ht="33.75" customHeight="1">
      <c r="A69" s="20">
        <v>68</v>
      </c>
      <c r="B69" s="6" t="s">
        <v>3836</v>
      </c>
      <c r="C69" s="80">
        <v>40686</v>
      </c>
      <c r="D69" s="37" t="s">
        <v>3837</v>
      </c>
      <c r="E69" s="37" t="s">
        <v>3838</v>
      </c>
      <c r="F69" s="82"/>
      <c r="G69" s="82"/>
      <c r="H69" s="82"/>
      <c r="I69" s="82"/>
      <c r="J69" s="82"/>
      <c r="K69" s="82"/>
      <c r="L69" s="82"/>
      <c r="M69" s="82"/>
      <c r="N69" s="82"/>
      <c r="O69" s="82"/>
      <c r="P69" s="82"/>
      <c r="Q69" s="82"/>
      <c r="R69" s="82"/>
      <c r="S69" s="82"/>
      <c r="T69" s="82"/>
      <c r="U69" s="82"/>
      <c r="V69" s="82"/>
      <c r="W69" s="82"/>
      <c r="X69" s="82"/>
      <c r="Y69" s="82"/>
    </row>
    <row r="70" spans="1:31" ht="33.75" customHeight="1">
      <c r="A70" s="20">
        <v>69</v>
      </c>
      <c r="B70" s="6" t="s">
        <v>3839</v>
      </c>
      <c r="C70" s="80">
        <v>40689</v>
      </c>
      <c r="D70" s="37" t="s">
        <v>3840</v>
      </c>
      <c r="E70" s="37" t="s">
        <v>3841</v>
      </c>
      <c r="F70" s="82"/>
      <c r="G70" s="82"/>
      <c r="H70" s="82"/>
      <c r="I70" s="82"/>
      <c r="J70" s="82"/>
      <c r="K70" s="82"/>
      <c r="L70" s="82"/>
      <c r="M70" s="82"/>
      <c r="N70" s="82"/>
      <c r="O70" s="82"/>
      <c r="P70" s="82"/>
      <c r="Q70" s="82"/>
      <c r="R70" s="82"/>
      <c r="S70" s="82"/>
      <c r="T70" s="82"/>
      <c r="U70" s="82"/>
      <c r="V70" s="82"/>
      <c r="W70" s="82"/>
      <c r="X70" s="82"/>
      <c r="Y70" s="82"/>
    </row>
    <row r="71" spans="1:31" ht="33.75" customHeight="1">
      <c r="A71" s="20">
        <v>70</v>
      </c>
      <c r="B71" s="6" t="s">
        <v>3842</v>
      </c>
      <c r="C71" s="80">
        <v>40693</v>
      </c>
      <c r="D71" s="37" t="s">
        <v>3843</v>
      </c>
      <c r="E71" s="37" t="s">
        <v>3844</v>
      </c>
      <c r="F71" s="82"/>
      <c r="G71" s="82"/>
      <c r="H71" s="82"/>
      <c r="I71" s="82"/>
      <c r="J71" s="82"/>
      <c r="K71" s="82"/>
      <c r="L71" s="82"/>
      <c r="M71" s="82"/>
      <c r="N71" s="82"/>
      <c r="O71" s="82"/>
      <c r="P71" s="82"/>
      <c r="Q71" s="82"/>
      <c r="R71" s="82"/>
      <c r="S71" s="82"/>
      <c r="T71" s="82"/>
      <c r="U71" s="82"/>
      <c r="V71" s="82"/>
      <c r="W71" s="82"/>
      <c r="X71" s="82"/>
      <c r="Y71" s="82"/>
    </row>
    <row r="72" spans="1:31" ht="33.75" customHeight="1">
      <c r="A72" s="20">
        <v>71</v>
      </c>
      <c r="B72" s="6" t="s">
        <v>3845</v>
      </c>
      <c r="C72" s="80">
        <v>40736</v>
      </c>
      <c r="D72" s="37" t="s">
        <v>3846</v>
      </c>
      <c r="E72" s="37" t="s">
        <v>3847</v>
      </c>
      <c r="F72" s="82"/>
      <c r="G72" s="82"/>
      <c r="H72" s="82"/>
      <c r="I72" s="82"/>
      <c r="J72" s="82"/>
      <c r="K72" s="82"/>
      <c r="L72" s="82"/>
      <c r="M72" s="82"/>
      <c r="N72" s="82"/>
      <c r="O72" s="82"/>
      <c r="P72" s="82"/>
      <c r="Q72" s="82"/>
      <c r="R72" s="82"/>
      <c r="S72" s="82"/>
      <c r="T72" s="82"/>
      <c r="U72" s="82"/>
      <c r="V72" s="82"/>
      <c r="W72" s="82"/>
      <c r="X72" s="82"/>
      <c r="Y72" s="82"/>
    </row>
    <row r="73" spans="1:31" ht="33.75" customHeight="1">
      <c r="A73" s="20">
        <v>72</v>
      </c>
      <c r="B73" s="6" t="s">
        <v>3848</v>
      </c>
      <c r="C73" s="80">
        <v>40749</v>
      </c>
      <c r="D73" s="37" t="s">
        <v>3849</v>
      </c>
      <c r="E73" s="37" t="s">
        <v>3847</v>
      </c>
      <c r="F73" s="82"/>
      <c r="G73" s="82"/>
      <c r="H73" s="82"/>
      <c r="I73" s="82"/>
      <c r="J73" s="82"/>
      <c r="K73" s="82"/>
      <c r="L73" s="82"/>
      <c r="M73" s="82"/>
      <c r="N73" s="82"/>
      <c r="O73" s="82"/>
      <c r="P73" s="82"/>
      <c r="Q73" s="82"/>
      <c r="R73" s="82"/>
      <c r="S73" s="82"/>
      <c r="T73" s="82"/>
      <c r="U73" s="82"/>
      <c r="V73" s="82"/>
      <c r="W73" s="82"/>
      <c r="X73" s="82"/>
      <c r="Y73" s="82"/>
    </row>
    <row r="74" spans="1:31" ht="33.75" customHeight="1">
      <c r="A74" s="20">
        <v>73</v>
      </c>
      <c r="B74" s="6" t="s">
        <v>3850</v>
      </c>
      <c r="C74" s="80">
        <v>40753</v>
      </c>
      <c r="D74" s="37" t="s">
        <v>3851</v>
      </c>
      <c r="E74" s="37" t="s">
        <v>3847</v>
      </c>
      <c r="F74" s="82"/>
      <c r="G74" s="82"/>
      <c r="H74" s="82"/>
      <c r="I74" s="82"/>
      <c r="J74" s="82"/>
      <c r="K74" s="82"/>
      <c r="L74" s="82"/>
      <c r="M74" s="82"/>
      <c r="N74" s="82"/>
      <c r="O74" s="82"/>
      <c r="P74" s="82"/>
      <c r="Q74" s="82"/>
      <c r="R74" s="82"/>
      <c r="S74" s="82"/>
      <c r="T74" s="82"/>
      <c r="U74" s="82"/>
      <c r="V74" s="82"/>
      <c r="W74" s="82"/>
      <c r="X74" s="82"/>
      <c r="Y74" s="82"/>
    </row>
    <row r="75" spans="1:31" ht="33.75" customHeight="1">
      <c r="A75" s="20">
        <v>74</v>
      </c>
      <c r="B75" s="6" t="s">
        <v>3852</v>
      </c>
      <c r="C75" s="80">
        <v>40763</v>
      </c>
      <c r="D75" s="37" t="s">
        <v>3853</v>
      </c>
      <c r="E75" s="37" t="s">
        <v>3854</v>
      </c>
      <c r="F75" s="82"/>
      <c r="G75" s="82"/>
      <c r="H75" s="82"/>
      <c r="I75" s="82"/>
      <c r="J75" s="82"/>
      <c r="K75" s="82"/>
      <c r="L75" s="82"/>
      <c r="M75" s="82"/>
      <c r="N75" s="82"/>
      <c r="O75" s="82"/>
      <c r="P75" s="82"/>
      <c r="Q75" s="82"/>
      <c r="R75" s="82"/>
      <c r="S75" s="82"/>
      <c r="T75" s="82"/>
      <c r="U75" s="82"/>
      <c r="V75" s="82"/>
      <c r="W75" s="82"/>
      <c r="X75" s="82"/>
      <c r="Y75" s="82"/>
    </row>
    <row r="76" spans="1:31" ht="33.75" customHeight="1">
      <c r="A76" s="20">
        <v>75</v>
      </c>
      <c r="B76" s="6" t="s">
        <v>3855</v>
      </c>
      <c r="C76" s="80">
        <v>40800</v>
      </c>
      <c r="D76" s="37" t="s">
        <v>3856</v>
      </c>
      <c r="E76" s="37" t="s">
        <v>3857</v>
      </c>
      <c r="F76" s="82"/>
      <c r="G76" s="82"/>
      <c r="H76" s="82"/>
      <c r="I76" s="82"/>
      <c r="J76" s="82"/>
      <c r="K76" s="82"/>
      <c r="L76" s="82"/>
      <c r="M76" s="82"/>
      <c r="N76" s="82"/>
      <c r="O76" s="82"/>
      <c r="P76" s="82"/>
      <c r="Q76" s="82"/>
      <c r="R76" s="82"/>
      <c r="S76" s="82"/>
      <c r="T76" s="82"/>
      <c r="U76" s="82"/>
      <c r="V76" s="82"/>
      <c r="W76" s="82"/>
      <c r="X76" s="82"/>
      <c r="Y76" s="82"/>
      <c r="AE76" s="109"/>
    </row>
    <row r="77" spans="1:31" ht="33.75" customHeight="1">
      <c r="A77" s="20">
        <v>76</v>
      </c>
      <c r="B77" s="6" t="s">
        <v>3858</v>
      </c>
      <c r="C77" s="80">
        <v>40805</v>
      </c>
      <c r="D77" s="37" t="s">
        <v>3859</v>
      </c>
      <c r="E77" s="37" t="s">
        <v>3860</v>
      </c>
      <c r="F77" s="82"/>
      <c r="G77" s="82"/>
      <c r="H77" s="82"/>
      <c r="I77" s="82"/>
      <c r="J77" s="82"/>
      <c r="K77" s="82"/>
      <c r="L77" s="82"/>
      <c r="M77" s="82"/>
      <c r="N77" s="82"/>
      <c r="O77" s="82"/>
      <c r="P77" s="82"/>
      <c r="Q77" s="82"/>
      <c r="R77" s="82"/>
      <c r="S77" s="82"/>
      <c r="T77" s="82"/>
      <c r="U77" s="82"/>
      <c r="V77" s="82"/>
      <c r="W77" s="82"/>
      <c r="X77" s="82"/>
      <c r="Y77" s="82"/>
    </row>
    <row r="78" spans="1:31" ht="33.75" customHeight="1">
      <c r="A78" s="20">
        <v>77</v>
      </c>
      <c r="B78" s="6" t="s">
        <v>3861</v>
      </c>
      <c r="C78" s="80">
        <v>40809</v>
      </c>
      <c r="D78" s="37" t="s">
        <v>3862</v>
      </c>
      <c r="E78" s="106" t="s">
        <v>3860</v>
      </c>
      <c r="F78" s="82"/>
      <c r="G78" s="82"/>
      <c r="H78" s="82"/>
      <c r="I78" s="82"/>
      <c r="J78" s="82"/>
      <c r="K78" s="82"/>
      <c r="L78" s="82"/>
      <c r="M78" s="82"/>
      <c r="N78" s="82"/>
      <c r="O78" s="82"/>
      <c r="P78" s="82"/>
      <c r="Q78" s="82"/>
      <c r="R78" s="82"/>
      <c r="S78" s="82"/>
      <c r="T78" s="82"/>
      <c r="U78" s="82"/>
      <c r="V78" s="82"/>
      <c r="W78" s="82"/>
      <c r="X78" s="82"/>
      <c r="Y78" s="82"/>
    </row>
    <row r="79" spans="1:31" ht="33.75" customHeight="1">
      <c r="A79" s="20">
        <v>78</v>
      </c>
      <c r="B79" s="6" t="s">
        <v>3863</v>
      </c>
      <c r="C79" s="80">
        <v>40835</v>
      </c>
      <c r="D79" s="37" t="s">
        <v>3864</v>
      </c>
      <c r="E79" s="37" t="s">
        <v>3865</v>
      </c>
      <c r="F79" s="82"/>
      <c r="G79" s="82"/>
      <c r="H79" s="82"/>
      <c r="I79" s="82"/>
      <c r="J79" s="82"/>
      <c r="K79" s="82"/>
      <c r="L79" s="82"/>
      <c r="M79" s="82"/>
      <c r="N79" s="82"/>
      <c r="O79" s="82"/>
      <c r="P79" s="82"/>
      <c r="Q79" s="82"/>
      <c r="R79" s="82"/>
      <c r="S79" s="82"/>
      <c r="T79" s="82"/>
      <c r="U79" s="82"/>
      <c r="V79" s="82"/>
      <c r="W79" s="82"/>
      <c r="X79" s="82"/>
      <c r="Y79" s="82"/>
    </row>
    <row r="80" spans="1:31" ht="33.75" customHeight="1">
      <c r="A80" s="20">
        <v>79</v>
      </c>
      <c r="B80" s="6" t="s">
        <v>3866</v>
      </c>
      <c r="C80" s="80">
        <v>40851</v>
      </c>
      <c r="D80" s="37" t="s">
        <v>3867</v>
      </c>
      <c r="E80" s="37" t="s">
        <v>3868</v>
      </c>
      <c r="F80" s="82"/>
      <c r="G80" s="82"/>
      <c r="H80" s="82"/>
      <c r="I80" s="82"/>
      <c r="J80" s="82"/>
      <c r="K80" s="82"/>
      <c r="L80" s="82"/>
      <c r="M80" s="82"/>
      <c r="N80" s="82"/>
      <c r="O80" s="82"/>
      <c r="P80" s="82"/>
      <c r="Q80" s="82"/>
      <c r="R80" s="82"/>
      <c r="S80" s="82"/>
      <c r="T80" s="82"/>
      <c r="U80" s="82"/>
      <c r="V80" s="82"/>
      <c r="W80" s="82"/>
      <c r="X80" s="82"/>
      <c r="Y80" s="82"/>
    </row>
    <row r="81" spans="1:25" ht="33.75" customHeight="1">
      <c r="A81" s="20">
        <v>80</v>
      </c>
      <c r="B81" s="6" t="s">
        <v>3869</v>
      </c>
      <c r="C81" s="80">
        <v>40858</v>
      </c>
      <c r="D81" s="37" t="s">
        <v>3870</v>
      </c>
      <c r="E81" s="37" t="s">
        <v>1310</v>
      </c>
      <c r="F81" s="82"/>
      <c r="G81" s="82"/>
      <c r="H81" s="82"/>
      <c r="I81" s="82"/>
      <c r="J81" s="82"/>
      <c r="K81" s="82"/>
      <c r="L81" s="82"/>
      <c r="M81" s="82"/>
      <c r="N81" s="82"/>
      <c r="O81" s="82"/>
      <c r="P81" s="82"/>
      <c r="Q81" s="82"/>
      <c r="R81" s="82"/>
      <c r="S81" s="82"/>
      <c r="T81" s="82"/>
      <c r="U81" s="82"/>
      <c r="V81" s="82"/>
      <c r="W81" s="82"/>
      <c r="X81" s="82"/>
      <c r="Y81" s="82"/>
    </row>
    <row r="82" spans="1:25" ht="33.75" customHeight="1">
      <c r="A82" s="20">
        <v>81</v>
      </c>
      <c r="B82" s="6" t="s">
        <v>3871</v>
      </c>
      <c r="C82" s="80">
        <v>40865</v>
      </c>
      <c r="D82" s="37" t="s">
        <v>3872</v>
      </c>
      <c r="E82" s="37" t="s">
        <v>3873</v>
      </c>
      <c r="F82" s="82"/>
      <c r="G82" s="82"/>
      <c r="H82" s="82"/>
      <c r="I82" s="82"/>
      <c r="J82" s="82"/>
      <c r="K82" s="82"/>
      <c r="L82" s="82"/>
      <c r="M82" s="82"/>
      <c r="N82" s="82"/>
      <c r="O82" s="82"/>
      <c r="P82" s="82"/>
      <c r="Q82" s="82"/>
      <c r="R82" s="82"/>
      <c r="S82" s="82"/>
      <c r="T82" s="82"/>
      <c r="U82" s="82"/>
      <c r="V82" s="82"/>
      <c r="W82" s="82"/>
      <c r="X82" s="82"/>
      <c r="Y82" s="82"/>
    </row>
    <row r="83" spans="1:25" ht="33.75" customHeight="1">
      <c r="A83" s="20">
        <v>82</v>
      </c>
      <c r="B83" s="6" t="s">
        <v>3874</v>
      </c>
      <c r="C83" s="80">
        <v>40872</v>
      </c>
      <c r="D83" s="37" t="s">
        <v>3875</v>
      </c>
      <c r="E83" s="37" t="s">
        <v>3873</v>
      </c>
      <c r="F83" s="82"/>
      <c r="G83" s="82"/>
      <c r="H83" s="82"/>
      <c r="I83" s="82"/>
      <c r="J83" s="82"/>
      <c r="K83" s="82"/>
      <c r="L83" s="82"/>
      <c r="M83" s="82"/>
      <c r="N83" s="82"/>
      <c r="O83" s="82"/>
      <c r="P83" s="82"/>
      <c r="Q83" s="82"/>
      <c r="R83" s="82"/>
      <c r="S83" s="82"/>
      <c r="T83" s="82"/>
      <c r="U83" s="82"/>
      <c r="V83" s="82"/>
      <c r="W83" s="82"/>
      <c r="X83" s="82"/>
      <c r="Y83" s="82"/>
    </row>
    <row r="84" spans="1:25" ht="33.75" customHeight="1">
      <c r="A84" s="20">
        <v>83</v>
      </c>
      <c r="B84" s="6" t="s">
        <v>3876</v>
      </c>
      <c r="C84" s="80">
        <v>40877</v>
      </c>
      <c r="D84" s="37" t="s">
        <v>3877</v>
      </c>
      <c r="E84" s="37" t="s">
        <v>1230</v>
      </c>
      <c r="F84" s="82"/>
      <c r="G84" s="82"/>
      <c r="H84" s="82"/>
      <c r="I84" s="82"/>
      <c r="J84" s="82"/>
      <c r="K84" s="82"/>
      <c r="L84" s="82"/>
      <c r="M84" s="82"/>
      <c r="N84" s="82"/>
      <c r="O84" s="82"/>
      <c r="P84" s="82"/>
      <c r="Q84" s="82"/>
      <c r="R84" s="82"/>
      <c r="S84" s="82"/>
      <c r="T84" s="82"/>
      <c r="U84" s="82"/>
      <c r="V84" s="82"/>
      <c r="W84" s="82"/>
      <c r="X84" s="82"/>
      <c r="Y84" s="82"/>
    </row>
    <row r="85" spans="1:25" ht="33.75" customHeight="1">
      <c r="A85" s="20">
        <v>84</v>
      </c>
      <c r="B85" s="6" t="s">
        <v>3878</v>
      </c>
      <c r="C85" s="80">
        <v>40882</v>
      </c>
      <c r="D85" s="37" t="s">
        <v>3879</v>
      </c>
      <c r="E85" s="37" t="s">
        <v>3860</v>
      </c>
      <c r="F85" s="82"/>
      <c r="G85" s="82"/>
      <c r="H85" s="82"/>
      <c r="I85" s="82"/>
      <c r="J85" s="82"/>
      <c r="K85" s="82"/>
      <c r="L85" s="82"/>
      <c r="M85" s="82"/>
      <c r="N85" s="82"/>
      <c r="O85" s="82"/>
      <c r="P85" s="82"/>
      <c r="Q85" s="82"/>
      <c r="R85" s="82"/>
      <c r="S85" s="82"/>
      <c r="T85" s="82"/>
      <c r="U85" s="82"/>
      <c r="V85" s="82"/>
      <c r="W85" s="82"/>
      <c r="X85" s="82"/>
      <c r="Y85" s="82"/>
    </row>
    <row r="86" spans="1:25" ht="33.75" customHeight="1">
      <c r="A86" s="20">
        <v>85</v>
      </c>
      <c r="B86" s="6" t="s">
        <v>3880</v>
      </c>
      <c r="C86" s="80">
        <v>40891</v>
      </c>
      <c r="D86" s="37" t="s">
        <v>3881</v>
      </c>
      <c r="E86" s="8" t="s">
        <v>3882</v>
      </c>
      <c r="F86" s="82"/>
      <c r="G86" s="82"/>
      <c r="H86" s="82"/>
      <c r="I86" s="82"/>
      <c r="J86" s="82"/>
      <c r="K86" s="82"/>
      <c r="L86" s="82"/>
      <c r="M86" s="82"/>
      <c r="N86" s="82"/>
      <c r="O86" s="82"/>
      <c r="P86" s="82"/>
      <c r="Q86" s="82"/>
      <c r="R86" s="82"/>
      <c r="S86" s="82"/>
      <c r="T86" s="82"/>
      <c r="U86" s="82"/>
      <c r="V86" s="82"/>
      <c r="W86" s="82"/>
      <c r="X86" s="82"/>
      <c r="Y86" s="82"/>
    </row>
    <row r="87" spans="1:25" ht="33.75" customHeight="1">
      <c r="A87" s="20">
        <v>86</v>
      </c>
      <c r="B87" s="6" t="s">
        <v>3883</v>
      </c>
      <c r="C87" s="80">
        <v>40940</v>
      </c>
      <c r="D87" s="37" t="s">
        <v>3884</v>
      </c>
      <c r="E87" s="8" t="s">
        <v>1264</v>
      </c>
      <c r="F87" s="82"/>
      <c r="G87" s="82"/>
      <c r="H87" s="82"/>
      <c r="I87" s="82"/>
      <c r="J87" s="82"/>
      <c r="K87" s="82"/>
      <c r="L87" s="82"/>
      <c r="M87" s="82"/>
      <c r="N87" s="82"/>
      <c r="O87" s="82"/>
      <c r="P87" s="82"/>
      <c r="Q87" s="82"/>
      <c r="R87" s="82"/>
      <c r="S87" s="82"/>
      <c r="T87" s="82"/>
      <c r="U87" s="82"/>
      <c r="V87" s="82"/>
      <c r="W87" s="82"/>
      <c r="X87" s="82"/>
      <c r="Y87" s="82"/>
    </row>
    <row r="88" spans="1:25" ht="33.75" customHeight="1">
      <c r="A88" s="20">
        <v>87</v>
      </c>
      <c r="B88" s="6" t="s">
        <v>3885</v>
      </c>
      <c r="C88" s="80">
        <v>40941</v>
      </c>
      <c r="D88" s="37" t="s">
        <v>3886</v>
      </c>
      <c r="E88" s="8" t="s">
        <v>1264</v>
      </c>
      <c r="F88" s="82"/>
      <c r="G88" s="82"/>
      <c r="H88" s="82"/>
      <c r="I88" s="82"/>
      <c r="J88" s="82"/>
      <c r="K88" s="82"/>
      <c r="L88" s="82"/>
      <c r="M88" s="82"/>
      <c r="N88" s="82"/>
      <c r="O88" s="82"/>
      <c r="P88" s="82"/>
      <c r="Q88" s="82"/>
      <c r="R88" s="82"/>
      <c r="S88" s="82"/>
      <c r="T88" s="82"/>
      <c r="U88" s="82"/>
      <c r="V88" s="82"/>
      <c r="W88" s="82"/>
      <c r="X88" s="82"/>
      <c r="Y88" s="82"/>
    </row>
    <row r="89" spans="1:25" ht="33.75" customHeight="1">
      <c r="A89" s="20">
        <v>88</v>
      </c>
      <c r="B89" s="6" t="s">
        <v>3887</v>
      </c>
      <c r="C89" s="80">
        <v>40942</v>
      </c>
      <c r="D89" s="37" t="s">
        <v>3888</v>
      </c>
      <c r="E89" s="8" t="s">
        <v>1264</v>
      </c>
      <c r="F89" s="82"/>
      <c r="G89" s="82"/>
      <c r="H89" s="82"/>
      <c r="I89" s="82"/>
      <c r="J89" s="82"/>
      <c r="K89" s="82"/>
      <c r="L89" s="82"/>
      <c r="M89" s="82"/>
      <c r="N89" s="82"/>
      <c r="O89" s="82"/>
      <c r="P89" s="82"/>
      <c r="Q89" s="82"/>
      <c r="R89" s="82"/>
      <c r="S89" s="82"/>
      <c r="T89" s="82"/>
      <c r="U89" s="82"/>
      <c r="V89" s="82"/>
      <c r="W89" s="82"/>
      <c r="X89" s="82"/>
      <c r="Y89" s="82"/>
    </row>
    <row r="90" spans="1:25" ht="33.75" customHeight="1">
      <c r="A90" s="20">
        <v>89</v>
      </c>
      <c r="B90" s="6" t="s">
        <v>3889</v>
      </c>
      <c r="C90" s="80">
        <v>40949</v>
      </c>
      <c r="D90" s="37" t="s">
        <v>3890</v>
      </c>
      <c r="E90" s="37" t="s">
        <v>3891</v>
      </c>
      <c r="F90" s="82"/>
      <c r="G90" s="82"/>
      <c r="H90" s="82"/>
      <c r="I90" s="82"/>
      <c r="J90" s="82"/>
      <c r="K90" s="82"/>
      <c r="L90" s="82"/>
      <c r="M90" s="82"/>
      <c r="N90" s="82"/>
      <c r="O90" s="82"/>
      <c r="P90" s="82"/>
      <c r="Q90" s="82"/>
      <c r="R90" s="82"/>
      <c r="S90" s="82"/>
      <c r="T90" s="82"/>
      <c r="U90" s="82"/>
      <c r="V90" s="82"/>
      <c r="W90" s="82"/>
      <c r="X90" s="82"/>
      <c r="Y90" s="82"/>
    </row>
    <row r="91" spans="1:25" ht="33.75" customHeight="1">
      <c r="A91" s="20">
        <v>90</v>
      </c>
      <c r="B91" s="6" t="s">
        <v>3892</v>
      </c>
      <c r="C91" s="80">
        <v>40977</v>
      </c>
      <c r="D91" s="37" t="s">
        <v>3893</v>
      </c>
      <c r="E91" s="8" t="s">
        <v>1310</v>
      </c>
      <c r="F91" s="82"/>
      <c r="G91" s="82"/>
      <c r="H91" s="82"/>
      <c r="I91" s="82"/>
      <c r="J91" s="82"/>
      <c r="K91" s="82"/>
      <c r="L91" s="82"/>
      <c r="M91" s="82"/>
      <c r="N91" s="82"/>
      <c r="O91" s="82"/>
      <c r="P91" s="82"/>
      <c r="Q91" s="82"/>
      <c r="R91" s="82"/>
      <c r="S91" s="82"/>
      <c r="T91" s="82"/>
      <c r="U91" s="82"/>
      <c r="V91" s="82"/>
      <c r="W91" s="82"/>
      <c r="X91" s="82"/>
      <c r="Y91" s="82"/>
    </row>
    <row r="92" spans="1:25" ht="33.75" customHeight="1">
      <c r="A92" s="20">
        <v>91</v>
      </c>
      <c r="B92" s="6" t="s">
        <v>3894</v>
      </c>
      <c r="C92" s="80">
        <v>40982</v>
      </c>
      <c r="D92" s="37" t="s">
        <v>3895</v>
      </c>
      <c r="E92" s="37" t="s">
        <v>3896</v>
      </c>
      <c r="F92" s="82"/>
      <c r="G92" s="82"/>
      <c r="H92" s="82"/>
      <c r="I92" s="82"/>
      <c r="J92" s="82"/>
      <c r="K92" s="82"/>
      <c r="L92" s="82"/>
      <c r="M92" s="82"/>
      <c r="N92" s="82"/>
      <c r="O92" s="82"/>
      <c r="P92" s="82"/>
      <c r="Q92" s="82"/>
      <c r="R92" s="82"/>
      <c r="S92" s="82"/>
      <c r="T92" s="82"/>
      <c r="U92" s="82"/>
      <c r="V92" s="82"/>
      <c r="W92" s="82"/>
      <c r="X92" s="82"/>
      <c r="Y92" s="82"/>
    </row>
    <row r="93" spans="1:25" ht="33.75" customHeight="1">
      <c r="A93" s="20">
        <v>92</v>
      </c>
      <c r="B93" s="6" t="s">
        <v>3897</v>
      </c>
      <c r="C93" s="80">
        <v>40988</v>
      </c>
      <c r="D93" s="37" t="s">
        <v>3898</v>
      </c>
      <c r="E93" s="8" t="s">
        <v>3899</v>
      </c>
      <c r="F93" s="82"/>
      <c r="G93" s="82"/>
      <c r="H93" s="82"/>
      <c r="I93" s="82"/>
      <c r="J93" s="82"/>
      <c r="K93" s="82"/>
      <c r="L93" s="82"/>
      <c r="M93" s="82"/>
      <c r="N93" s="82"/>
      <c r="O93" s="82"/>
      <c r="P93" s="82"/>
      <c r="Q93" s="82"/>
      <c r="R93" s="82"/>
      <c r="S93" s="82"/>
      <c r="T93" s="82"/>
      <c r="U93" s="82"/>
      <c r="V93" s="82"/>
      <c r="W93" s="82"/>
      <c r="X93" s="82"/>
      <c r="Y93" s="82"/>
    </row>
    <row r="94" spans="1:25" ht="33.75" customHeight="1">
      <c r="A94" s="20">
        <v>93</v>
      </c>
      <c r="B94" s="6" t="s">
        <v>3900</v>
      </c>
      <c r="C94" s="80">
        <v>40991</v>
      </c>
      <c r="D94" s="37" t="s">
        <v>3901</v>
      </c>
      <c r="E94" s="37" t="s">
        <v>3902</v>
      </c>
      <c r="F94" s="82"/>
      <c r="G94" s="82"/>
      <c r="H94" s="82"/>
      <c r="I94" s="82"/>
      <c r="J94" s="82"/>
      <c r="K94" s="82"/>
      <c r="L94" s="82"/>
      <c r="M94" s="82"/>
      <c r="N94" s="82"/>
      <c r="O94" s="82"/>
      <c r="P94" s="82"/>
      <c r="Q94" s="82"/>
      <c r="R94" s="82"/>
      <c r="S94" s="82"/>
      <c r="T94" s="82"/>
      <c r="U94" s="82"/>
      <c r="V94" s="82"/>
      <c r="W94" s="82"/>
      <c r="X94" s="82"/>
      <c r="Y94" s="82"/>
    </row>
    <row r="95" spans="1:25" ht="33.75" customHeight="1">
      <c r="A95" s="20">
        <v>94</v>
      </c>
      <c r="B95" s="6" t="s">
        <v>3903</v>
      </c>
      <c r="C95" s="80">
        <v>40997</v>
      </c>
      <c r="D95" s="37" t="s">
        <v>3904</v>
      </c>
      <c r="E95" s="8" t="s">
        <v>3905</v>
      </c>
      <c r="F95" s="82"/>
      <c r="G95" s="82"/>
      <c r="H95" s="82"/>
      <c r="I95" s="82"/>
      <c r="J95" s="82"/>
      <c r="K95" s="82"/>
      <c r="L95" s="82"/>
      <c r="M95" s="82"/>
      <c r="N95" s="82"/>
      <c r="O95" s="82"/>
      <c r="P95" s="82"/>
      <c r="Q95" s="82"/>
      <c r="R95" s="82"/>
      <c r="S95" s="82"/>
      <c r="T95" s="82"/>
      <c r="U95" s="82"/>
      <c r="V95" s="82"/>
      <c r="W95" s="82"/>
      <c r="X95" s="82"/>
      <c r="Y95" s="82"/>
    </row>
    <row r="96" spans="1:25" ht="33.75" customHeight="1">
      <c r="A96" s="20">
        <v>95</v>
      </c>
      <c r="B96" s="6" t="s">
        <v>3906</v>
      </c>
      <c r="C96" s="80">
        <v>41072</v>
      </c>
      <c r="D96" s="37" t="s">
        <v>3907</v>
      </c>
      <c r="E96" s="37" t="s">
        <v>3908</v>
      </c>
      <c r="F96" s="82"/>
      <c r="G96" s="82"/>
      <c r="H96" s="82"/>
      <c r="I96" s="82"/>
      <c r="J96" s="82"/>
      <c r="K96" s="82"/>
      <c r="L96" s="82"/>
      <c r="M96" s="82"/>
      <c r="N96" s="82"/>
      <c r="O96" s="82"/>
      <c r="P96" s="82"/>
      <c r="Q96" s="82"/>
      <c r="R96" s="82"/>
      <c r="S96" s="82"/>
      <c r="T96" s="82"/>
      <c r="U96" s="82"/>
      <c r="V96" s="82"/>
      <c r="W96" s="82"/>
      <c r="X96" s="82"/>
      <c r="Y96" s="82"/>
    </row>
    <row r="97" spans="1:25" ht="33.75" customHeight="1">
      <c r="A97" s="20">
        <v>96</v>
      </c>
      <c r="B97" s="6" t="s">
        <v>3909</v>
      </c>
      <c r="C97" s="80">
        <v>41117</v>
      </c>
      <c r="D97" s="37" t="s">
        <v>3910</v>
      </c>
      <c r="E97" s="37" t="s">
        <v>3911</v>
      </c>
      <c r="F97" s="82"/>
      <c r="G97" s="82"/>
      <c r="H97" s="82"/>
      <c r="I97" s="82"/>
      <c r="J97" s="82"/>
      <c r="K97" s="82"/>
      <c r="L97" s="82"/>
      <c r="M97" s="82"/>
      <c r="N97" s="82"/>
      <c r="O97" s="82"/>
      <c r="P97" s="82"/>
      <c r="Q97" s="82"/>
      <c r="R97" s="82"/>
      <c r="S97" s="82"/>
      <c r="T97" s="82"/>
      <c r="U97" s="82"/>
      <c r="V97" s="82"/>
      <c r="W97" s="82"/>
      <c r="X97" s="82"/>
      <c r="Y97" s="82"/>
    </row>
    <row r="98" spans="1:25" ht="33.75" customHeight="1">
      <c r="A98" s="20">
        <v>97</v>
      </c>
      <c r="B98" s="6" t="s">
        <v>3912</v>
      </c>
      <c r="C98" s="80">
        <v>41177</v>
      </c>
      <c r="D98" s="37" t="s">
        <v>3913</v>
      </c>
      <c r="E98" s="37" t="s">
        <v>3914</v>
      </c>
      <c r="F98" s="82"/>
      <c r="G98" s="82"/>
      <c r="H98" s="82"/>
      <c r="I98" s="82"/>
      <c r="J98" s="82"/>
      <c r="K98" s="82"/>
      <c r="L98" s="82"/>
      <c r="M98" s="82"/>
      <c r="N98" s="82"/>
      <c r="O98" s="82"/>
      <c r="P98" s="82"/>
      <c r="Q98" s="82"/>
      <c r="R98" s="82"/>
      <c r="S98" s="82"/>
      <c r="T98" s="82"/>
      <c r="U98" s="82"/>
      <c r="V98" s="82"/>
      <c r="W98" s="82"/>
      <c r="X98" s="82"/>
      <c r="Y98" s="82"/>
    </row>
    <row r="99" spans="1:25" ht="33.75" customHeight="1">
      <c r="A99" s="20">
        <v>98</v>
      </c>
      <c r="B99" s="6" t="s">
        <v>3915</v>
      </c>
      <c r="C99" s="80">
        <v>41178</v>
      </c>
      <c r="D99" s="37" t="s">
        <v>3916</v>
      </c>
      <c r="E99" s="37" t="s">
        <v>3914</v>
      </c>
      <c r="F99" s="82"/>
      <c r="G99" s="82"/>
      <c r="H99" s="82"/>
      <c r="I99" s="82"/>
      <c r="J99" s="82"/>
      <c r="K99" s="82"/>
      <c r="L99" s="82"/>
      <c r="M99" s="82"/>
      <c r="N99" s="82"/>
      <c r="O99" s="82"/>
      <c r="P99" s="82"/>
      <c r="Q99" s="82"/>
      <c r="R99" s="82"/>
      <c r="S99" s="82"/>
      <c r="T99" s="82"/>
      <c r="U99" s="82"/>
      <c r="V99" s="82"/>
      <c r="W99" s="82"/>
      <c r="X99" s="82"/>
      <c r="Y99" s="82"/>
    </row>
    <row r="100" spans="1:25" ht="33.75" customHeight="1">
      <c r="A100" s="20">
        <v>99</v>
      </c>
      <c r="B100" s="6" t="s">
        <v>3917</v>
      </c>
      <c r="C100" s="80">
        <v>41223</v>
      </c>
      <c r="D100" s="8" t="s">
        <v>3918</v>
      </c>
      <c r="E100" s="8" t="s">
        <v>3919</v>
      </c>
      <c r="F100" s="82"/>
      <c r="G100" s="82"/>
      <c r="H100" s="82"/>
      <c r="I100" s="82"/>
      <c r="J100" s="82"/>
      <c r="K100" s="82"/>
      <c r="L100" s="82"/>
      <c r="M100" s="82"/>
      <c r="N100" s="82"/>
      <c r="O100" s="82"/>
      <c r="P100" s="82"/>
      <c r="Q100" s="82"/>
      <c r="R100" s="82"/>
      <c r="S100" s="82"/>
      <c r="T100" s="82"/>
      <c r="U100" s="82"/>
      <c r="V100" s="82"/>
      <c r="W100" s="82"/>
      <c r="X100" s="82"/>
      <c r="Y100" s="82"/>
    </row>
    <row r="101" spans="1:25" ht="33.75" customHeight="1">
      <c r="A101" s="20">
        <v>100</v>
      </c>
      <c r="B101" s="6" t="s">
        <v>3920</v>
      </c>
      <c r="C101" s="80">
        <v>41224</v>
      </c>
      <c r="D101" s="8" t="s">
        <v>3921</v>
      </c>
      <c r="E101" s="8" t="s">
        <v>1310</v>
      </c>
      <c r="F101" s="82"/>
      <c r="G101" s="82"/>
      <c r="H101" s="82"/>
      <c r="I101" s="82"/>
      <c r="J101" s="82"/>
      <c r="K101" s="82"/>
      <c r="L101" s="82"/>
      <c r="M101" s="82"/>
      <c r="N101" s="82"/>
      <c r="O101" s="82"/>
      <c r="P101" s="82"/>
      <c r="Q101" s="82"/>
      <c r="R101" s="82"/>
      <c r="S101" s="82"/>
      <c r="T101" s="82"/>
      <c r="U101" s="82"/>
      <c r="V101" s="82"/>
      <c r="W101" s="82"/>
      <c r="X101" s="82"/>
      <c r="Y101" s="82"/>
    </row>
    <row r="102" spans="1:25" ht="33.75" customHeight="1">
      <c r="A102" s="20">
        <v>101</v>
      </c>
      <c r="B102" s="6" t="s">
        <v>3922</v>
      </c>
      <c r="C102" s="80">
        <v>41331</v>
      </c>
      <c r="D102" s="37" t="s">
        <v>3923</v>
      </c>
      <c r="E102" s="37" t="s">
        <v>3924</v>
      </c>
      <c r="F102" s="82"/>
      <c r="G102" s="82"/>
      <c r="H102" s="82"/>
      <c r="I102" s="82"/>
      <c r="J102" s="82"/>
      <c r="K102" s="82"/>
      <c r="L102" s="82"/>
      <c r="M102" s="82"/>
      <c r="N102" s="82"/>
      <c r="O102" s="82"/>
      <c r="P102" s="82"/>
      <c r="Q102" s="82"/>
      <c r="R102" s="82"/>
      <c r="S102" s="82"/>
      <c r="T102" s="82"/>
      <c r="U102" s="82"/>
      <c r="V102" s="82"/>
      <c r="W102" s="82"/>
      <c r="X102" s="82"/>
      <c r="Y102" s="82"/>
    </row>
    <row r="103" spans="1:25" ht="33.75" customHeight="1">
      <c r="A103" s="20">
        <v>102</v>
      </c>
      <c r="B103" s="6" t="s">
        <v>3925</v>
      </c>
      <c r="C103" s="80">
        <v>41334</v>
      </c>
      <c r="D103" s="37" t="s">
        <v>3926</v>
      </c>
      <c r="E103" s="37" t="s">
        <v>3927</v>
      </c>
      <c r="F103" s="82"/>
      <c r="G103" s="82"/>
      <c r="H103" s="82"/>
      <c r="I103" s="82"/>
      <c r="J103" s="82"/>
      <c r="K103" s="82"/>
      <c r="L103" s="82"/>
      <c r="M103" s="82"/>
      <c r="N103" s="82"/>
      <c r="O103" s="10"/>
      <c r="P103" s="82"/>
      <c r="Q103" s="82"/>
      <c r="R103" s="82"/>
      <c r="S103" s="82"/>
      <c r="T103" s="82"/>
      <c r="U103" s="82"/>
      <c r="V103" s="82"/>
      <c r="W103" s="82"/>
      <c r="X103" s="82"/>
      <c r="Y103" s="82"/>
    </row>
    <row r="104" spans="1:25" ht="33.75" customHeight="1">
      <c r="A104" s="20">
        <v>103</v>
      </c>
      <c r="B104" s="6" t="s">
        <v>3928</v>
      </c>
      <c r="C104" s="80">
        <v>41334</v>
      </c>
      <c r="D104" s="37" t="s">
        <v>3929</v>
      </c>
      <c r="E104" s="37" t="s">
        <v>3930</v>
      </c>
      <c r="F104" s="82"/>
      <c r="G104" s="82"/>
      <c r="H104" s="82"/>
      <c r="I104" s="82"/>
      <c r="J104" s="82"/>
      <c r="K104" s="82"/>
      <c r="L104" s="82"/>
      <c r="M104" s="82"/>
      <c r="N104" s="82"/>
      <c r="O104" s="10"/>
      <c r="P104" s="82"/>
      <c r="Q104" s="82"/>
      <c r="R104" s="82"/>
      <c r="S104" s="82"/>
      <c r="T104" s="82"/>
      <c r="U104" s="82"/>
      <c r="V104" s="82"/>
      <c r="W104" s="82"/>
      <c r="X104" s="82"/>
      <c r="Y104" s="82"/>
    </row>
    <row r="105" spans="1:25" ht="33.75" customHeight="1">
      <c r="A105" s="20">
        <v>104</v>
      </c>
      <c r="B105" s="6" t="s">
        <v>3931</v>
      </c>
      <c r="C105" s="80">
        <v>41346</v>
      </c>
      <c r="D105" s="37" t="s">
        <v>3932</v>
      </c>
      <c r="E105" s="37" t="s">
        <v>3933</v>
      </c>
      <c r="F105" s="82"/>
      <c r="G105" s="82"/>
      <c r="H105" s="82"/>
      <c r="I105" s="82"/>
      <c r="J105" s="82"/>
      <c r="K105" s="82"/>
      <c r="L105" s="82"/>
      <c r="M105" s="82"/>
      <c r="N105" s="82"/>
      <c r="O105" s="10"/>
      <c r="P105" s="82"/>
      <c r="Q105" s="82"/>
      <c r="R105" s="82"/>
      <c r="S105" s="82"/>
      <c r="T105" s="82"/>
      <c r="U105" s="82"/>
      <c r="V105" s="82"/>
      <c r="W105" s="82"/>
      <c r="X105" s="82"/>
      <c r="Y105" s="82"/>
    </row>
    <row r="106" spans="1:25" ht="33.75" customHeight="1">
      <c r="A106" s="20">
        <v>105</v>
      </c>
      <c r="B106" s="6" t="s">
        <v>3934</v>
      </c>
      <c r="C106" s="38">
        <v>41663</v>
      </c>
      <c r="D106" s="37" t="s">
        <v>3935</v>
      </c>
      <c r="E106" s="37" t="s">
        <v>3936</v>
      </c>
      <c r="F106" s="9"/>
      <c r="G106" s="9"/>
      <c r="H106" s="9"/>
      <c r="I106" s="9"/>
      <c r="J106" s="9"/>
      <c r="K106" s="9"/>
      <c r="L106" s="9"/>
      <c r="M106" s="9"/>
      <c r="N106" s="9"/>
      <c r="O106" s="9"/>
      <c r="P106" s="9"/>
      <c r="Q106" s="9"/>
      <c r="R106" s="9"/>
      <c r="S106" s="9"/>
      <c r="T106" s="9"/>
      <c r="U106" s="9"/>
      <c r="V106" s="9"/>
      <c r="W106" s="9"/>
      <c r="X106" s="9"/>
      <c r="Y106" s="9"/>
    </row>
    <row r="107" spans="1:25" ht="33.75" customHeight="1">
      <c r="A107" s="5">
        <v>106</v>
      </c>
      <c r="B107" s="6" t="s">
        <v>3937</v>
      </c>
      <c r="C107" s="16">
        <v>41705</v>
      </c>
      <c r="D107" s="8" t="s">
        <v>3938</v>
      </c>
      <c r="E107" s="5" t="s">
        <v>3939</v>
      </c>
      <c r="F107" s="9"/>
      <c r="G107" s="9"/>
      <c r="H107" s="9"/>
      <c r="I107" s="9"/>
      <c r="J107" s="9"/>
      <c r="K107" s="9"/>
      <c r="L107" s="9"/>
      <c r="M107" s="9"/>
      <c r="N107" s="9"/>
      <c r="O107" s="9"/>
      <c r="P107" s="9"/>
      <c r="Q107" s="9"/>
      <c r="R107" s="9"/>
      <c r="S107" s="9"/>
      <c r="T107" s="9"/>
      <c r="U107" s="9"/>
      <c r="V107" s="9"/>
      <c r="W107" s="9"/>
      <c r="X107" s="9"/>
      <c r="Y107" s="9"/>
    </row>
    <row r="108" spans="1:25" ht="33.75" customHeight="1">
      <c r="A108" s="5">
        <v>107</v>
      </c>
      <c r="B108" s="6" t="s">
        <v>3940</v>
      </c>
      <c r="C108" s="16">
        <v>41928</v>
      </c>
      <c r="D108" s="37" t="s">
        <v>3941</v>
      </c>
      <c r="E108" s="20" t="s">
        <v>3942</v>
      </c>
      <c r="F108" s="9"/>
      <c r="G108" s="9"/>
      <c r="H108" s="9"/>
      <c r="I108" s="9"/>
      <c r="J108" s="9"/>
      <c r="K108" s="9"/>
      <c r="L108" s="9"/>
      <c r="M108" s="9"/>
      <c r="N108" s="9"/>
      <c r="O108" s="9"/>
      <c r="P108" s="9"/>
      <c r="Q108" s="9"/>
      <c r="R108" s="9"/>
      <c r="S108" s="9"/>
      <c r="T108" s="9"/>
      <c r="U108" s="9"/>
      <c r="V108" s="9"/>
      <c r="W108" s="9"/>
      <c r="X108" s="9"/>
      <c r="Y108" s="9"/>
    </row>
    <row r="109" spans="1:25" ht="33.75" customHeight="1">
      <c r="A109" s="5">
        <v>108</v>
      </c>
      <c r="B109" s="6" t="s">
        <v>3943</v>
      </c>
      <c r="C109" s="16">
        <v>41934</v>
      </c>
      <c r="D109" s="8" t="s">
        <v>3944</v>
      </c>
      <c r="E109" s="8" t="s">
        <v>3945</v>
      </c>
      <c r="F109" s="9"/>
      <c r="G109" s="9"/>
      <c r="H109" s="9"/>
      <c r="I109" s="9"/>
      <c r="J109" s="9"/>
      <c r="K109" s="9"/>
      <c r="L109" s="9"/>
      <c r="M109" s="9"/>
      <c r="N109" s="9"/>
      <c r="O109" s="9"/>
      <c r="P109" s="9"/>
      <c r="Q109" s="9"/>
      <c r="R109" s="9"/>
      <c r="S109" s="9"/>
      <c r="T109" s="9"/>
      <c r="U109" s="9"/>
      <c r="V109" s="9"/>
      <c r="W109" s="9"/>
      <c r="X109" s="9"/>
      <c r="Y109" s="9"/>
    </row>
    <row r="110" spans="1:25" ht="33.75" customHeight="1">
      <c r="A110" s="37">
        <v>109</v>
      </c>
      <c r="B110" s="6" t="s">
        <v>3946</v>
      </c>
      <c r="C110" s="105">
        <v>41936</v>
      </c>
      <c r="D110" s="37" t="s">
        <v>3947</v>
      </c>
      <c r="E110" s="37" t="s">
        <v>3948</v>
      </c>
      <c r="F110" s="9"/>
      <c r="G110" s="9"/>
      <c r="H110" s="9"/>
      <c r="I110" s="9"/>
      <c r="J110" s="9"/>
      <c r="K110" s="9"/>
      <c r="L110" s="9"/>
      <c r="M110" s="9"/>
      <c r="N110" s="9"/>
      <c r="O110" s="9"/>
      <c r="P110" s="9"/>
      <c r="Q110" s="9"/>
      <c r="R110" s="9"/>
      <c r="S110" s="9"/>
      <c r="T110" s="9"/>
      <c r="U110" s="9"/>
      <c r="V110" s="9"/>
      <c r="W110" s="9"/>
      <c r="X110" s="9"/>
      <c r="Y110" s="9"/>
    </row>
    <row r="111" spans="1:25" ht="33.75" customHeight="1">
      <c r="A111" s="37">
        <v>110</v>
      </c>
      <c r="B111" s="6" t="s">
        <v>3949</v>
      </c>
      <c r="C111" s="105">
        <v>41936</v>
      </c>
      <c r="D111" s="37" t="s">
        <v>3950</v>
      </c>
      <c r="E111" s="37" t="s">
        <v>3951</v>
      </c>
      <c r="F111" s="9"/>
      <c r="G111" s="9"/>
      <c r="H111" s="9"/>
      <c r="I111" s="9"/>
      <c r="J111" s="9"/>
      <c r="K111" s="9"/>
      <c r="L111" s="9"/>
      <c r="M111" s="9"/>
      <c r="N111" s="9"/>
      <c r="O111" s="9"/>
      <c r="P111" s="9"/>
      <c r="Q111" s="9"/>
      <c r="R111" s="9"/>
      <c r="S111" s="9"/>
      <c r="T111" s="9"/>
      <c r="U111" s="9"/>
      <c r="V111" s="9"/>
      <c r="W111" s="9"/>
      <c r="X111" s="9"/>
      <c r="Y111" s="9"/>
    </row>
    <row r="112" spans="1:25" ht="33.75" customHeight="1">
      <c r="A112" s="5">
        <v>111</v>
      </c>
      <c r="B112" s="6" t="s">
        <v>3952</v>
      </c>
      <c r="C112" s="16">
        <v>42038</v>
      </c>
      <c r="D112" s="37" t="s">
        <v>3953</v>
      </c>
      <c r="E112" s="37" t="s">
        <v>3954</v>
      </c>
      <c r="F112" s="9"/>
      <c r="G112" s="9"/>
      <c r="H112" s="9"/>
      <c r="I112" s="9"/>
      <c r="J112" s="9"/>
      <c r="K112" s="9"/>
      <c r="L112" s="9"/>
      <c r="M112" s="9"/>
      <c r="N112" s="9"/>
      <c r="O112" s="9"/>
      <c r="P112" s="9"/>
      <c r="Q112" s="9"/>
      <c r="R112" s="9"/>
      <c r="S112" s="9"/>
      <c r="T112" s="9"/>
      <c r="U112" s="9"/>
      <c r="V112" s="9"/>
      <c r="W112" s="9"/>
      <c r="X112" s="9"/>
      <c r="Y112" s="9"/>
    </row>
    <row r="113" spans="1:25" ht="33.75" customHeight="1">
      <c r="A113" s="5">
        <v>112</v>
      </c>
      <c r="B113" s="6" t="s">
        <v>3955</v>
      </c>
      <c r="C113" s="80">
        <v>42045</v>
      </c>
      <c r="D113" s="37" t="s">
        <v>3956</v>
      </c>
      <c r="E113" s="37" t="s">
        <v>3957</v>
      </c>
      <c r="F113" s="9"/>
      <c r="G113" s="9"/>
      <c r="H113" s="9"/>
      <c r="I113" s="9"/>
      <c r="J113" s="9"/>
      <c r="K113" s="9"/>
      <c r="L113" s="9"/>
      <c r="M113" s="9"/>
      <c r="N113" s="9"/>
      <c r="O113" s="9"/>
      <c r="P113" s="9"/>
      <c r="Q113" s="9"/>
      <c r="R113" s="9"/>
      <c r="S113" s="9"/>
      <c r="T113" s="9"/>
      <c r="U113" s="9"/>
      <c r="V113" s="9"/>
      <c r="W113" s="9"/>
      <c r="X113" s="9"/>
      <c r="Y113" s="9"/>
    </row>
    <row r="114" spans="1:25" ht="33.75" customHeight="1">
      <c r="A114" s="5">
        <v>113</v>
      </c>
      <c r="B114" s="6" t="s">
        <v>3958</v>
      </c>
      <c r="C114" s="80">
        <v>42045</v>
      </c>
      <c r="D114" s="37" t="s">
        <v>3959</v>
      </c>
      <c r="E114" s="37" t="s">
        <v>3957</v>
      </c>
      <c r="F114" s="9"/>
      <c r="G114" s="9"/>
      <c r="H114" s="9"/>
      <c r="I114" s="9"/>
      <c r="J114" s="9"/>
      <c r="K114" s="9"/>
      <c r="L114" s="9"/>
      <c r="M114" s="9"/>
      <c r="N114" s="9"/>
      <c r="O114" s="9"/>
      <c r="P114" s="9"/>
      <c r="Q114" s="9"/>
      <c r="R114" s="9"/>
      <c r="S114" s="9"/>
      <c r="T114" s="9"/>
      <c r="U114" s="9"/>
      <c r="V114" s="9"/>
      <c r="W114" s="9"/>
      <c r="X114" s="9"/>
      <c r="Y114" s="9"/>
    </row>
    <row r="115" spans="1:25" ht="33.75" customHeight="1">
      <c r="A115" s="5">
        <v>114</v>
      </c>
      <c r="B115" s="6" t="s">
        <v>3960</v>
      </c>
      <c r="C115" s="80">
        <v>42054</v>
      </c>
      <c r="D115" s="37" t="s">
        <v>3961</v>
      </c>
      <c r="E115" s="8" t="s">
        <v>3962</v>
      </c>
      <c r="F115" s="9"/>
      <c r="G115" s="9"/>
      <c r="H115" s="9"/>
      <c r="I115" s="9"/>
      <c r="J115" s="9"/>
      <c r="K115" s="9"/>
      <c r="L115" s="9"/>
      <c r="M115" s="9"/>
      <c r="N115" s="9"/>
      <c r="O115" s="9"/>
      <c r="P115" s="9"/>
      <c r="Q115" s="9"/>
      <c r="R115" s="9"/>
      <c r="S115" s="9"/>
      <c r="T115" s="9"/>
      <c r="U115" s="9"/>
      <c r="V115" s="9"/>
      <c r="W115" s="9"/>
      <c r="X115" s="9"/>
      <c r="Y115" s="9"/>
    </row>
    <row r="116" spans="1:25" ht="33.75" customHeight="1">
      <c r="A116" s="5">
        <v>115</v>
      </c>
      <c r="B116" s="6" t="s">
        <v>3963</v>
      </c>
      <c r="C116" s="16">
        <v>42142</v>
      </c>
      <c r="D116" s="37" t="s">
        <v>3964</v>
      </c>
      <c r="E116" s="37" t="s">
        <v>3965</v>
      </c>
      <c r="F116" s="9"/>
      <c r="G116" s="9"/>
      <c r="H116" s="9"/>
      <c r="I116" s="9"/>
      <c r="J116" s="9"/>
      <c r="K116" s="9"/>
      <c r="L116" s="9"/>
      <c r="M116" s="9"/>
      <c r="N116" s="9"/>
      <c r="O116" s="9"/>
      <c r="P116" s="9"/>
      <c r="Q116" s="9"/>
      <c r="R116" s="9"/>
      <c r="S116" s="9"/>
      <c r="T116" s="9"/>
      <c r="U116" s="9"/>
      <c r="V116" s="9"/>
      <c r="W116" s="9"/>
      <c r="X116" s="9"/>
      <c r="Y116" s="9"/>
    </row>
    <row r="117" spans="1:25" ht="33.75" customHeight="1">
      <c r="A117" s="5">
        <v>116</v>
      </c>
      <c r="B117" s="6" t="s">
        <v>3966</v>
      </c>
      <c r="C117" s="16">
        <v>42174</v>
      </c>
      <c r="D117" s="8" t="s">
        <v>3967</v>
      </c>
      <c r="E117" s="8" t="s">
        <v>3968</v>
      </c>
      <c r="F117" s="9"/>
      <c r="G117" s="9"/>
      <c r="H117" s="9"/>
      <c r="I117" s="9"/>
      <c r="J117" s="9"/>
      <c r="K117" s="9"/>
      <c r="L117" s="9"/>
      <c r="M117" s="9"/>
      <c r="N117" s="9"/>
      <c r="O117" s="9"/>
      <c r="P117" s="9"/>
      <c r="Q117" s="9"/>
      <c r="R117" s="9"/>
      <c r="S117" s="9"/>
      <c r="T117" s="9"/>
      <c r="U117" s="9"/>
      <c r="V117" s="9"/>
      <c r="W117" s="9"/>
      <c r="X117" s="9"/>
      <c r="Y117" s="9"/>
    </row>
    <row r="118" spans="1:25" ht="33.75" customHeight="1">
      <c r="A118" s="5">
        <v>117</v>
      </c>
      <c r="B118" s="6" t="s">
        <v>3969</v>
      </c>
      <c r="C118" s="16">
        <v>42184</v>
      </c>
      <c r="D118" s="8" t="s">
        <v>3970</v>
      </c>
      <c r="E118" s="8" t="s">
        <v>3971</v>
      </c>
      <c r="F118" s="9"/>
      <c r="G118" s="9"/>
      <c r="H118" s="9"/>
      <c r="I118" s="9"/>
      <c r="J118" s="9"/>
      <c r="K118" s="9"/>
      <c r="L118" s="9"/>
      <c r="M118" s="9"/>
      <c r="N118" s="9"/>
      <c r="O118" s="9"/>
      <c r="P118" s="9"/>
      <c r="Q118" s="9"/>
      <c r="R118" s="9"/>
      <c r="S118" s="9"/>
      <c r="T118" s="9"/>
      <c r="U118" s="9"/>
      <c r="V118" s="9"/>
      <c r="W118" s="9"/>
      <c r="X118" s="9"/>
      <c r="Y118" s="9"/>
    </row>
    <row r="119" spans="1:25" ht="33.75" customHeight="1">
      <c r="A119" s="5">
        <v>118</v>
      </c>
      <c r="B119" s="6" t="s">
        <v>3972</v>
      </c>
      <c r="C119" s="16">
        <v>42186</v>
      </c>
      <c r="D119" s="8" t="s">
        <v>3973</v>
      </c>
      <c r="E119" s="5" t="s">
        <v>1264</v>
      </c>
      <c r="F119" s="9"/>
      <c r="G119" s="9"/>
      <c r="H119" s="9"/>
      <c r="I119" s="9"/>
      <c r="J119" s="9"/>
      <c r="K119" s="9"/>
      <c r="L119" s="9"/>
      <c r="M119" s="9"/>
      <c r="N119" s="9"/>
      <c r="O119" s="9"/>
      <c r="P119" s="9"/>
      <c r="Q119" s="9"/>
      <c r="R119" s="9"/>
      <c r="S119" s="9"/>
      <c r="T119" s="9"/>
      <c r="U119" s="9"/>
      <c r="V119" s="9"/>
      <c r="W119" s="9"/>
      <c r="X119" s="9"/>
      <c r="Y119" s="9"/>
    </row>
    <row r="120" spans="1:25" ht="33.75" customHeight="1">
      <c r="A120" s="5">
        <v>119</v>
      </c>
      <c r="B120" s="6" t="s">
        <v>3974</v>
      </c>
      <c r="C120" s="16">
        <v>42212</v>
      </c>
      <c r="D120" s="8" t="s">
        <v>3975</v>
      </c>
      <c r="E120" s="8" t="s">
        <v>3976</v>
      </c>
      <c r="F120" s="9"/>
      <c r="G120" s="9"/>
      <c r="H120" s="9"/>
      <c r="I120" s="9"/>
      <c r="J120" s="9"/>
      <c r="K120" s="9"/>
      <c r="L120" s="9"/>
      <c r="M120" s="9"/>
      <c r="N120" s="9"/>
      <c r="O120" s="9"/>
      <c r="P120" s="9"/>
      <c r="Q120" s="9"/>
      <c r="R120" s="9"/>
      <c r="S120" s="9"/>
      <c r="T120" s="9"/>
      <c r="U120" s="9"/>
      <c r="V120" s="9"/>
      <c r="W120" s="9"/>
      <c r="X120" s="9"/>
      <c r="Y120" s="9"/>
    </row>
    <row r="121" spans="1:25" ht="33.75" customHeight="1">
      <c r="A121" s="5">
        <v>120</v>
      </c>
      <c r="B121" s="6" t="s">
        <v>3977</v>
      </c>
      <c r="C121" s="16">
        <v>42244</v>
      </c>
      <c r="D121" s="8" t="s">
        <v>3978</v>
      </c>
      <c r="E121" s="37" t="s">
        <v>3979</v>
      </c>
      <c r="F121" s="90"/>
      <c r="G121" s="5"/>
      <c r="H121" s="5"/>
      <c r="I121" s="5"/>
      <c r="J121" s="5"/>
      <c r="K121" s="5"/>
      <c r="L121" s="5"/>
      <c r="M121" s="5"/>
      <c r="N121" s="5"/>
      <c r="O121" s="5"/>
      <c r="P121" s="5"/>
      <c r="Q121" s="5"/>
      <c r="R121" s="5"/>
      <c r="S121" s="5"/>
      <c r="T121" s="5"/>
      <c r="U121" s="5"/>
      <c r="V121" s="5"/>
      <c r="W121" s="5"/>
      <c r="X121" s="5"/>
      <c r="Y121" s="5"/>
    </row>
    <row r="122" spans="1:25" ht="33.75" customHeight="1">
      <c r="A122" s="5">
        <v>121</v>
      </c>
      <c r="B122" s="6" t="s">
        <v>3980</v>
      </c>
      <c r="C122" s="16">
        <v>42262</v>
      </c>
      <c r="D122" s="37" t="s">
        <v>3981</v>
      </c>
      <c r="E122" s="37" t="s">
        <v>3954</v>
      </c>
      <c r="F122" s="90"/>
      <c r="G122" s="5"/>
      <c r="H122" s="5"/>
      <c r="I122" s="5"/>
      <c r="J122" s="5"/>
      <c r="K122" s="5"/>
      <c r="L122" s="5"/>
      <c r="M122" s="5"/>
      <c r="N122" s="5"/>
      <c r="O122" s="5"/>
      <c r="P122" s="5"/>
      <c r="Q122" s="5"/>
      <c r="R122" s="5"/>
      <c r="S122" s="5"/>
      <c r="T122" s="5"/>
      <c r="U122" s="5"/>
      <c r="V122" s="5"/>
      <c r="W122" s="5"/>
      <c r="X122" s="5"/>
      <c r="Y122" s="5"/>
    </row>
    <row r="123" spans="1:25" ht="33.75" customHeight="1">
      <c r="A123" s="5">
        <v>122</v>
      </c>
      <c r="B123" s="6" t="s">
        <v>3982</v>
      </c>
      <c r="C123" s="16">
        <v>42264</v>
      </c>
      <c r="D123" s="37" t="s">
        <v>3983</v>
      </c>
      <c r="E123" s="37" t="s">
        <v>3984</v>
      </c>
      <c r="F123" s="90"/>
      <c r="G123" s="5"/>
      <c r="H123" s="5"/>
      <c r="I123" s="5"/>
      <c r="J123" s="5"/>
      <c r="K123" s="5"/>
      <c r="L123" s="5"/>
      <c r="M123" s="5"/>
      <c r="N123" s="5"/>
      <c r="O123" s="5"/>
      <c r="P123" s="5"/>
      <c r="Q123" s="5"/>
      <c r="R123" s="5"/>
      <c r="S123" s="5"/>
      <c r="T123" s="5"/>
      <c r="U123" s="5"/>
      <c r="V123" s="5"/>
      <c r="W123" s="5"/>
      <c r="X123" s="5"/>
      <c r="Y123" s="5"/>
    </row>
    <row r="124" spans="1:25" ht="33.75" customHeight="1">
      <c r="A124" s="5">
        <v>123</v>
      </c>
      <c r="B124" s="6" t="s">
        <v>3985</v>
      </c>
      <c r="C124" s="16">
        <v>42335</v>
      </c>
      <c r="D124" s="8" t="s">
        <v>3986</v>
      </c>
      <c r="E124" s="37" t="s">
        <v>3987</v>
      </c>
      <c r="F124" s="90"/>
      <c r="G124" s="5"/>
      <c r="H124" s="5"/>
      <c r="I124" s="5"/>
      <c r="J124" s="5"/>
      <c r="K124" s="5"/>
      <c r="L124" s="5"/>
      <c r="M124" s="5"/>
      <c r="N124" s="5"/>
      <c r="O124" s="5"/>
      <c r="P124" s="5"/>
      <c r="Q124" s="5"/>
      <c r="R124" s="5"/>
      <c r="S124" s="5"/>
      <c r="T124" s="5"/>
      <c r="U124" s="5"/>
      <c r="V124" s="5"/>
      <c r="W124" s="5"/>
      <c r="X124" s="5"/>
      <c r="Y124" s="5"/>
    </row>
    <row r="125" spans="1:25" ht="33.75" customHeight="1">
      <c r="A125" s="5">
        <v>124</v>
      </c>
      <c r="B125" s="6" t="s">
        <v>3988</v>
      </c>
      <c r="C125" s="16">
        <v>42335</v>
      </c>
      <c r="D125" s="8" t="s">
        <v>3989</v>
      </c>
      <c r="E125" s="20" t="s">
        <v>3990</v>
      </c>
      <c r="F125" s="9"/>
      <c r="G125" s="9"/>
      <c r="H125" s="9"/>
      <c r="I125" s="9"/>
      <c r="J125" s="9"/>
      <c r="K125" s="9"/>
      <c r="L125" s="9"/>
      <c r="M125" s="9"/>
      <c r="N125" s="9"/>
      <c r="O125" s="9"/>
      <c r="P125" s="9"/>
      <c r="Q125" s="9"/>
      <c r="R125" s="9"/>
      <c r="S125" s="9"/>
      <c r="T125" s="9"/>
      <c r="U125" s="9"/>
      <c r="V125" s="9"/>
      <c r="W125" s="9"/>
      <c r="X125" s="9"/>
      <c r="Y125" s="9"/>
    </row>
    <row r="126" spans="1:25" ht="33.75" customHeight="1">
      <c r="A126" s="5">
        <v>125</v>
      </c>
      <c r="B126" s="6" t="s">
        <v>3991</v>
      </c>
      <c r="C126" s="107">
        <v>42347</v>
      </c>
      <c r="D126" s="8" t="s">
        <v>3992</v>
      </c>
      <c r="E126" s="37" t="s">
        <v>3993</v>
      </c>
      <c r="F126" s="9"/>
      <c r="G126" s="9"/>
      <c r="H126" s="9"/>
      <c r="I126" s="9"/>
      <c r="J126" s="9"/>
      <c r="K126" s="9"/>
      <c r="L126" s="9"/>
      <c r="M126" s="9"/>
      <c r="N126" s="9"/>
      <c r="O126" s="9"/>
      <c r="P126" s="9"/>
      <c r="Q126" s="9"/>
      <c r="R126" s="9"/>
      <c r="S126" s="9"/>
      <c r="T126" s="9"/>
      <c r="U126" s="9"/>
      <c r="V126" s="9"/>
      <c r="W126" s="9"/>
      <c r="X126" s="9"/>
      <c r="Y126" s="9"/>
    </row>
    <row r="127" spans="1:25" ht="33.75" customHeight="1">
      <c r="A127" s="5">
        <v>126</v>
      </c>
      <c r="B127" s="6" t="s">
        <v>3994</v>
      </c>
      <c r="C127" s="107">
        <v>42388</v>
      </c>
      <c r="D127" s="8" t="s">
        <v>3995</v>
      </c>
      <c r="E127" s="8" t="s">
        <v>3996</v>
      </c>
      <c r="F127" s="9"/>
      <c r="G127" s="9"/>
      <c r="H127" s="9"/>
      <c r="I127" s="9"/>
      <c r="J127" s="9"/>
      <c r="K127" s="9"/>
      <c r="L127" s="9"/>
      <c r="M127" s="9"/>
      <c r="N127" s="9"/>
      <c r="O127" s="9"/>
      <c r="P127" s="9"/>
      <c r="Q127" s="9"/>
      <c r="R127" s="9"/>
      <c r="S127" s="9"/>
      <c r="T127" s="9"/>
      <c r="U127" s="9"/>
      <c r="V127" s="9"/>
      <c r="W127" s="9"/>
      <c r="X127" s="9"/>
      <c r="Y127" s="9"/>
    </row>
    <row r="128" spans="1:25" ht="33.75" customHeight="1">
      <c r="A128" s="5">
        <v>127</v>
      </c>
      <c r="B128" s="6" t="s">
        <v>3997</v>
      </c>
      <c r="C128" s="108">
        <v>42410</v>
      </c>
      <c r="D128" s="8" t="s">
        <v>3998</v>
      </c>
      <c r="E128" s="8" t="s">
        <v>3999</v>
      </c>
      <c r="F128" s="9"/>
      <c r="G128" s="9"/>
      <c r="H128" s="9"/>
      <c r="I128" s="9"/>
      <c r="J128" s="9"/>
      <c r="K128" s="9"/>
      <c r="L128" s="9"/>
      <c r="M128" s="9"/>
      <c r="N128" s="9"/>
      <c r="O128" s="9"/>
      <c r="P128" s="9"/>
      <c r="Q128" s="9"/>
      <c r="R128" s="9"/>
      <c r="S128" s="9"/>
      <c r="T128" s="9"/>
      <c r="U128" s="9"/>
      <c r="V128" s="9"/>
      <c r="W128" s="9"/>
      <c r="X128" s="9"/>
      <c r="Y128" s="9"/>
    </row>
    <row r="129" spans="1:25" ht="33.75" customHeight="1">
      <c r="A129" s="5">
        <v>128</v>
      </c>
      <c r="B129" s="6" t="s">
        <v>4000</v>
      </c>
      <c r="C129" s="107">
        <v>42431</v>
      </c>
      <c r="D129" s="8" t="s">
        <v>4001</v>
      </c>
      <c r="E129" s="37" t="s">
        <v>4002</v>
      </c>
      <c r="F129" s="9"/>
      <c r="G129" s="9"/>
      <c r="H129" s="9"/>
      <c r="I129" s="9"/>
      <c r="J129" s="9"/>
      <c r="K129" s="9"/>
      <c r="L129" s="9"/>
      <c r="M129" s="9"/>
      <c r="N129" s="9"/>
      <c r="O129" s="9"/>
      <c r="P129" s="9"/>
      <c r="Q129" s="9"/>
      <c r="R129" s="9"/>
      <c r="S129" s="9"/>
      <c r="T129" s="9"/>
      <c r="U129" s="9"/>
      <c r="V129" s="9"/>
      <c r="W129" s="9"/>
      <c r="X129" s="9"/>
      <c r="Y129" s="9"/>
    </row>
    <row r="130" spans="1:25" ht="33.75" customHeight="1">
      <c r="A130" s="5">
        <v>129</v>
      </c>
      <c r="B130" s="6" t="s">
        <v>4003</v>
      </c>
      <c r="C130" s="107">
        <v>42432</v>
      </c>
      <c r="D130" s="8" t="s">
        <v>4004</v>
      </c>
      <c r="E130" s="14" t="s">
        <v>4005</v>
      </c>
      <c r="F130" s="9"/>
      <c r="G130" s="9"/>
      <c r="H130" s="9"/>
      <c r="I130" s="9"/>
      <c r="J130" s="9"/>
      <c r="K130" s="9"/>
      <c r="L130" s="9"/>
      <c r="M130" s="9"/>
      <c r="N130" s="9"/>
      <c r="O130" s="9"/>
      <c r="P130" s="9"/>
      <c r="Q130" s="9"/>
      <c r="R130" s="9"/>
      <c r="S130" s="9"/>
      <c r="T130" s="9"/>
      <c r="U130" s="9"/>
      <c r="V130" s="9"/>
      <c r="W130" s="9"/>
      <c r="X130" s="9"/>
      <c r="Y130" s="9"/>
    </row>
    <row r="131" spans="1:25" ht="33.75" customHeight="1">
      <c r="A131" s="5">
        <v>130</v>
      </c>
      <c r="B131" s="6" t="s">
        <v>4006</v>
      </c>
      <c r="C131" s="107">
        <v>42432</v>
      </c>
      <c r="D131" s="8" t="s">
        <v>4007</v>
      </c>
      <c r="E131" s="20" t="s">
        <v>3942</v>
      </c>
      <c r="F131" s="9"/>
      <c r="G131" s="9"/>
      <c r="H131" s="9"/>
      <c r="I131" s="9"/>
      <c r="J131" s="9"/>
      <c r="K131" s="9"/>
      <c r="L131" s="9"/>
      <c r="M131" s="9"/>
      <c r="N131" s="9"/>
      <c r="O131" s="9"/>
      <c r="P131" s="9"/>
      <c r="Q131" s="9"/>
      <c r="R131" s="9"/>
      <c r="S131" s="9"/>
      <c r="T131" s="9"/>
      <c r="U131" s="9"/>
      <c r="V131" s="9"/>
      <c r="W131" s="9"/>
      <c r="X131" s="9"/>
      <c r="Y131" s="9"/>
    </row>
    <row r="132" spans="1:25" ht="33.75" customHeight="1">
      <c r="A132" s="5">
        <v>131</v>
      </c>
      <c r="B132" s="6" t="s">
        <v>4008</v>
      </c>
      <c r="C132" s="107">
        <v>42444</v>
      </c>
      <c r="D132" s="37" t="s">
        <v>4009</v>
      </c>
      <c r="E132" s="20" t="s">
        <v>4010</v>
      </c>
      <c r="F132" s="9"/>
      <c r="G132" s="9"/>
      <c r="H132" s="9"/>
      <c r="I132" s="9"/>
      <c r="J132" s="9"/>
      <c r="K132" s="9"/>
      <c r="L132" s="9"/>
      <c r="M132" s="9"/>
      <c r="N132" s="9"/>
      <c r="O132" s="9"/>
      <c r="P132" s="9"/>
      <c r="Q132" s="9"/>
      <c r="R132" s="9"/>
      <c r="S132" s="9"/>
      <c r="T132" s="9"/>
      <c r="U132" s="9"/>
      <c r="V132" s="9"/>
      <c r="W132" s="9"/>
      <c r="X132" s="9"/>
      <c r="Y132" s="9"/>
    </row>
    <row r="133" spans="1:25" ht="33.75" customHeight="1">
      <c r="A133" s="5">
        <v>132</v>
      </c>
      <c r="B133" s="6" t="s">
        <v>4011</v>
      </c>
      <c r="C133" s="107">
        <v>42467</v>
      </c>
      <c r="D133" s="8" t="s">
        <v>4012</v>
      </c>
      <c r="E133" s="20" t="s">
        <v>4013</v>
      </c>
      <c r="F133" s="9"/>
      <c r="G133" s="9"/>
      <c r="H133" s="9"/>
      <c r="I133" s="9"/>
      <c r="J133" s="9"/>
      <c r="K133" s="9"/>
      <c r="L133" s="9"/>
      <c r="M133" s="9"/>
      <c r="N133" s="9"/>
      <c r="O133" s="9"/>
      <c r="P133" s="9"/>
      <c r="Q133" s="9"/>
      <c r="R133" s="9"/>
      <c r="S133" s="9"/>
      <c r="T133" s="9"/>
      <c r="U133" s="9"/>
      <c r="V133" s="9"/>
      <c r="W133" s="9"/>
      <c r="X133" s="9"/>
      <c r="Y133" s="9"/>
    </row>
    <row r="134" spans="1:25" ht="33.75" customHeight="1">
      <c r="A134" s="5">
        <v>133</v>
      </c>
      <c r="B134" s="6" t="s">
        <v>4014</v>
      </c>
      <c r="C134" s="107">
        <v>42465</v>
      </c>
      <c r="D134" s="8" t="s">
        <v>4015</v>
      </c>
      <c r="E134" s="8" t="s">
        <v>4016</v>
      </c>
      <c r="F134" s="9"/>
      <c r="G134" s="9"/>
      <c r="H134" s="9"/>
      <c r="I134" s="9"/>
      <c r="J134" s="9"/>
      <c r="K134" s="9"/>
      <c r="L134" s="9"/>
      <c r="M134" s="9"/>
      <c r="N134" s="9"/>
      <c r="O134" s="9"/>
      <c r="P134" s="9"/>
      <c r="Q134" s="9"/>
      <c r="R134" s="9"/>
      <c r="S134" s="9"/>
      <c r="T134" s="9"/>
      <c r="U134" s="9"/>
      <c r="V134" s="9"/>
      <c r="W134" s="9"/>
      <c r="X134" s="9"/>
      <c r="Y134" s="9"/>
    </row>
    <row r="135" spans="1:25" ht="33.75" customHeight="1">
      <c r="A135" s="5">
        <v>134</v>
      </c>
      <c r="B135" s="6" t="s">
        <v>4017</v>
      </c>
      <c r="C135" s="108">
        <v>42473</v>
      </c>
      <c r="D135" s="8" t="s">
        <v>4018</v>
      </c>
      <c r="E135" s="5" t="s">
        <v>4019</v>
      </c>
      <c r="F135" s="9"/>
      <c r="G135" s="9"/>
      <c r="H135" s="9"/>
      <c r="I135" s="9"/>
      <c r="J135" s="9"/>
      <c r="K135" s="9"/>
      <c r="L135" s="9"/>
      <c r="M135" s="9"/>
      <c r="N135" s="9"/>
      <c r="O135" s="9"/>
      <c r="P135" s="9"/>
      <c r="Q135" s="9"/>
      <c r="R135" s="9"/>
      <c r="S135" s="9"/>
      <c r="T135" s="9"/>
      <c r="U135" s="9"/>
      <c r="V135" s="9"/>
      <c r="W135" s="9"/>
      <c r="X135" s="9"/>
      <c r="Y135" s="9"/>
    </row>
    <row r="136" spans="1:25" ht="33.75" customHeight="1">
      <c r="A136" s="5">
        <v>135</v>
      </c>
      <c r="B136" s="6" t="s">
        <v>4020</v>
      </c>
      <c r="C136" s="107">
        <v>42486</v>
      </c>
      <c r="D136" s="8" t="s">
        <v>4021</v>
      </c>
      <c r="E136" s="37" t="s">
        <v>4022</v>
      </c>
      <c r="F136" s="9"/>
      <c r="G136" s="9"/>
      <c r="H136" s="9"/>
      <c r="I136" s="9"/>
      <c r="J136" s="9"/>
      <c r="K136" s="9"/>
      <c r="L136" s="9"/>
      <c r="M136" s="9"/>
      <c r="N136" s="9"/>
      <c r="O136" s="9"/>
      <c r="P136" s="9"/>
      <c r="Q136" s="9"/>
      <c r="R136" s="9"/>
      <c r="S136" s="9"/>
      <c r="T136" s="9"/>
      <c r="U136" s="9"/>
      <c r="V136" s="9"/>
      <c r="W136" s="9"/>
      <c r="X136" s="9"/>
      <c r="Y136" s="9"/>
    </row>
    <row r="137" spans="1:25" ht="33.75" customHeight="1">
      <c r="A137" s="5">
        <v>136</v>
      </c>
      <c r="B137" s="6" t="s">
        <v>4023</v>
      </c>
      <c r="C137" s="107">
        <v>42496</v>
      </c>
      <c r="D137" s="8" t="s">
        <v>4024</v>
      </c>
      <c r="E137" s="37" t="s">
        <v>4022</v>
      </c>
      <c r="F137" s="9"/>
      <c r="G137" s="9"/>
      <c r="H137" s="9"/>
      <c r="I137" s="9"/>
      <c r="J137" s="9"/>
      <c r="K137" s="9"/>
      <c r="L137" s="9"/>
      <c r="M137" s="9"/>
      <c r="N137" s="9"/>
      <c r="O137" s="9"/>
      <c r="P137" s="9"/>
      <c r="Q137" s="9"/>
      <c r="R137" s="9"/>
      <c r="S137" s="9"/>
      <c r="T137" s="9"/>
      <c r="U137" s="9"/>
      <c r="V137" s="9"/>
      <c r="W137" s="9"/>
      <c r="X137" s="9"/>
      <c r="Y137" s="9"/>
    </row>
    <row r="138" spans="1:25" ht="33.75" customHeight="1">
      <c r="A138" s="5">
        <v>137</v>
      </c>
      <c r="B138" s="6" t="s">
        <v>4025</v>
      </c>
      <c r="C138" s="107">
        <v>42522</v>
      </c>
      <c r="D138" s="8" t="s">
        <v>4026</v>
      </c>
      <c r="E138" s="20" t="s">
        <v>4027</v>
      </c>
      <c r="F138" s="9"/>
      <c r="G138" s="9"/>
      <c r="H138" s="9"/>
      <c r="I138" s="9"/>
      <c r="J138" s="9"/>
      <c r="K138" s="9"/>
      <c r="L138" s="9"/>
      <c r="M138" s="9"/>
      <c r="N138" s="9"/>
      <c r="O138" s="9"/>
      <c r="P138" s="9"/>
      <c r="Q138" s="9"/>
      <c r="R138" s="9"/>
      <c r="S138" s="9"/>
      <c r="T138" s="9"/>
      <c r="U138" s="9"/>
      <c r="V138" s="9"/>
      <c r="W138" s="9"/>
      <c r="X138" s="9"/>
      <c r="Y138" s="9"/>
    </row>
    <row r="139" spans="1:25" ht="33.75" customHeight="1">
      <c r="A139" s="5">
        <v>138</v>
      </c>
      <c r="B139" s="6" t="s">
        <v>4028</v>
      </c>
      <c r="C139" s="107">
        <v>42570</v>
      </c>
      <c r="D139" s="8" t="s">
        <v>4029</v>
      </c>
      <c r="E139" s="20" t="s">
        <v>4030</v>
      </c>
      <c r="F139" s="9"/>
      <c r="G139" s="9"/>
      <c r="H139" s="9"/>
      <c r="I139" s="9"/>
      <c r="J139" s="9"/>
      <c r="K139" s="9"/>
      <c r="L139" s="9"/>
      <c r="M139" s="9"/>
      <c r="N139" s="9"/>
      <c r="O139" s="9"/>
      <c r="P139" s="9"/>
      <c r="Q139" s="9"/>
      <c r="R139" s="9"/>
      <c r="S139" s="9"/>
      <c r="T139" s="9"/>
      <c r="U139" s="9"/>
      <c r="V139" s="9"/>
      <c r="W139" s="9"/>
      <c r="X139" s="9"/>
      <c r="Y139" s="9"/>
    </row>
    <row r="140" spans="1:25" ht="33.75" customHeight="1">
      <c r="A140" s="8">
        <v>139</v>
      </c>
      <c r="B140" s="6" t="s">
        <v>4031</v>
      </c>
      <c r="C140" s="108">
        <v>42604</v>
      </c>
      <c r="D140" s="8" t="s">
        <v>4032</v>
      </c>
      <c r="E140" s="37" t="s">
        <v>4002</v>
      </c>
      <c r="F140" s="9"/>
      <c r="G140" s="9"/>
      <c r="H140" s="9"/>
      <c r="I140" s="9"/>
      <c r="J140" s="9"/>
      <c r="K140" s="9"/>
      <c r="L140" s="9"/>
      <c r="M140" s="9"/>
      <c r="N140" s="9"/>
      <c r="O140" s="9"/>
      <c r="P140" s="9"/>
      <c r="Q140" s="9"/>
      <c r="R140" s="9"/>
      <c r="S140" s="9"/>
      <c r="T140" s="9"/>
      <c r="U140" s="9"/>
      <c r="V140" s="9"/>
      <c r="W140" s="9"/>
      <c r="X140" s="9"/>
      <c r="Y140" s="9"/>
    </row>
    <row r="141" spans="1:25" ht="33.75" customHeight="1">
      <c r="A141" s="8">
        <v>140</v>
      </c>
      <c r="B141" s="6" t="s">
        <v>4033</v>
      </c>
      <c r="C141" s="108">
        <v>42843</v>
      </c>
      <c r="D141" s="8" t="s">
        <v>4034</v>
      </c>
      <c r="E141" s="8" t="s">
        <v>4035</v>
      </c>
      <c r="F141" s="9"/>
      <c r="G141" s="9"/>
      <c r="H141" s="9"/>
      <c r="I141" s="9"/>
      <c r="J141" s="9"/>
      <c r="K141" s="9"/>
      <c r="L141" s="9"/>
      <c r="M141" s="9"/>
      <c r="N141" s="9"/>
      <c r="O141" s="9"/>
      <c r="P141" s="9"/>
      <c r="Q141" s="9"/>
      <c r="R141" s="9"/>
      <c r="S141" s="9"/>
      <c r="T141" s="9"/>
      <c r="U141" s="9"/>
      <c r="V141" s="9"/>
      <c r="W141" s="9"/>
      <c r="X141" s="9"/>
      <c r="Y141" s="9"/>
    </row>
    <row r="142" spans="1:25" ht="33.75" customHeight="1">
      <c r="A142" s="5">
        <v>141</v>
      </c>
      <c r="B142" s="6" t="s">
        <v>4036</v>
      </c>
      <c r="C142" s="108">
        <v>42878</v>
      </c>
      <c r="D142" s="8" t="s">
        <v>4037</v>
      </c>
      <c r="E142" s="8" t="s">
        <v>4038</v>
      </c>
      <c r="F142" s="9"/>
      <c r="G142" s="9"/>
      <c r="H142" s="9"/>
      <c r="I142" s="9"/>
      <c r="J142" s="9"/>
      <c r="K142" s="9"/>
      <c r="L142" s="9"/>
      <c r="M142" s="9"/>
      <c r="N142" s="9"/>
      <c r="O142" s="9"/>
      <c r="P142" s="9"/>
      <c r="Q142" s="9"/>
      <c r="R142" s="9"/>
      <c r="S142" s="9"/>
      <c r="T142" s="9"/>
      <c r="U142" s="9"/>
      <c r="V142" s="9"/>
      <c r="W142" s="9"/>
      <c r="X142" s="9"/>
      <c r="Y142" s="9"/>
    </row>
    <row r="143" spans="1:25" ht="33.75" customHeight="1">
      <c r="A143" s="5">
        <v>142</v>
      </c>
      <c r="B143" s="6" t="s">
        <v>4039</v>
      </c>
      <c r="C143" s="107">
        <v>42879</v>
      </c>
      <c r="D143" s="8" t="s">
        <v>4040</v>
      </c>
      <c r="E143" s="8" t="s">
        <v>4041</v>
      </c>
      <c r="F143" s="9"/>
      <c r="G143" s="9"/>
      <c r="H143" s="9"/>
      <c r="I143" s="9"/>
      <c r="J143" s="9"/>
      <c r="K143" s="9"/>
      <c r="L143" s="9"/>
      <c r="M143" s="9"/>
      <c r="N143" s="9"/>
      <c r="O143" s="9"/>
      <c r="P143" s="9"/>
      <c r="Q143" s="9"/>
      <c r="R143" s="9"/>
      <c r="S143" s="9"/>
      <c r="T143" s="9"/>
      <c r="U143" s="9"/>
      <c r="V143" s="9"/>
      <c r="W143" s="9"/>
      <c r="X143" s="9"/>
      <c r="Y143" s="9"/>
    </row>
    <row r="144" spans="1:25" ht="33.75" customHeight="1">
      <c r="A144" s="5">
        <v>143</v>
      </c>
      <c r="B144" s="6" t="s">
        <v>4042</v>
      </c>
      <c r="C144" s="107">
        <v>42963</v>
      </c>
      <c r="D144" s="8" t="s">
        <v>4043</v>
      </c>
      <c r="E144" s="8" t="s">
        <v>544</v>
      </c>
      <c r="F144" s="9"/>
      <c r="G144" s="9"/>
      <c r="H144" s="9"/>
      <c r="I144" s="9"/>
      <c r="J144" s="9"/>
      <c r="K144" s="9"/>
      <c r="L144" s="9"/>
      <c r="M144" s="9"/>
      <c r="N144" s="9"/>
      <c r="O144" s="9"/>
      <c r="P144" s="9"/>
      <c r="Q144" s="9"/>
      <c r="R144" s="9"/>
      <c r="S144" s="9"/>
      <c r="T144" s="9"/>
      <c r="U144" s="9"/>
      <c r="V144" s="9"/>
      <c r="W144" s="9"/>
      <c r="X144" s="9"/>
      <c r="Y144" s="9"/>
    </row>
    <row r="145" spans="1:25" ht="33.75" customHeight="1">
      <c r="A145" s="5">
        <v>144</v>
      </c>
      <c r="B145" s="6" t="s">
        <v>4044</v>
      </c>
      <c r="C145" s="107">
        <v>42964</v>
      </c>
      <c r="D145" s="8" t="s">
        <v>4043</v>
      </c>
      <c r="E145" s="8" t="s">
        <v>544</v>
      </c>
      <c r="F145" s="9"/>
      <c r="G145" s="9"/>
      <c r="H145" s="9"/>
      <c r="I145" s="9"/>
      <c r="J145" s="9"/>
      <c r="K145" s="9"/>
      <c r="L145" s="9"/>
      <c r="M145" s="9"/>
      <c r="N145" s="9"/>
      <c r="O145" s="9"/>
      <c r="P145" s="9"/>
      <c r="Q145" s="9"/>
      <c r="R145" s="9"/>
      <c r="S145" s="9"/>
      <c r="T145" s="9"/>
      <c r="U145" s="9"/>
      <c r="V145" s="9"/>
      <c r="W145" s="9"/>
      <c r="X145" s="9"/>
      <c r="Y145" s="9"/>
    </row>
    <row r="146" spans="1:25" ht="33.75" customHeight="1">
      <c r="A146" s="5">
        <v>145</v>
      </c>
      <c r="B146" s="6" t="s">
        <v>4045</v>
      </c>
      <c r="C146" s="107">
        <v>43081</v>
      </c>
      <c r="D146" s="91" t="s">
        <v>4046</v>
      </c>
      <c r="E146" s="8" t="s">
        <v>4047</v>
      </c>
      <c r="F146" s="9"/>
      <c r="G146" s="9"/>
      <c r="H146" s="9"/>
      <c r="I146" s="9"/>
      <c r="J146" s="9"/>
      <c r="K146" s="9"/>
      <c r="L146" s="9"/>
      <c r="M146" s="9"/>
      <c r="N146" s="9"/>
      <c r="O146" s="9"/>
      <c r="P146" s="9"/>
      <c r="Q146" s="9"/>
      <c r="R146" s="9"/>
      <c r="S146" s="9"/>
      <c r="T146" s="9"/>
      <c r="U146" s="9"/>
      <c r="V146" s="9"/>
      <c r="W146" s="9"/>
      <c r="X146" s="9"/>
      <c r="Y146" s="9"/>
    </row>
    <row r="147" spans="1:25" ht="33.75" customHeight="1">
      <c r="A147" s="5">
        <v>146</v>
      </c>
      <c r="B147" s="6" t="s">
        <v>4048</v>
      </c>
      <c r="C147" s="16">
        <v>43087</v>
      </c>
      <c r="D147" s="91" t="s">
        <v>4049</v>
      </c>
      <c r="E147" s="8" t="s">
        <v>4047</v>
      </c>
      <c r="F147" s="9"/>
      <c r="G147" s="9"/>
      <c r="H147" s="9"/>
      <c r="I147" s="9"/>
      <c r="J147" s="9"/>
      <c r="K147" s="9"/>
      <c r="L147" s="9"/>
      <c r="M147" s="9"/>
      <c r="N147" s="9"/>
      <c r="O147" s="9"/>
      <c r="P147" s="9"/>
      <c r="Q147" s="9"/>
      <c r="R147" s="9"/>
      <c r="S147" s="9"/>
      <c r="T147" s="9"/>
      <c r="U147" s="9"/>
      <c r="V147" s="9"/>
      <c r="W147" s="9"/>
      <c r="X147" s="9"/>
      <c r="Y147" s="9"/>
    </row>
    <row r="148" spans="1:25" ht="33.75" customHeight="1">
      <c r="A148" s="5">
        <v>147</v>
      </c>
      <c r="B148" s="6" t="s">
        <v>4050</v>
      </c>
      <c r="C148" s="107">
        <v>43367</v>
      </c>
      <c r="D148" s="8" t="s">
        <v>4051</v>
      </c>
      <c r="E148" s="5" t="s">
        <v>4052</v>
      </c>
      <c r="F148" s="9"/>
      <c r="G148" s="9"/>
      <c r="H148" s="9"/>
      <c r="I148" s="9"/>
      <c r="J148" s="9"/>
      <c r="K148" s="9"/>
      <c r="L148" s="9"/>
      <c r="M148" s="9"/>
      <c r="N148" s="9"/>
      <c r="O148" s="9"/>
      <c r="P148" s="9"/>
      <c r="Q148" s="9"/>
      <c r="R148" s="9"/>
      <c r="S148" s="9"/>
      <c r="T148" s="9"/>
      <c r="U148" s="9"/>
      <c r="V148" s="9"/>
      <c r="W148" s="9"/>
      <c r="X148" s="9"/>
      <c r="Y148" s="9"/>
    </row>
    <row r="149" spans="1:25" ht="33.75" customHeight="1">
      <c r="A149" s="5">
        <v>148</v>
      </c>
      <c r="B149" s="6" t="s">
        <v>4053</v>
      </c>
      <c r="C149" s="107">
        <v>43367</v>
      </c>
      <c r="D149" s="8" t="s">
        <v>4054</v>
      </c>
      <c r="E149" s="5" t="s">
        <v>4052</v>
      </c>
      <c r="F149" s="9"/>
      <c r="G149" s="9"/>
      <c r="H149" s="9"/>
      <c r="I149" s="9"/>
      <c r="J149" s="9"/>
      <c r="K149" s="9"/>
      <c r="L149" s="9"/>
      <c r="M149" s="9"/>
      <c r="N149" s="9"/>
      <c r="O149" s="9"/>
      <c r="P149" s="9"/>
      <c r="Q149" s="9"/>
      <c r="R149" s="9"/>
      <c r="S149" s="9"/>
      <c r="T149" s="9"/>
      <c r="U149" s="9"/>
      <c r="V149" s="9"/>
      <c r="W149" s="9"/>
      <c r="X149" s="9"/>
      <c r="Y149" s="9"/>
    </row>
    <row r="150" spans="1:25" ht="33.75" customHeight="1">
      <c r="A150" s="110">
        <v>149</v>
      </c>
      <c r="B150" s="111" t="s">
        <v>4055</v>
      </c>
      <c r="C150" s="107">
        <v>43378</v>
      </c>
      <c r="D150" s="8" t="s">
        <v>4056</v>
      </c>
      <c r="E150" s="5" t="s">
        <v>4057</v>
      </c>
      <c r="F150" s="9"/>
      <c r="G150" s="9"/>
      <c r="H150" s="9"/>
      <c r="I150" s="9"/>
      <c r="J150" s="9"/>
      <c r="K150" s="9"/>
      <c r="L150" s="9"/>
      <c r="M150" s="9"/>
      <c r="N150" s="9"/>
      <c r="O150" s="9"/>
      <c r="P150" s="9"/>
      <c r="Q150" s="9"/>
      <c r="R150" s="9"/>
      <c r="S150" s="9"/>
      <c r="T150" s="9"/>
      <c r="U150" s="9"/>
      <c r="V150" s="9"/>
      <c r="W150" s="9"/>
      <c r="X150" s="9"/>
      <c r="Y150" s="9"/>
    </row>
    <row r="151" spans="1:25" ht="33.75" customHeight="1">
      <c r="A151" s="5">
        <v>150</v>
      </c>
      <c r="B151" s="6" t="s">
        <v>4058</v>
      </c>
      <c r="C151" s="107">
        <v>43378</v>
      </c>
      <c r="D151" s="8" t="s">
        <v>4059</v>
      </c>
      <c r="E151" s="5" t="s">
        <v>4057</v>
      </c>
      <c r="F151" s="9"/>
      <c r="G151" s="9"/>
      <c r="H151" s="9"/>
      <c r="I151" s="9"/>
      <c r="J151" s="9"/>
      <c r="K151" s="9"/>
      <c r="L151" s="9"/>
      <c r="M151" s="9"/>
      <c r="N151" s="9"/>
      <c r="O151" s="9"/>
      <c r="P151" s="9"/>
      <c r="Q151" s="9"/>
      <c r="R151" s="9"/>
      <c r="S151" s="9"/>
      <c r="T151" s="9"/>
      <c r="U151" s="9"/>
      <c r="V151" s="9"/>
      <c r="W151" s="9"/>
      <c r="X151" s="9"/>
      <c r="Y151" s="9"/>
    </row>
    <row r="152" spans="1:25" ht="33.75" customHeight="1">
      <c r="A152" s="5">
        <v>151</v>
      </c>
      <c r="B152" s="6" t="s">
        <v>4060</v>
      </c>
      <c r="C152" s="107">
        <v>43396</v>
      </c>
      <c r="D152" s="8" t="s">
        <v>4061</v>
      </c>
      <c r="E152" s="8" t="s">
        <v>4062</v>
      </c>
      <c r="F152" s="9"/>
      <c r="G152" s="9"/>
      <c r="H152" s="9"/>
      <c r="I152" s="9"/>
      <c r="J152" s="9"/>
      <c r="K152" s="9"/>
      <c r="L152" s="9"/>
      <c r="M152" s="9"/>
      <c r="N152" s="9"/>
      <c r="O152" s="9"/>
      <c r="P152" s="9"/>
      <c r="Q152" s="9"/>
      <c r="R152" s="9"/>
      <c r="S152" s="9"/>
      <c r="T152" s="9"/>
      <c r="U152" s="9"/>
      <c r="V152" s="9"/>
      <c r="W152" s="9"/>
      <c r="X152" s="9"/>
      <c r="Y152" s="9"/>
    </row>
    <row r="153" spans="1:25" ht="33.75" customHeight="1">
      <c r="A153" s="5">
        <v>152</v>
      </c>
      <c r="B153" s="112" t="s">
        <v>892</v>
      </c>
      <c r="C153" s="113">
        <v>44294</v>
      </c>
      <c r="D153" s="34" t="s">
        <v>893</v>
      </c>
      <c r="E153" s="114" t="s">
        <v>894</v>
      </c>
      <c r="F153" s="9"/>
      <c r="G153" s="9"/>
      <c r="H153" s="9"/>
      <c r="I153" s="9"/>
      <c r="J153" s="9"/>
      <c r="K153" s="9"/>
      <c r="L153" s="9"/>
      <c r="M153" s="9"/>
      <c r="N153" s="9"/>
      <c r="O153" s="9"/>
      <c r="P153" s="9"/>
      <c r="Q153" s="9"/>
      <c r="R153" s="9"/>
      <c r="S153" s="9"/>
      <c r="T153" s="9"/>
      <c r="U153" s="9"/>
      <c r="V153" s="9"/>
      <c r="W153" s="9"/>
      <c r="X153" s="9"/>
      <c r="Y153" s="9"/>
    </row>
    <row r="154" spans="1:25" ht="33.75" customHeight="1">
      <c r="A154" s="5">
        <v>153</v>
      </c>
      <c r="B154" s="112" t="s">
        <v>4063</v>
      </c>
      <c r="C154" s="113">
        <v>44295</v>
      </c>
      <c r="D154" s="34" t="s">
        <v>4064</v>
      </c>
      <c r="E154" s="114" t="s">
        <v>894</v>
      </c>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5"/>
      <c r="C155" s="9"/>
      <c r="D155" s="9"/>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5"/>
      <c r="C156" s="9"/>
      <c r="D156" s="9"/>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5"/>
      <c r="C157" s="9"/>
      <c r="D157" s="9"/>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5"/>
      <c r="C158" s="9"/>
      <c r="D158" s="9"/>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5"/>
      <c r="C159" s="9"/>
      <c r="D159" s="9"/>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5"/>
      <c r="C160" s="9"/>
      <c r="D160" s="9"/>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5"/>
      <c r="C161" s="9"/>
      <c r="D161" s="9"/>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5"/>
      <c r="C162" s="9"/>
      <c r="D162" s="9"/>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5"/>
      <c r="C163" s="9"/>
      <c r="D163" s="9"/>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5"/>
      <c r="C164" s="9"/>
      <c r="D164" s="9"/>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5"/>
      <c r="C165" s="9"/>
      <c r="D165" s="9"/>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5"/>
      <c r="C166" s="9"/>
      <c r="D166" s="9"/>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5"/>
      <c r="C167" s="9"/>
      <c r="D167" s="9"/>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5"/>
      <c r="C168" s="9"/>
      <c r="D168" s="9"/>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5"/>
      <c r="C169" s="9"/>
      <c r="D169" s="9"/>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5"/>
      <c r="C170" s="9"/>
      <c r="D170" s="9"/>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5"/>
      <c r="C171" s="9"/>
      <c r="D171" s="9"/>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5"/>
      <c r="C172" s="9"/>
      <c r="D172" s="9"/>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5"/>
      <c r="C173" s="9"/>
      <c r="D173" s="9"/>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5"/>
      <c r="C174" s="9"/>
      <c r="D174" s="9"/>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5"/>
      <c r="C175" s="9"/>
      <c r="D175" s="9"/>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5"/>
      <c r="C176" s="9"/>
      <c r="D176" s="9"/>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5"/>
      <c r="C177" s="9"/>
      <c r="D177" s="9"/>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5"/>
      <c r="C178" s="9"/>
      <c r="D178" s="9"/>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5"/>
      <c r="C179" s="9"/>
      <c r="D179" s="9"/>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5"/>
      <c r="C180" s="9"/>
      <c r="D180" s="9"/>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5"/>
      <c r="C181" s="9"/>
      <c r="D181" s="9"/>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5"/>
      <c r="C182" s="9"/>
      <c r="D182" s="9"/>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5"/>
      <c r="C183" s="9"/>
      <c r="D183" s="9"/>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5"/>
      <c r="C184" s="9"/>
      <c r="D184" s="9"/>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5"/>
      <c r="C185" s="9"/>
      <c r="D185" s="9"/>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5"/>
      <c r="C186" s="9"/>
      <c r="D186" s="9"/>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5"/>
      <c r="C187" s="9"/>
      <c r="D187" s="9"/>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5"/>
      <c r="C188" s="9"/>
      <c r="D188" s="9"/>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5"/>
      <c r="C189" s="9"/>
      <c r="D189" s="9"/>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5"/>
      <c r="C190" s="9"/>
      <c r="D190" s="9"/>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5"/>
      <c r="C191" s="9"/>
      <c r="D191" s="9"/>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5"/>
      <c r="C192" s="9"/>
      <c r="D192" s="9"/>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5"/>
      <c r="C193" s="9"/>
      <c r="D193" s="9"/>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5"/>
      <c r="C194" s="9"/>
      <c r="D194" s="9"/>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5"/>
      <c r="C195" s="9"/>
      <c r="D195" s="9"/>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5"/>
      <c r="C196" s="9"/>
      <c r="D196" s="9"/>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5"/>
      <c r="C197" s="9"/>
      <c r="D197" s="9"/>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5"/>
      <c r="C198" s="9"/>
      <c r="D198" s="9"/>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5"/>
      <c r="C199" s="9"/>
      <c r="D199" s="9"/>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5"/>
      <c r="C200" s="9"/>
      <c r="D200" s="9"/>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5"/>
      <c r="C201" s="9"/>
      <c r="D201" s="9"/>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5"/>
      <c r="C202" s="9"/>
      <c r="D202" s="9"/>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5"/>
      <c r="C203" s="9"/>
      <c r="D203" s="9"/>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5"/>
      <c r="C204" s="9"/>
      <c r="D204" s="9"/>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5"/>
      <c r="C205" s="9"/>
      <c r="D205" s="9"/>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5"/>
      <c r="C206" s="9"/>
      <c r="D206" s="9"/>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5"/>
      <c r="C207" s="9"/>
      <c r="D207" s="9"/>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5"/>
      <c r="C208" s="9"/>
      <c r="D208" s="9"/>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5"/>
      <c r="C209" s="9"/>
      <c r="D209" s="9"/>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5"/>
      <c r="C210" s="9"/>
      <c r="D210" s="9"/>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5"/>
      <c r="C211" s="9"/>
      <c r="D211" s="9"/>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5"/>
      <c r="C212" s="9"/>
      <c r="D212" s="9"/>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5"/>
      <c r="C213" s="9"/>
      <c r="D213" s="9"/>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5"/>
      <c r="C214" s="9"/>
      <c r="D214" s="9"/>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5"/>
      <c r="C215" s="9"/>
      <c r="D215" s="9"/>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5"/>
      <c r="C216" s="9"/>
      <c r="D216" s="9"/>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5"/>
      <c r="C217" s="9"/>
      <c r="D217" s="9"/>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5"/>
      <c r="C218" s="9"/>
      <c r="D218" s="9"/>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5"/>
      <c r="C219" s="9"/>
      <c r="D219" s="9"/>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5"/>
      <c r="C220" s="9"/>
      <c r="D220" s="9"/>
      <c r="E220" s="9"/>
      <c r="F220" s="9"/>
      <c r="G220" s="9"/>
      <c r="H220" s="9"/>
      <c r="I220" s="9"/>
      <c r="J220" s="9"/>
      <c r="K220" s="9"/>
      <c r="L220" s="9"/>
      <c r="M220" s="9"/>
      <c r="N220" s="9"/>
      <c r="O220" s="9"/>
      <c r="P220" s="9"/>
      <c r="Q220" s="9"/>
      <c r="R220" s="9"/>
      <c r="S220" s="9"/>
      <c r="T220" s="9"/>
      <c r="U220" s="9"/>
      <c r="V220" s="9"/>
      <c r="W220" s="9"/>
      <c r="X220" s="9"/>
      <c r="Y220" s="9"/>
    </row>
    <row r="221" spans="1:25" ht="33.75" customHeight="1">
      <c r="A221" s="9"/>
      <c r="B221" s="115"/>
      <c r="C221" s="9"/>
      <c r="D221" s="9"/>
      <c r="E221" s="9"/>
      <c r="F221" s="9"/>
      <c r="G221" s="9"/>
      <c r="H221" s="9"/>
      <c r="I221" s="9"/>
      <c r="J221" s="9"/>
      <c r="K221" s="9"/>
      <c r="L221" s="9"/>
      <c r="M221" s="9"/>
      <c r="N221" s="9"/>
      <c r="O221" s="9"/>
      <c r="P221" s="9"/>
      <c r="Q221" s="9"/>
      <c r="R221" s="9"/>
      <c r="S221" s="9"/>
      <c r="T221" s="9"/>
      <c r="U221" s="9"/>
      <c r="V221" s="9"/>
      <c r="W221" s="9"/>
      <c r="X221" s="9"/>
      <c r="Y221" s="9"/>
    </row>
    <row r="222" spans="1:25" ht="33.75" customHeight="1">
      <c r="A222" s="9"/>
      <c r="B222" s="115"/>
      <c r="C222" s="9"/>
      <c r="D222" s="9"/>
      <c r="E222" s="9"/>
      <c r="F222" s="9"/>
      <c r="G222" s="9"/>
      <c r="H222" s="9"/>
      <c r="I222" s="9"/>
      <c r="J222" s="9"/>
      <c r="K222" s="9"/>
      <c r="L222" s="9"/>
      <c r="M222" s="9"/>
      <c r="N222" s="9"/>
      <c r="O222" s="9"/>
      <c r="P222" s="9"/>
      <c r="Q222" s="9"/>
      <c r="R222" s="9"/>
      <c r="S222" s="9"/>
      <c r="T222" s="9"/>
      <c r="U222" s="9"/>
      <c r="V222" s="9"/>
      <c r="W222" s="9"/>
      <c r="X222" s="9"/>
      <c r="Y222" s="9"/>
    </row>
    <row r="223" spans="1:25" ht="33.75" customHeight="1">
      <c r="A223" s="9"/>
      <c r="B223" s="115"/>
      <c r="C223" s="9"/>
      <c r="D223" s="9"/>
      <c r="E223" s="9"/>
      <c r="F223" s="9"/>
      <c r="G223" s="9"/>
      <c r="H223" s="9"/>
      <c r="I223" s="9"/>
      <c r="J223" s="9"/>
      <c r="K223" s="9"/>
      <c r="L223" s="9"/>
      <c r="M223" s="9"/>
      <c r="N223" s="9"/>
      <c r="O223" s="9"/>
      <c r="P223" s="9"/>
      <c r="Q223" s="9"/>
      <c r="R223" s="9"/>
      <c r="S223" s="9"/>
      <c r="T223" s="9"/>
      <c r="U223" s="9"/>
      <c r="V223" s="9"/>
      <c r="W223" s="9"/>
      <c r="X223" s="9"/>
      <c r="Y223" s="9"/>
    </row>
    <row r="224" spans="1:25" ht="33.75" customHeight="1">
      <c r="A224" s="9"/>
      <c r="B224" s="115"/>
      <c r="C224" s="9"/>
      <c r="D224" s="9"/>
      <c r="E224" s="9"/>
      <c r="F224" s="9"/>
      <c r="G224" s="9"/>
      <c r="H224" s="9"/>
      <c r="I224" s="9"/>
      <c r="J224" s="9"/>
      <c r="K224" s="9"/>
      <c r="L224" s="9"/>
      <c r="M224" s="9"/>
      <c r="N224" s="9"/>
      <c r="O224" s="9"/>
      <c r="P224" s="9"/>
      <c r="Q224" s="9"/>
      <c r="R224" s="9"/>
      <c r="S224" s="9"/>
      <c r="T224" s="9"/>
      <c r="U224" s="9"/>
      <c r="V224" s="9"/>
      <c r="W224" s="9"/>
      <c r="X224" s="9"/>
      <c r="Y224" s="9"/>
    </row>
    <row r="225" spans="1:25" ht="33.75" customHeight="1">
      <c r="A225" s="9"/>
      <c r="B225" s="115"/>
      <c r="C225" s="9"/>
      <c r="D225" s="9"/>
      <c r="E225" s="9"/>
      <c r="F225" s="9"/>
      <c r="G225" s="9"/>
      <c r="H225" s="9"/>
      <c r="I225" s="9"/>
      <c r="J225" s="9"/>
      <c r="K225" s="9"/>
      <c r="L225" s="9"/>
      <c r="M225" s="9"/>
      <c r="N225" s="9"/>
      <c r="O225" s="9"/>
      <c r="P225" s="9"/>
      <c r="Q225" s="9"/>
      <c r="R225" s="9"/>
      <c r="S225" s="9"/>
      <c r="T225" s="9"/>
      <c r="U225" s="9"/>
      <c r="V225" s="9"/>
      <c r="W225" s="9"/>
      <c r="X225" s="9"/>
      <c r="Y225" s="9"/>
    </row>
    <row r="226" spans="1:25" ht="33.75" customHeight="1">
      <c r="A226" s="9"/>
      <c r="B226" s="115"/>
      <c r="C226" s="9"/>
      <c r="D226" s="9"/>
      <c r="E226" s="9"/>
      <c r="F226" s="9"/>
      <c r="G226" s="9"/>
      <c r="H226" s="9"/>
      <c r="I226" s="9"/>
      <c r="J226" s="9"/>
      <c r="K226" s="9"/>
      <c r="L226" s="9"/>
      <c r="M226" s="9"/>
      <c r="N226" s="9"/>
      <c r="O226" s="9"/>
      <c r="P226" s="9"/>
      <c r="Q226" s="9"/>
      <c r="R226" s="9"/>
      <c r="S226" s="9"/>
      <c r="T226" s="9"/>
      <c r="U226" s="9"/>
      <c r="V226" s="9"/>
      <c r="W226" s="9"/>
      <c r="X226" s="9"/>
      <c r="Y226" s="9"/>
    </row>
    <row r="227" spans="1:25" ht="33.75" customHeight="1">
      <c r="A227" s="9"/>
      <c r="B227" s="115"/>
      <c r="C227" s="9"/>
      <c r="D227" s="9"/>
      <c r="E227" s="9"/>
      <c r="F227" s="9"/>
      <c r="G227" s="9"/>
      <c r="H227" s="9"/>
      <c r="I227" s="9"/>
      <c r="J227" s="9"/>
      <c r="K227" s="9"/>
      <c r="L227" s="9"/>
      <c r="M227" s="9"/>
      <c r="N227" s="9"/>
      <c r="O227" s="9"/>
      <c r="P227" s="9"/>
      <c r="Q227" s="9"/>
      <c r="R227" s="9"/>
      <c r="S227" s="9"/>
      <c r="T227" s="9"/>
      <c r="U227" s="9"/>
      <c r="V227" s="9"/>
      <c r="W227" s="9"/>
      <c r="X227" s="9"/>
      <c r="Y227" s="9"/>
    </row>
    <row r="228" spans="1:25" ht="33.75" customHeight="1">
      <c r="A228" s="9"/>
      <c r="B228" s="115"/>
      <c r="C228" s="9"/>
      <c r="D228" s="9"/>
      <c r="E228" s="9"/>
      <c r="F228" s="9"/>
      <c r="G228" s="9"/>
      <c r="H228" s="9"/>
      <c r="I228" s="9"/>
      <c r="J228" s="9"/>
      <c r="K228" s="9"/>
      <c r="L228" s="9"/>
      <c r="M228" s="9"/>
      <c r="N228" s="9"/>
      <c r="O228" s="9"/>
      <c r="P228" s="9"/>
      <c r="Q228" s="9"/>
      <c r="R228" s="9"/>
      <c r="S228" s="9"/>
      <c r="T228" s="9"/>
      <c r="U228" s="9"/>
      <c r="V228" s="9"/>
      <c r="W228" s="9"/>
      <c r="X228" s="9"/>
      <c r="Y228" s="9"/>
    </row>
    <row r="229" spans="1:25" ht="33.75" customHeight="1">
      <c r="A229" s="9"/>
      <c r="B229" s="115"/>
      <c r="C229" s="9"/>
      <c r="D229" s="9"/>
      <c r="E229" s="9"/>
      <c r="F229" s="9"/>
      <c r="G229" s="9"/>
      <c r="H229" s="9"/>
      <c r="I229" s="9"/>
      <c r="J229" s="9"/>
      <c r="K229" s="9"/>
      <c r="L229" s="9"/>
      <c r="M229" s="9"/>
      <c r="N229" s="9"/>
      <c r="O229" s="9"/>
      <c r="P229" s="9"/>
      <c r="Q229" s="9"/>
      <c r="R229" s="9"/>
      <c r="S229" s="9"/>
      <c r="T229" s="9"/>
      <c r="U229" s="9"/>
      <c r="V229" s="9"/>
      <c r="W229" s="9"/>
      <c r="X229" s="9"/>
      <c r="Y229" s="9"/>
    </row>
    <row r="230" spans="1:25" ht="33.75" customHeight="1">
      <c r="A230" s="9"/>
      <c r="B230" s="115"/>
      <c r="C230" s="9"/>
      <c r="D230" s="9"/>
      <c r="E230" s="9"/>
      <c r="F230" s="9"/>
      <c r="G230" s="9"/>
      <c r="H230" s="9"/>
      <c r="I230" s="9"/>
      <c r="J230" s="9"/>
      <c r="K230" s="9"/>
      <c r="L230" s="9"/>
      <c r="M230" s="9"/>
      <c r="N230" s="9"/>
      <c r="O230" s="9"/>
      <c r="P230" s="9"/>
      <c r="Q230" s="9"/>
      <c r="R230" s="9"/>
      <c r="S230" s="9"/>
      <c r="T230" s="9"/>
      <c r="U230" s="9"/>
      <c r="V230" s="9"/>
      <c r="W230" s="9"/>
      <c r="X230" s="9"/>
      <c r="Y230" s="9"/>
    </row>
    <row r="231" spans="1:25" ht="33.75" customHeight="1">
      <c r="A231" s="9"/>
      <c r="B231" s="115"/>
      <c r="C231" s="9"/>
      <c r="D231" s="9"/>
      <c r="E231" s="9"/>
      <c r="F231" s="9"/>
      <c r="G231" s="9"/>
      <c r="H231" s="9"/>
      <c r="I231" s="9"/>
      <c r="J231" s="9"/>
      <c r="K231" s="9"/>
      <c r="L231" s="9"/>
      <c r="M231" s="9"/>
      <c r="N231" s="9"/>
      <c r="O231" s="9"/>
      <c r="P231" s="9"/>
      <c r="Q231" s="9"/>
      <c r="R231" s="9"/>
      <c r="S231" s="9"/>
      <c r="T231" s="9"/>
      <c r="U231" s="9"/>
      <c r="V231" s="9"/>
      <c r="W231" s="9"/>
      <c r="X231" s="9"/>
      <c r="Y231" s="9"/>
    </row>
    <row r="232" spans="1:25" ht="33.75" customHeight="1">
      <c r="A232" s="9"/>
      <c r="B232" s="115"/>
      <c r="C232" s="9"/>
      <c r="D232" s="9"/>
      <c r="E232" s="9"/>
      <c r="F232" s="9"/>
      <c r="G232" s="9"/>
      <c r="H232" s="9"/>
      <c r="I232" s="9"/>
      <c r="J232" s="9"/>
      <c r="K232" s="9"/>
      <c r="L232" s="9"/>
      <c r="M232" s="9"/>
      <c r="N232" s="9"/>
      <c r="O232" s="9"/>
      <c r="P232" s="9"/>
      <c r="Q232" s="9"/>
      <c r="R232" s="9"/>
      <c r="S232" s="9"/>
      <c r="T232" s="9"/>
      <c r="U232" s="9"/>
      <c r="V232" s="9"/>
      <c r="W232" s="9"/>
      <c r="X232" s="9"/>
      <c r="Y232" s="9"/>
    </row>
    <row r="233" spans="1:25" ht="33.75" customHeight="1">
      <c r="A233" s="9"/>
      <c r="B233" s="115"/>
      <c r="C233" s="9"/>
      <c r="D233" s="9"/>
      <c r="E233" s="9"/>
      <c r="F233" s="9"/>
      <c r="G233" s="9"/>
      <c r="H233" s="9"/>
      <c r="I233" s="9"/>
      <c r="J233" s="9"/>
      <c r="K233" s="9"/>
      <c r="L233" s="9"/>
      <c r="M233" s="9"/>
      <c r="N233" s="9"/>
      <c r="O233" s="9"/>
      <c r="P233" s="9"/>
      <c r="Q233" s="9"/>
      <c r="R233" s="9"/>
      <c r="S233" s="9"/>
      <c r="T233" s="9"/>
      <c r="U233" s="9"/>
      <c r="V233" s="9"/>
      <c r="W233" s="9"/>
      <c r="X233" s="9"/>
      <c r="Y233" s="9"/>
    </row>
    <row r="234" spans="1:25" ht="33.75" customHeight="1">
      <c r="A234" s="9"/>
      <c r="B234" s="115"/>
      <c r="C234" s="9"/>
      <c r="D234" s="9"/>
      <c r="E234" s="9"/>
      <c r="F234" s="9"/>
      <c r="G234" s="9"/>
      <c r="H234" s="9"/>
      <c r="I234" s="9"/>
      <c r="J234" s="9"/>
      <c r="K234" s="9"/>
      <c r="L234" s="9"/>
      <c r="M234" s="9"/>
      <c r="N234" s="9"/>
      <c r="O234" s="9"/>
      <c r="P234" s="9"/>
      <c r="Q234" s="9"/>
      <c r="R234" s="9"/>
      <c r="S234" s="9"/>
      <c r="T234" s="9"/>
      <c r="U234" s="9"/>
      <c r="V234" s="9"/>
      <c r="W234" s="9"/>
      <c r="X234" s="9"/>
      <c r="Y234" s="9"/>
    </row>
    <row r="235" spans="1:25" ht="33.75" customHeight="1">
      <c r="A235" s="9"/>
      <c r="B235" s="115"/>
      <c r="C235" s="9"/>
      <c r="D235" s="9"/>
      <c r="E235" s="9"/>
      <c r="F235" s="9"/>
      <c r="G235" s="9"/>
      <c r="H235" s="9"/>
      <c r="I235" s="9"/>
      <c r="J235" s="9"/>
      <c r="K235" s="9"/>
      <c r="L235" s="9"/>
      <c r="M235" s="9"/>
      <c r="N235" s="9"/>
      <c r="O235" s="9"/>
      <c r="P235" s="9"/>
      <c r="Q235" s="9"/>
      <c r="R235" s="9"/>
      <c r="S235" s="9"/>
      <c r="T235" s="9"/>
      <c r="U235" s="9"/>
      <c r="V235" s="9"/>
      <c r="W235" s="9"/>
      <c r="X235" s="9"/>
      <c r="Y235" s="9"/>
    </row>
    <row r="236" spans="1:25" ht="33.75" customHeight="1">
      <c r="A236" s="9"/>
      <c r="B236" s="115"/>
      <c r="C236" s="9"/>
      <c r="D236" s="9"/>
      <c r="E236" s="9"/>
      <c r="F236" s="9"/>
      <c r="G236" s="9"/>
      <c r="H236" s="9"/>
      <c r="I236" s="9"/>
      <c r="J236" s="9"/>
      <c r="K236" s="9"/>
      <c r="L236" s="9"/>
      <c r="M236" s="9"/>
      <c r="N236" s="9"/>
      <c r="O236" s="9"/>
      <c r="P236" s="9"/>
      <c r="Q236" s="9"/>
      <c r="R236" s="9"/>
      <c r="S236" s="9"/>
      <c r="T236" s="9"/>
      <c r="U236" s="9"/>
      <c r="V236" s="9"/>
      <c r="W236" s="9"/>
      <c r="X236" s="9"/>
      <c r="Y236" s="9"/>
    </row>
    <row r="237" spans="1:25" ht="33.75" customHeight="1">
      <c r="A237" s="9"/>
      <c r="B237" s="115"/>
      <c r="C237" s="9"/>
      <c r="D237" s="9"/>
      <c r="E237" s="9"/>
      <c r="F237" s="9"/>
      <c r="G237" s="9"/>
      <c r="H237" s="9"/>
      <c r="I237" s="9"/>
      <c r="J237" s="9"/>
      <c r="K237" s="9"/>
      <c r="L237" s="9"/>
      <c r="M237" s="9"/>
      <c r="N237" s="9"/>
      <c r="O237" s="9"/>
      <c r="P237" s="9"/>
      <c r="Q237" s="9"/>
      <c r="R237" s="9"/>
      <c r="S237" s="9"/>
      <c r="T237" s="9"/>
      <c r="U237" s="9"/>
      <c r="V237" s="9"/>
      <c r="W237" s="9"/>
      <c r="X237" s="9"/>
      <c r="Y237" s="9"/>
    </row>
    <row r="238" spans="1:25" ht="33.75" customHeight="1">
      <c r="A238" s="9"/>
      <c r="B238" s="115"/>
      <c r="C238" s="9"/>
      <c r="D238" s="9"/>
      <c r="E238" s="9"/>
      <c r="F238" s="9"/>
      <c r="G238" s="9"/>
      <c r="H238" s="9"/>
      <c r="I238" s="9"/>
      <c r="J238" s="9"/>
      <c r="K238" s="9"/>
      <c r="L238" s="9"/>
      <c r="M238" s="9"/>
      <c r="N238" s="9"/>
      <c r="O238" s="9"/>
      <c r="P238" s="9"/>
      <c r="Q238" s="9"/>
      <c r="R238" s="9"/>
      <c r="S238" s="9"/>
      <c r="T238" s="9"/>
      <c r="U238" s="9"/>
      <c r="V238" s="9"/>
      <c r="W238" s="9"/>
      <c r="X238" s="9"/>
      <c r="Y238" s="9"/>
    </row>
    <row r="239" spans="1:25" ht="33.75" customHeight="1">
      <c r="A239" s="9"/>
      <c r="B239" s="115"/>
      <c r="C239" s="9"/>
      <c r="D239" s="9"/>
      <c r="E239" s="9"/>
      <c r="F239" s="9"/>
      <c r="G239" s="9"/>
      <c r="H239" s="9"/>
      <c r="I239" s="9"/>
      <c r="J239" s="9"/>
      <c r="K239" s="9"/>
      <c r="L239" s="9"/>
      <c r="M239" s="9"/>
      <c r="N239" s="9"/>
      <c r="O239" s="9"/>
      <c r="P239" s="9"/>
      <c r="Q239" s="9"/>
      <c r="R239" s="9"/>
      <c r="S239" s="9"/>
      <c r="T239" s="9"/>
      <c r="U239" s="9"/>
      <c r="V239" s="9"/>
      <c r="W239" s="9"/>
      <c r="X239" s="9"/>
      <c r="Y239" s="9"/>
    </row>
    <row r="240" spans="1:25" ht="33.75" customHeight="1">
      <c r="A240" s="9"/>
      <c r="B240" s="115"/>
      <c r="C240" s="9"/>
      <c r="D240" s="9"/>
      <c r="E240" s="9"/>
      <c r="F240" s="9"/>
      <c r="G240" s="9"/>
      <c r="H240" s="9"/>
      <c r="I240" s="9"/>
      <c r="J240" s="9"/>
      <c r="K240" s="9"/>
      <c r="L240" s="9"/>
      <c r="M240" s="9"/>
      <c r="N240" s="9"/>
      <c r="O240" s="9"/>
      <c r="P240" s="9"/>
      <c r="Q240" s="9"/>
      <c r="R240" s="9"/>
      <c r="S240" s="9"/>
      <c r="T240" s="9"/>
      <c r="U240" s="9"/>
      <c r="V240" s="9"/>
      <c r="W240" s="9"/>
      <c r="X240" s="9"/>
      <c r="Y240" s="9"/>
    </row>
    <row r="241" spans="1:25" ht="33.75" customHeight="1">
      <c r="A241" s="9"/>
      <c r="B241" s="115"/>
      <c r="C241" s="9"/>
      <c r="D241" s="9"/>
      <c r="E241" s="9"/>
      <c r="F241" s="9"/>
      <c r="G241" s="9"/>
      <c r="H241" s="9"/>
      <c r="I241" s="9"/>
      <c r="J241" s="9"/>
      <c r="K241" s="9"/>
      <c r="L241" s="9"/>
      <c r="M241" s="9"/>
      <c r="N241" s="9"/>
      <c r="O241" s="9"/>
      <c r="P241" s="9"/>
      <c r="Q241" s="9"/>
      <c r="R241" s="9"/>
      <c r="S241" s="9"/>
      <c r="T241" s="9"/>
      <c r="U241" s="9"/>
      <c r="V241" s="9"/>
      <c r="W241" s="9"/>
      <c r="X241" s="9"/>
      <c r="Y241" s="9"/>
    </row>
    <row r="242" spans="1:25" ht="33.75" customHeight="1">
      <c r="A242" s="9"/>
      <c r="B242" s="115"/>
      <c r="C242" s="9"/>
      <c r="D242" s="9"/>
      <c r="E242" s="9"/>
      <c r="F242" s="9"/>
      <c r="G242" s="9"/>
      <c r="H242" s="9"/>
      <c r="I242" s="9"/>
      <c r="J242" s="9"/>
      <c r="K242" s="9"/>
      <c r="L242" s="9"/>
      <c r="M242" s="9"/>
      <c r="N242" s="9"/>
      <c r="O242" s="9"/>
      <c r="P242" s="9"/>
      <c r="Q242" s="9"/>
      <c r="R242" s="9"/>
      <c r="S242" s="9"/>
      <c r="T242" s="9"/>
      <c r="U242" s="9"/>
      <c r="V242" s="9"/>
      <c r="W242" s="9"/>
      <c r="X242" s="9"/>
      <c r="Y242" s="9"/>
    </row>
    <row r="243" spans="1:25" ht="33.75" customHeight="1">
      <c r="A243" s="9"/>
      <c r="B243" s="115"/>
      <c r="C243" s="9"/>
      <c r="D243" s="9"/>
      <c r="E243" s="9"/>
      <c r="F243" s="9"/>
      <c r="G243" s="9"/>
      <c r="H243" s="9"/>
      <c r="I243" s="9"/>
      <c r="J243" s="9"/>
      <c r="K243" s="9"/>
      <c r="L243" s="9"/>
      <c r="M243" s="9"/>
      <c r="N243" s="9"/>
      <c r="O243" s="9"/>
      <c r="P243" s="9"/>
      <c r="Q243" s="9"/>
      <c r="R243" s="9"/>
      <c r="S243" s="9"/>
      <c r="T243" s="9"/>
      <c r="U243" s="9"/>
      <c r="V243" s="9"/>
      <c r="W243" s="9"/>
      <c r="X243" s="9"/>
      <c r="Y243" s="9"/>
    </row>
    <row r="244" spans="1:25" ht="33.75" customHeight="1">
      <c r="A244" s="9"/>
      <c r="B244" s="115"/>
      <c r="C244" s="9"/>
      <c r="D244" s="9"/>
      <c r="E244" s="9"/>
      <c r="F244" s="9"/>
      <c r="G244" s="9"/>
      <c r="H244" s="9"/>
      <c r="I244" s="9"/>
      <c r="J244" s="9"/>
      <c r="K244" s="9"/>
      <c r="L244" s="9"/>
      <c r="M244" s="9"/>
      <c r="N244" s="9"/>
      <c r="O244" s="9"/>
      <c r="P244" s="9"/>
      <c r="Q244" s="9"/>
      <c r="R244" s="9"/>
      <c r="S244" s="9"/>
      <c r="T244" s="9"/>
      <c r="U244" s="9"/>
      <c r="V244" s="9"/>
      <c r="W244" s="9"/>
      <c r="X244" s="9"/>
      <c r="Y244" s="9"/>
    </row>
    <row r="245" spans="1:25" ht="33.75" customHeight="1">
      <c r="A245" s="9"/>
      <c r="B245" s="115"/>
      <c r="C245" s="9"/>
      <c r="D245" s="9"/>
      <c r="E245" s="9"/>
      <c r="F245" s="9"/>
      <c r="G245" s="9"/>
      <c r="H245" s="9"/>
      <c r="I245" s="9"/>
      <c r="J245" s="9"/>
      <c r="K245" s="9"/>
      <c r="L245" s="9"/>
      <c r="M245" s="9"/>
      <c r="N245" s="9"/>
      <c r="O245" s="9"/>
      <c r="P245" s="9"/>
      <c r="Q245" s="9"/>
      <c r="R245" s="9"/>
      <c r="S245" s="9"/>
      <c r="T245" s="9"/>
      <c r="U245" s="9"/>
      <c r="V245" s="9"/>
      <c r="W245" s="9"/>
      <c r="X245" s="9"/>
      <c r="Y245" s="9"/>
    </row>
    <row r="246" spans="1:25" ht="33.75" customHeight="1">
      <c r="A246" s="9"/>
      <c r="B246" s="115"/>
      <c r="C246" s="9"/>
      <c r="D246" s="9"/>
      <c r="E246" s="9"/>
      <c r="F246" s="9"/>
      <c r="G246" s="9"/>
      <c r="H246" s="9"/>
      <c r="I246" s="9"/>
      <c r="J246" s="9"/>
      <c r="K246" s="9"/>
      <c r="L246" s="9"/>
      <c r="M246" s="9"/>
      <c r="N246" s="9"/>
      <c r="O246" s="9"/>
      <c r="P246" s="9"/>
      <c r="Q246" s="9"/>
      <c r="R246" s="9"/>
      <c r="S246" s="9"/>
      <c r="T246" s="9"/>
      <c r="U246" s="9"/>
      <c r="V246" s="9"/>
      <c r="W246" s="9"/>
      <c r="X246" s="9"/>
      <c r="Y246" s="9"/>
    </row>
    <row r="247" spans="1:25" ht="33.75" customHeight="1">
      <c r="A247" s="9"/>
      <c r="B247" s="115"/>
      <c r="C247" s="9"/>
      <c r="D247" s="9"/>
      <c r="E247" s="9"/>
      <c r="F247" s="9"/>
      <c r="G247" s="9"/>
      <c r="H247" s="9"/>
      <c r="I247" s="9"/>
      <c r="J247" s="9"/>
      <c r="K247" s="9"/>
      <c r="L247" s="9"/>
      <c r="M247" s="9"/>
      <c r="N247" s="9"/>
      <c r="O247" s="9"/>
      <c r="P247" s="9"/>
      <c r="Q247" s="9"/>
      <c r="R247" s="9"/>
      <c r="S247" s="9"/>
      <c r="T247" s="9"/>
      <c r="U247" s="9"/>
      <c r="V247" s="9"/>
      <c r="W247" s="9"/>
      <c r="X247" s="9"/>
      <c r="Y247" s="9"/>
    </row>
    <row r="248" spans="1:25" ht="33.75" customHeight="1">
      <c r="A248" s="9"/>
      <c r="B248" s="115"/>
      <c r="C248" s="9"/>
      <c r="D248" s="9"/>
      <c r="E248" s="9"/>
      <c r="F248" s="9"/>
      <c r="G248" s="9"/>
      <c r="H248" s="9"/>
      <c r="I248" s="9"/>
      <c r="J248" s="9"/>
      <c r="K248" s="9"/>
      <c r="L248" s="9"/>
      <c r="M248" s="9"/>
      <c r="N248" s="9"/>
      <c r="O248" s="9"/>
      <c r="P248" s="9"/>
      <c r="Q248" s="9"/>
      <c r="R248" s="9"/>
      <c r="S248" s="9"/>
      <c r="T248" s="9"/>
      <c r="U248" s="9"/>
      <c r="V248" s="9"/>
      <c r="W248" s="9"/>
      <c r="X248" s="9"/>
      <c r="Y248" s="9"/>
    </row>
    <row r="249" spans="1:25" ht="33.75" customHeight="1">
      <c r="A249" s="9"/>
      <c r="B249" s="115"/>
      <c r="C249" s="9"/>
      <c r="D249" s="9"/>
      <c r="E249" s="9"/>
      <c r="F249" s="9"/>
      <c r="G249" s="9"/>
      <c r="H249" s="9"/>
      <c r="I249" s="9"/>
      <c r="J249" s="9"/>
      <c r="K249" s="9"/>
      <c r="L249" s="9"/>
      <c r="M249" s="9"/>
      <c r="N249" s="9"/>
      <c r="O249" s="9"/>
      <c r="P249" s="9"/>
      <c r="Q249" s="9"/>
      <c r="R249" s="9"/>
      <c r="S249" s="9"/>
      <c r="T249" s="9"/>
      <c r="U249" s="9"/>
      <c r="V249" s="9"/>
      <c r="W249" s="9"/>
      <c r="X249" s="9"/>
      <c r="Y249" s="9"/>
    </row>
    <row r="250" spans="1:25" ht="33.75" customHeight="1">
      <c r="A250" s="9"/>
      <c r="B250" s="115"/>
      <c r="C250" s="9"/>
      <c r="D250" s="9"/>
      <c r="E250" s="9"/>
      <c r="F250" s="9"/>
      <c r="G250" s="9"/>
      <c r="H250" s="9"/>
      <c r="I250" s="9"/>
      <c r="J250" s="9"/>
      <c r="K250" s="9"/>
      <c r="L250" s="9"/>
      <c r="M250" s="9"/>
      <c r="N250" s="9"/>
      <c r="O250" s="9"/>
      <c r="P250" s="9"/>
      <c r="Q250" s="9"/>
      <c r="R250" s="9"/>
      <c r="S250" s="9"/>
      <c r="T250" s="9"/>
      <c r="U250" s="9"/>
      <c r="V250" s="9"/>
      <c r="W250" s="9"/>
      <c r="X250" s="9"/>
      <c r="Y250" s="9"/>
    </row>
    <row r="251" spans="1:25" ht="33.75" customHeight="1">
      <c r="A251" s="9"/>
      <c r="B251" s="115"/>
      <c r="C251" s="9"/>
      <c r="D251" s="9"/>
      <c r="E251" s="9"/>
      <c r="F251" s="9"/>
      <c r="G251" s="9"/>
      <c r="H251" s="9"/>
      <c r="I251" s="9"/>
      <c r="J251" s="9"/>
      <c r="K251" s="9"/>
      <c r="L251" s="9"/>
      <c r="M251" s="9"/>
      <c r="N251" s="9"/>
      <c r="O251" s="9"/>
      <c r="P251" s="9"/>
      <c r="Q251" s="9"/>
      <c r="R251" s="9"/>
      <c r="S251" s="9"/>
      <c r="T251" s="9"/>
      <c r="U251" s="9"/>
      <c r="V251" s="9"/>
      <c r="W251" s="9"/>
      <c r="X251" s="9"/>
      <c r="Y251" s="9"/>
    </row>
    <row r="252" spans="1:25" ht="33.75" customHeight="1">
      <c r="A252" s="9"/>
      <c r="B252" s="115"/>
      <c r="C252" s="9"/>
      <c r="D252" s="9"/>
      <c r="E252" s="9"/>
      <c r="F252" s="9"/>
      <c r="G252" s="9"/>
      <c r="H252" s="9"/>
      <c r="I252" s="9"/>
      <c r="J252" s="9"/>
      <c r="K252" s="9"/>
      <c r="L252" s="9"/>
      <c r="M252" s="9"/>
      <c r="N252" s="9"/>
      <c r="O252" s="9"/>
      <c r="P252" s="9"/>
      <c r="Q252" s="9"/>
      <c r="R252" s="9"/>
      <c r="S252" s="9"/>
      <c r="T252" s="9"/>
      <c r="U252" s="9"/>
      <c r="V252" s="9"/>
      <c r="W252" s="9"/>
      <c r="X252" s="9"/>
      <c r="Y252" s="9"/>
    </row>
    <row r="253" spans="1:25" ht="33.75" customHeight="1">
      <c r="A253" s="9"/>
      <c r="B253" s="115"/>
      <c r="C253" s="9"/>
      <c r="D253" s="9"/>
      <c r="E253" s="9"/>
      <c r="F253" s="9"/>
      <c r="G253" s="9"/>
      <c r="H253" s="9"/>
      <c r="I253" s="9"/>
      <c r="J253" s="9"/>
      <c r="K253" s="9"/>
      <c r="L253" s="9"/>
      <c r="M253" s="9"/>
      <c r="N253" s="9"/>
      <c r="O253" s="9"/>
      <c r="P253" s="9"/>
      <c r="Q253" s="9"/>
      <c r="R253" s="9"/>
      <c r="S253" s="9"/>
      <c r="T253" s="9"/>
      <c r="U253" s="9"/>
      <c r="V253" s="9"/>
      <c r="W253" s="9"/>
      <c r="X253" s="9"/>
      <c r="Y253" s="9"/>
    </row>
    <row r="254" spans="1:25" ht="33.75" customHeight="1">
      <c r="A254" s="9"/>
      <c r="B254" s="115"/>
      <c r="C254" s="9"/>
      <c r="D254" s="9"/>
      <c r="E254" s="9"/>
      <c r="F254" s="9"/>
      <c r="G254" s="9"/>
      <c r="H254" s="9"/>
      <c r="I254" s="9"/>
      <c r="J254" s="9"/>
      <c r="K254" s="9"/>
      <c r="L254" s="9"/>
      <c r="M254" s="9"/>
      <c r="N254" s="9"/>
      <c r="O254" s="9"/>
      <c r="P254" s="9"/>
      <c r="Q254" s="9"/>
      <c r="R254" s="9"/>
      <c r="S254" s="9"/>
      <c r="T254" s="9"/>
      <c r="U254" s="9"/>
      <c r="V254" s="9"/>
      <c r="W254" s="9"/>
      <c r="X254" s="9"/>
      <c r="Y254" s="9"/>
    </row>
    <row r="255" spans="1:25" ht="33.75" customHeight="1">
      <c r="A255" s="9"/>
      <c r="B255" s="115"/>
      <c r="C255" s="9"/>
      <c r="D255" s="9"/>
      <c r="E255" s="9"/>
      <c r="F255" s="9"/>
      <c r="G255" s="9"/>
      <c r="H255" s="9"/>
      <c r="I255" s="9"/>
      <c r="J255" s="9"/>
      <c r="K255" s="9"/>
      <c r="L255" s="9"/>
      <c r="M255" s="9"/>
      <c r="N255" s="9"/>
      <c r="O255" s="9"/>
      <c r="P255" s="9"/>
      <c r="Q255" s="9"/>
      <c r="R255" s="9"/>
      <c r="S255" s="9"/>
      <c r="T255" s="9"/>
      <c r="U255" s="9"/>
      <c r="V255" s="9"/>
      <c r="W255" s="9"/>
      <c r="X255" s="9"/>
      <c r="Y255" s="9"/>
    </row>
    <row r="256" spans="1:25" ht="33.75" customHeight="1">
      <c r="A256" s="9"/>
      <c r="B256" s="115"/>
      <c r="C256" s="9"/>
      <c r="D256" s="9"/>
      <c r="E256" s="9"/>
      <c r="F256" s="9"/>
      <c r="G256" s="9"/>
      <c r="H256" s="9"/>
      <c r="I256" s="9"/>
      <c r="J256" s="9"/>
      <c r="K256" s="9"/>
      <c r="L256" s="9"/>
      <c r="M256" s="9"/>
      <c r="N256" s="9"/>
      <c r="O256" s="9"/>
      <c r="P256" s="9"/>
      <c r="Q256" s="9"/>
      <c r="R256" s="9"/>
      <c r="S256" s="9"/>
      <c r="T256" s="9"/>
      <c r="U256" s="9"/>
      <c r="V256" s="9"/>
      <c r="W256" s="9"/>
      <c r="X256" s="9"/>
      <c r="Y256" s="9"/>
    </row>
    <row r="257" spans="1:25" ht="33.75" customHeight="1">
      <c r="A257" s="9"/>
      <c r="B257" s="115"/>
      <c r="C257" s="9"/>
      <c r="D257" s="9"/>
      <c r="E257" s="9"/>
      <c r="F257" s="9"/>
      <c r="G257" s="9"/>
      <c r="H257" s="9"/>
      <c r="I257" s="9"/>
      <c r="J257" s="9"/>
      <c r="K257" s="9"/>
      <c r="L257" s="9"/>
      <c r="M257" s="9"/>
      <c r="N257" s="9"/>
      <c r="O257" s="9"/>
      <c r="P257" s="9"/>
      <c r="Q257" s="9"/>
      <c r="R257" s="9"/>
      <c r="S257" s="9"/>
      <c r="T257" s="9"/>
      <c r="U257" s="9"/>
      <c r="V257" s="9"/>
      <c r="W257" s="9"/>
      <c r="X257" s="9"/>
      <c r="Y257" s="9"/>
    </row>
    <row r="258" spans="1:25" ht="33.75" customHeight="1">
      <c r="A258" s="9"/>
      <c r="B258" s="115"/>
      <c r="C258" s="9"/>
      <c r="D258" s="9"/>
      <c r="E258" s="9"/>
      <c r="F258" s="9"/>
      <c r="G258" s="9"/>
      <c r="H258" s="9"/>
      <c r="I258" s="9"/>
      <c r="J258" s="9"/>
      <c r="K258" s="9"/>
      <c r="L258" s="9"/>
      <c r="M258" s="9"/>
      <c r="N258" s="9"/>
      <c r="O258" s="9"/>
      <c r="P258" s="9"/>
      <c r="Q258" s="9"/>
      <c r="R258" s="9"/>
      <c r="S258" s="9"/>
      <c r="T258" s="9"/>
      <c r="U258" s="9"/>
      <c r="V258" s="9"/>
      <c r="W258" s="9"/>
      <c r="X258" s="9"/>
      <c r="Y258" s="9"/>
    </row>
    <row r="259" spans="1:25" ht="33.75" customHeight="1">
      <c r="A259" s="9"/>
      <c r="B259" s="115"/>
      <c r="C259" s="9"/>
      <c r="D259" s="9"/>
      <c r="E259" s="9"/>
      <c r="F259" s="9"/>
      <c r="G259" s="9"/>
      <c r="H259" s="9"/>
      <c r="I259" s="9"/>
      <c r="J259" s="9"/>
      <c r="K259" s="9"/>
      <c r="L259" s="9"/>
      <c r="M259" s="9"/>
      <c r="N259" s="9"/>
      <c r="O259" s="9"/>
      <c r="P259" s="9"/>
      <c r="Q259" s="9"/>
      <c r="R259" s="9"/>
      <c r="S259" s="9"/>
      <c r="T259" s="9"/>
      <c r="U259" s="9"/>
      <c r="V259" s="9"/>
      <c r="W259" s="9"/>
      <c r="X259" s="9"/>
      <c r="Y259" s="9"/>
    </row>
    <row r="260" spans="1:25" ht="33.75" customHeight="1">
      <c r="A260" s="9"/>
      <c r="B260" s="115"/>
      <c r="C260" s="9"/>
      <c r="D260" s="9"/>
      <c r="E260" s="9"/>
      <c r="F260" s="9"/>
      <c r="G260" s="9"/>
      <c r="H260" s="9"/>
      <c r="I260" s="9"/>
      <c r="J260" s="9"/>
      <c r="K260" s="9"/>
      <c r="L260" s="9"/>
      <c r="M260" s="9"/>
      <c r="N260" s="9"/>
      <c r="O260" s="9"/>
      <c r="P260" s="9"/>
      <c r="Q260" s="9"/>
      <c r="R260" s="9"/>
      <c r="S260" s="9"/>
      <c r="T260" s="9"/>
      <c r="U260" s="9"/>
      <c r="V260" s="9"/>
      <c r="W260" s="9"/>
      <c r="X260" s="9"/>
      <c r="Y260" s="9"/>
    </row>
    <row r="261" spans="1:25" ht="33.75" customHeight="1">
      <c r="A261" s="9"/>
      <c r="B261" s="115"/>
      <c r="C261" s="9"/>
      <c r="D261" s="9"/>
      <c r="E261" s="9"/>
      <c r="F261" s="9"/>
      <c r="G261" s="9"/>
      <c r="H261" s="9"/>
      <c r="I261" s="9"/>
      <c r="J261" s="9"/>
      <c r="K261" s="9"/>
      <c r="L261" s="9"/>
      <c r="M261" s="9"/>
      <c r="N261" s="9"/>
      <c r="O261" s="9"/>
      <c r="P261" s="9"/>
      <c r="Q261" s="9"/>
      <c r="R261" s="9"/>
      <c r="S261" s="9"/>
      <c r="T261" s="9"/>
      <c r="U261" s="9"/>
      <c r="V261" s="9"/>
      <c r="W261" s="9"/>
      <c r="X261" s="9"/>
      <c r="Y261" s="9"/>
    </row>
    <row r="262" spans="1:25" ht="33.75" customHeight="1">
      <c r="A262" s="9"/>
      <c r="B262" s="115"/>
      <c r="C262" s="9"/>
      <c r="D262" s="9"/>
      <c r="E262" s="9"/>
      <c r="F262" s="9"/>
      <c r="G262" s="9"/>
      <c r="H262" s="9"/>
      <c r="I262" s="9"/>
      <c r="J262" s="9"/>
      <c r="K262" s="9"/>
      <c r="L262" s="9"/>
      <c r="M262" s="9"/>
      <c r="N262" s="9"/>
      <c r="O262" s="9"/>
      <c r="P262" s="9"/>
      <c r="Q262" s="9"/>
      <c r="R262" s="9"/>
      <c r="S262" s="9"/>
      <c r="T262" s="9"/>
      <c r="U262" s="9"/>
      <c r="V262" s="9"/>
      <c r="W262" s="9"/>
      <c r="X262" s="9"/>
      <c r="Y262" s="9"/>
    </row>
    <row r="263" spans="1:25" ht="33.75" customHeight="1">
      <c r="A263" s="9"/>
      <c r="B263" s="115"/>
      <c r="C263" s="9"/>
      <c r="D263" s="9"/>
      <c r="E263" s="9"/>
      <c r="F263" s="9"/>
      <c r="G263" s="9"/>
      <c r="H263" s="9"/>
      <c r="I263" s="9"/>
      <c r="J263" s="9"/>
      <c r="K263" s="9"/>
      <c r="L263" s="9"/>
      <c r="M263" s="9"/>
      <c r="N263" s="9"/>
      <c r="O263" s="9"/>
      <c r="P263" s="9"/>
      <c r="Q263" s="9"/>
      <c r="R263" s="9"/>
      <c r="S263" s="9"/>
      <c r="T263" s="9"/>
      <c r="U263" s="9"/>
      <c r="V263" s="9"/>
      <c r="W263" s="9"/>
      <c r="X263" s="9"/>
      <c r="Y263" s="9"/>
    </row>
    <row r="264" spans="1:25" ht="33.75" customHeight="1">
      <c r="A264" s="9"/>
      <c r="B264" s="115"/>
      <c r="C264" s="9"/>
      <c r="D264" s="9"/>
      <c r="E264" s="9"/>
      <c r="F264" s="9"/>
      <c r="G264" s="9"/>
      <c r="H264" s="9"/>
      <c r="I264" s="9"/>
      <c r="J264" s="9"/>
      <c r="K264" s="9"/>
      <c r="L264" s="9"/>
      <c r="M264" s="9"/>
      <c r="N264" s="9"/>
      <c r="O264" s="9"/>
      <c r="P264" s="9"/>
      <c r="Q264" s="9"/>
      <c r="R264" s="9"/>
      <c r="S264" s="9"/>
      <c r="T264" s="9"/>
      <c r="U264" s="9"/>
      <c r="V264" s="9"/>
      <c r="W264" s="9"/>
      <c r="X264" s="9"/>
      <c r="Y264" s="9"/>
    </row>
    <row r="265" spans="1:25" ht="33.75" customHeight="1">
      <c r="A265" s="9"/>
      <c r="B265" s="115"/>
      <c r="C265" s="9"/>
      <c r="D265" s="9"/>
      <c r="E265" s="9"/>
      <c r="F265" s="9"/>
      <c r="G265" s="9"/>
      <c r="H265" s="9"/>
      <c r="I265" s="9"/>
      <c r="J265" s="9"/>
      <c r="K265" s="9"/>
      <c r="L265" s="9"/>
      <c r="M265" s="9"/>
      <c r="N265" s="9"/>
      <c r="O265" s="9"/>
      <c r="P265" s="9"/>
      <c r="Q265" s="9"/>
      <c r="R265" s="9"/>
      <c r="S265" s="9"/>
      <c r="T265" s="9"/>
      <c r="U265" s="9"/>
      <c r="V265" s="9"/>
      <c r="W265" s="9"/>
      <c r="X265" s="9"/>
      <c r="Y265" s="9"/>
    </row>
    <row r="266" spans="1:25" ht="33.75" customHeight="1">
      <c r="A266" s="9"/>
      <c r="B266" s="115"/>
      <c r="C266" s="9"/>
      <c r="D266" s="9"/>
      <c r="E266" s="9"/>
      <c r="F266" s="9"/>
      <c r="G266" s="9"/>
      <c r="H266" s="9"/>
      <c r="I266" s="9"/>
      <c r="J266" s="9"/>
      <c r="K266" s="9"/>
      <c r="L266" s="9"/>
      <c r="M266" s="9"/>
      <c r="N266" s="9"/>
      <c r="O266" s="9"/>
      <c r="P266" s="9"/>
      <c r="Q266" s="9"/>
      <c r="R266" s="9"/>
      <c r="S266" s="9"/>
      <c r="T266" s="9"/>
      <c r="U266" s="9"/>
      <c r="V266" s="9"/>
      <c r="W266" s="9"/>
      <c r="X266" s="9"/>
      <c r="Y266" s="9"/>
    </row>
    <row r="267" spans="1:25" ht="33.75" customHeight="1">
      <c r="A267" s="9"/>
      <c r="B267" s="115"/>
      <c r="C267" s="9"/>
      <c r="D267" s="9"/>
      <c r="E267" s="9"/>
      <c r="F267" s="9"/>
      <c r="G267" s="9"/>
      <c r="H267" s="9"/>
      <c r="I267" s="9"/>
      <c r="J267" s="9"/>
      <c r="K267" s="9"/>
      <c r="L267" s="9"/>
      <c r="M267" s="9"/>
      <c r="N267" s="9"/>
      <c r="O267" s="9"/>
      <c r="P267" s="9"/>
      <c r="Q267" s="9"/>
      <c r="R267" s="9"/>
      <c r="S267" s="9"/>
      <c r="T267" s="9"/>
      <c r="U267" s="9"/>
      <c r="V267" s="9"/>
      <c r="W267" s="9"/>
      <c r="X267" s="9"/>
      <c r="Y267" s="9"/>
    </row>
    <row r="268" spans="1:25" ht="33.75" customHeight="1">
      <c r="A268" s="9"/>
      <c r="B268" s="115"/>
      <c r="C268" s="9"/>
      <c r="D268" s="9"/>
      <c r="E268" s="9"/>
      <c r="F268" s="9"/>
      <c r="G268" s="9"/>
      <c r="H268" s="9"/>
      <c r="I268" s="9"/>
      <c r="J268" s="9"/>
      <c r="K268" s="9"/>
      <c r="L268" s="9"/>
      <c r="M268" s="9"/>
      <c r="N268" s="9"/>
      <c r="O268" s="9"/>
      <c r="P268" s="9"/>
      <c r="Q268" s="9"/>
      <c r="R268" s="9"/>
      <c r="S268" s="9"/>
      <c r="T268" s="9"/>
      <c r="U268" s="9"/>
      <c r="V268" s="9"/>
      <c r="W268" s="9"/>
      <c r="X268" s="9"/>
      <c r="Y268" s="9"/>
    </row>
    <row r="269" spans="1:25" ht="33.75" customHeight="1">
      <c r="A269" s="9"/>
      <c r="B269" s="115"/>
      <c r="C269" s="9"/>
      <c r="D269" s="9"/>
      <c r="E269" s="9"/>
      <c r="F269" s="9"/>
      <c r="G269" s="9"/>
      <c r="H269" s="9"/>
      <c r="I269" s="9"/>
      <c r="J269" s="9"/>
      <c r="K269" s="9"/>
      <c r="L269" s="9"/>
      <c r="M269" s="9"/>
      <c r="N269" s="9"/>
      <c r="O269" s="9"/>
      <c r="P269" s="9"/>
      <c r="Q269" s="9"/>
      <c r="R269" s="9"/>
      <c r="S269" s="9"/>
      <c r="T269" s="9"/>
      <c r="U269" s="9"/>
      <c r="V269" s="9"/>
      <c r="W269" s="9"/>
      <c r="X269" s="9"/>
      <c r="Y269" s="9"/>
    </row>
    <row r="270" spans="1:25" ht="33.75" customHeight="1">
      <c r="A270" s="9"/>
      <c r="B270" s="115"/>
      <c r="C270" s="9"/>
      <c r="D270" s="9"/>
      <c r="E270" s="9"/>
      <c r="F270" s="9"/>
      <c r="G270" s="9"/>
      <c r="H270" s="9"/>
      <c r="I270" s="9"/>
      <c r="J270" s="9"/>
      <c r="K270" s="9"/>
      <c r="L270" s="9"/>
      <c r="M270" s="9"/>
      <c r="N270" s="9"/>
      <c r="O270" s="9"/>
      <c r="P270" s="9"/>
      <c r="Q270" s="9"/>
      <c r="R270" s="9"/>
      <c r="S270" s="9"/>
      <c r="T270" s="9"/>
      <c r="U270" s="9"/>
      <c r="V270" s="9"/>
      <c r="W270" s="9"/>
      <c r="X270" s="9"/>
      <c r="Y270" s="9"/>
    </row>
    <row r="271" spans="1:25" ht="33.75" customHeight="1">
      <c r="A271" s="9"/>
      <c r="B271" s="115"/>
      <c r="C271" s="9"/>
      <c r="D271" s="9"/>
      <c r="E271" s="9"/>
      <c r="F271" s="9"/>
      <c r="G271" s="9"/>
      <c r="H271" s="9"/>
      <c r="I271" s="9"/>
      <c r="J271" s="9"/>
      <c r="K271" s="9"/>
      <c r="L271" s="9"/>
      <c r="M271" s="9"/>
      <c r="N271" s="9"/>
      <c r="O271" s="9"/>
      <c r="P271" s="9"/>
      <c r="Q271" s="9"/>
      <c r="R271" s="9"/>
      <c r="S271" s="9"/>
      <c r="T271" s="9"/>
      <c r="U271" s="9"/>
      <c r="V271" s="9"/>
      <c r="W271" s="9"/>
      <c r="X271" s="9"/>
      <c r="Y271" s="9"/>
    </row>
    <row r="272" spans="1:25" ht="33.75" customHeight="1">
      <c r="A272" s="9"/>
      <c r="B272" s="115"/>
      <c r="C272" s="9"/>
      <c r="D272" s="9"/>
      <c r="E272" s="9"/>
      <c r="F272" s="9"/>
      <c r="G272" s="9"/>
      <c r="H272" s="9"/>
      <c r="I272" s="9"/>
      <c r="J272" s="9"/>
      <c r="K272" s="9"/>
      <c r="L272" s="9"/>
      <c r="M272" s="9"/>
      <c r="N272" s="9"/>
      <c r="O272" s="9"/>
      <c r="P272" s="9"/>
      <c r="Q272" s="9"/>
      <c r="R272" s="9"/>
      <c r="S272" s="9"/>
      <c r="T272" s="9"/>
      <c r="U272" s="9"/>
      <c r="V272" s="9"/>
      <c r="W272" s="9"/>
      <c r="X272" s="9"/>
      <c r="Y272" s="9"/>
    </row>
    <row r="273" spans="1:25" ht="33.75" customHeight="1">
      <c r="A273" s="9"/>
      <c r="B273" s="115"/>
      <c r="C273" s="9"/>
      <c r="D273" s="9"/>
      <c r="E273" s="9"/>
      <c r="F273" s="9"/>
      <c r="G273" s="9"/>
      <c r="H273" s="9"/>
      <c r="I273" s="9"/>
      <c r="J273" s="9"/>
      <c r="K273" s="9"/>
      <c r="L273" s="9"/>
      <c r="M273" s="9"/>
      <c r="N273" s="9"/>
      <c r="O273" s="9"/>
      <c r="P273" s="9"/>
      <c r="Q273" s="9"/>
      <c r="R273" s="9"/>
      <c r="S273" s="9"/>
      <c r="T273" s="9"/>
      <c r="U273" s="9"/>
      <c r="V273" s="9"/>
      <c r="W273" s="9"/>
      <c r="X273" s="9"/>
      <c r="Y273" s="9"/>
    </row>
    <row r="274" spans="1:25" ht="33.75" customHeight="1">
      <c r="A274" s="9"/>
      <c r="B274" s="115"/>
      <c r="C274" s="9"/>
      <c r="D274" s="9"/>
      <c r="E274" s="9"/>
      <c r="F274" s="9"/>
      <c r="G274" s="9"/>
      <c r="H274" s="9"/>
      <c r="I274" s="9"/>
      <c r="J274" s="9"/>
      <c r="K274" s="9"/>
      <c r="L274" s="9"/>
      <c r="M274" s="9"/>
      <c r="N274" s="9"/>
      <c r="O274" s="9"/>
      <c r="P274" s="9"/>
      <c r="Q274" s="9"/>
      <c r="R274" s="9"/>
      <c r="S274" s="9"/>
      <c r="T274" s="9"/>
      <c r="U274" s="9"/>
      <c r="V274" s="9"/>
      <c r="W274" s="9"/>
      <c r="X274" s="9"/>
      <c r="Y274" s="9"/>
    </row>
    <row r="275" spans="1:25" ht="33.75" customHeight="1">
      <c r="A275" s="9"/>
      <c r="B275" s="115"/>
      <c r="C275" s="9"/>
      <c r="D275" s="9"/>
      <c r="E275" s="9"/>
      <c r="F275" s="9"/>
      <c r="G275" s="9"/>
      <c r="H275" s="9"/>
      <c r="I275" s="9"/>
      <c r="J275" s="9"/>
      <c r="K275" s="9"/>
      <c r="L275" s="9"/>
      <c r="M275" s="9"/>
      <c r="N275" s="9"/>
      <c r="O275" s="9"/>
      <c r="P275" s="9"/>
      <c r="Q275" s="9"/>
      <c r="R275" s="9"/>
      <c r="S275" s="9"/>
      <c r="T275" s="9"/>
      <c r="U275" s="9"/>
      <c r="V275" s="9"/>
      <c r="W275" s="9"/>
      <c r="X275" s="9"/>
      <c r="Y275" s="9"/>
    </row>
    <row r="276" spans="1:25" ht="33.75" customHeight="1">
      <c r="A276" s="9"/>
      <c r="B276" s="115"/>
      <c r="C276" s="9"/>
      <c r="D276" s="9"/>
      <c r="E276" s="9"/>
      <c r="F276" s="9"/>
      <c r="G276" s="9"/>
      <c r="H276" s="9"/>
      <c r="I276" s="9"/>
      <c r="J276" s="9"/>
      <c r="K276" s="9"/>
      <c r="L276" s="9"/>
      <c r="M276" s="9"/>
      <c r="N276" s="9"/>
      <c r="O276" s="9"/>
      <c r="P276" s="9"/>
      <c r="Q276" s="9"/>
      <c r="R276" s="9"/>
      <c r="S276" s="9"/>
      <c r="T276" s="9"/>
      <c r="U276" s="9"/>
      <c r="V276" s="9"/>
      <c r="W276" s="9"/>
      <c r="X276" s="9"/>
      <c r="Y276" s="9"/>
    </row>
    <row r="277" spans="1:25" ht="33.75" customHeight="1">
      <c r="A277" s="9"/>
      <c r="B277" s="115"/>
      <c r="C277" s="9"/>
      <c r="D277" s="9"/>
      <c r="E277" s="9"/>
      <c r="F277" s="9"/>
      <c r="G277" s="9"/>
      <c r="H277" s="9"/>
      <c r="I277" s="9"/>
      <c r="J277" s="9"/>
      <c r="K277" s="9"/>
      <c r="L277" s="9"/>
      <c r="M277" s="9"/>
      <c r="N277" s="9"/>
      <c r="O277" s="9"/>
      <c r="P277" s="9"/>
      <c r="Q277" s="9"/>
      <c r="R277" s="9"/>
      <c r="S277" s="9"/>
      <c r="T277" s="9"/>
      <c r="U277" s="9"/>
      <c r="V277" s="9"/>
      <c r="W277" s="9"/>
      <c r="X277" s="9"/>
      <c r="Y277" s="9"/>
    </row>
    <row r="278" spans="1:25" ht="33.75" customHeight="1">
      <c r="A278" s="9"/>
      <c r="B278" s="115"/>
      <c r="C278" s="9"/>
      <c r="D278" s="9"/>
      <c r="E278" s="9"/>
      <c r="F278" s="9"/>
      <c r="G278" s="9"/>
      <c r="H278" s="9"/>
      <c r="I278" s="9"/>
      <c r="J278" s="9"/>
      <c r="K278" s="9"/>
      <c r="L278" s="9"/>
      <c r="M278" s="9"/>
      <c r="N278" s="9"/>
      <c r="O278" s="9"/>
      <c r="P278" s="9"/>
      <c r="Q278" s="9"/>
      <c r="R278" s="9"/>
      <c r="S278" s="9"/>
      <c r="T278" s="9"/>
      <c r="U278" s="9"/>
      <c r="V278" s="9"/>
      <c r="W278" s="9"/>
      <c r="X278" s="9"/>
      <c r="Y278" s="9"/>
    </row>
    <row r="279" spans="1:25" ht="33.75" customHeight="1">
      <c r="A279" s="9"/>
      <c r="B279" s="115"/>
      <c r="C279" s="9"/>
      <c r="D279" s="9"/>
      <c r="E279" s="9"/>
      <c r="F279" s="9"/>
      <c r="G279" s="9"/>
      <c r="H279" s="9"/>
      <c r="I279" s="9"/>
      <c r="J279" s="9"/>
      <c r="K279" s="9"/>
      <c r="L279" s="9"/>
      <c r="M279" s="9"/>
      <c r="N279" s="9"/>
      <c r="O279" s="9"/>
      <c r="P279" s="9"/>
      <c r="Q279" s="9"/>
      <c r="R279" s="9"/>
      <c r="S279" s="9"/>
      <c r="T279" s="9"/>
      <c r="U279" s="9"/>
      <c r="V279" s="9"/>
      <c r="W279" s="9"/>
      <c r="X279" s="9"/>
      <c r="Y279" s="9"/>
    </row>
    <row r="280" spans="1:25" ht="33.75" customHeight="1">
      <c r="A280" s="9"/>
      <c r="B280" s="115"/>
      <c r="C280" s="9"/>
      <c r="D280" s="9"/>
      <c r="E280" s="9"/>
      <c r="F280" s="9"/>
      <c r="G280" s="9"/>
      <c r="H280" s="9"/>
      <c r="I280" s="9"/>
      <c r="J280" s="9"/>
      <c r="K280" s="9"/>
      <c r="L280" s="9"/>
      <c r="M280" s="9"/>
      <c r="N280" s="9"/>
      <c r="O280" s="9"/>
      <c r="P280" s="9"/>
      <c r="Q280" s="9"/>
      <c r="R280" s="9"/>
      <c r="S280" s="9"/>
      <c r="T280" s="9"/>
      <c r="U280" s="9"/>
      <c r="V280" s="9"/>
      <c r="W280" s="9"/>
      <c r="X280" s="9"/>
      <c r="Y280" s="9"/>
    </row>
    <row r="281" spans="1:25" ht="33.75" customHeight="1">
      <c r="A281" s="9"/>
      <c r="B281" s="115"/>
      <c r="C281" s="9"/>
      <c r="D281" s="9"/>
      <c r="E281" s="9"/>
      <c r="F281" s="9"/>
      <c r="G281" s="9"/>
      <c r="H281" s="9"/>
      <c r="I281" s="9"/>
      <c r="J281" s="9"/>
      <c r="K281" s="9"/>
      <c r="L281" s="9"/>
      <c r="M281" s="9"/>
      <c r="N281" s="9"/>
      <c r="O281" s="9"/>
      <c r="P281" s="9"/>
      <c r="Q281" s="9"/>
      <c r="R281" s="9"/>
      <c r="S281" s="9"/>
      <c r="T281" s="9"/>
      <c r="U281" s="9"/>
      <c r="V281" s="9"/>
      <c r="W281" s="9"/>
      <c r="X281" s="9"/>
      <c r="Y281" s="9"/>
    </row>
    <row r="282" spans="1:25" ht="33.75" customHeight="1">
      <c r="A282" s="9"/>
      <c r="B282" s="115"/>
      <c r="C282" s="9"/>
      <c r="D282" s="9"/>
      <c r="E282" s="9"/>
      <c r="F282" s="9"/>
      <c r="G282" s="9"/>
      <c r="H282" s="9"/>
      <c r="I282" s="9"/>
      <c r="J282" s="9"/>
      <c r="K282" s="9"/>
      <c r="L282" s="9"/>
      <c r="M282" s="9"/>
      <c r="N282" s="9"/>
      <c r="O282" s="9"/>
      <c r="P282" s="9"/>
      <c r="Q282" s="9"/>
      <c r="R282" s="9"/>
      <c r="S282" s="9"/>
      <c r="T282" s="9"/>
      <c r="U282" s="9"/>
      <c r="V282" s="9"/>
      <c r="W282" s="9"/>
      <c r="X282" s="9"/>
      <c r="Y282" s="9"/>
    </row>
    <row r="283" spans="1:25" ht="33.75" customHeight="1">
      <c r="A283" s="9"/>
      <c r="B283" s="115"/>
      <c r="C283" s="9"/>
      <c r="D283" s="9"/>
      <c r="E283" s="9"/>
      <c r="F283" s="9"/>
      <c r="G283" s="9"/>
      <c r="H283" s="9"/>
      <c r="I283" s="9"/>
      <c r="J283" s="9"/>
      <c r="K283" s="9"/>
      <c r="L283" s="9"/>
      <c r="M283" s="9"/>
      <c r="N283" s="9"/>
      <c r="O283" s="9"/>
      <c r="P283" s="9"/>
      <c r="Q283" s="9"/>
      <c r="R283" s="9"/>
      <c r="S283" s="9"/>
      <c r="T283" s="9"/>
      <c r="U283" s="9"/>
      <c r="V283" s="9"/>
      <c r="W283" s="9"/>
      <c r="X283" s="9"/>
      <c r="Y283" s="9"/>
    </row>
    <row r="284" spans="1:25" ht="33.75" customHeight="1">
      <c r="A284" s="9"/>
      <c r="B284" s="115"/>
      <c r="C284" s="9"/>
      <c r="D284" s="9"/>
      <c r="E284" s="9"/>
      <c r="F284" s="9"/>
      <c r="G284" s="9"/>
      <c r="H284" s="9"/>
      <c r="I284" s="9"/>
      <c r="J284" s="9"/>
      <c r="K284" s="9"/>
      <c r="L284" s="9"/>
      <c r="M284" s="9"/>
      <c r="N284" s="9"/>
      <c r="O284" s="9"/>
      <c r="P284" s="9"/>
      <c r="Q284" s="9"/>
      <c r="R284" s="9"/>
      <c r="S284" s="9"/>
      <c r="T284" s="9"/>
      <c r="U284" s="9"/>
      <c r="V284" s="9"/>
      <c r="W284" s="9"/>
      <c r="X284" s="9"/>
      <c r="Y284" s="9"/>
    </row>
    <row r="285" spans="1:25" ht="33.75" customHeight="1">
      <c r="A285" s="9"/>
      <c r="B285" s="115"/>
      <c r="C285" s="9"/>
      <c r="D285" s="9"/>
      <c r="E285" s="9"/>
      <c r="F285" s="9"/>
      <c r="G285" s="9"/>
      <c r="H285" s="9"/>
      <c r="I285" s="9"/>
      <c r="J285" s="9"/>
      <c r="K285" s="9"/>
      <c r="L285" s="9"/>
      <c r="M285" s="9"/>
      <c r="N285" s="9"/>
      <c r="O285" s="9"/>
      <c r="P285" s="9"/>
      <c r="Q285" s="9"/>
      <c r="R285" s="9"/>
      <c r="S285" s="9"/>
      <c r="T285" s="9"/>
      <c r="U285" s="9"/>
      <c r="V285" s="9"/>
      <c r="W285" s="9"/>
      <c r="X285" s="9"/>
      <c r="Y285" s="9"/>
    </row>
    <row r="286" spans="1:25" ht="33.75" customHeight="1">
      <c r="A286" s="9"/>
      <c r="B286" s="115"/>
      <c r="C286" s="9"/>
      <c r="D286" s="9"/>
      <c r="E286" s="9"/>
      <c r="F286" s="9"/>
      <c r="G286" s="9"/>
      <c r="H286" s="9"/>
      <c r="I286" s="9"/>
      <c r="J286" s="9"/>
      <c r="K286" s="9"/>
      <c r="L286" s="9"/>
      <c r="M286" s="9"/>
      <c r="N286" s="9"/>
      <c r="O286" s="9"/>
      <c r="P286" s="9"/>
      <c r="Q286" s="9"/>
      <c r="R286" s="9"/>
      <c r="S286" s="9"/>
      <c r="T286" s="9"/>
      <c r="U286" s="9"/>
      <c r="V286" s="9"/>
      <c r="W286" s="9"/>
      <c r="X286" s="9"/>
      <c r="Y286" s="9"/>
    </row>
    <row r="287" spans="1:25" ht="33.75" customHeight="1">
      <c r="A287" s="9"/>
      <c r="B287" s="115"/>
      <c r="C287" s="9"/>
      <c r="D287" s="9"/>
      <c r="E287" s="9"/>
      <c r="F287" s="9"/>
      <c r="G287" s="9"/>
      <c r="H287" s="9"/>
      <c r="I287" s="9"/>
      <c r="J287" s="9"/>
      <c r="K287" s="9"/>
      <c r="L287" s="9"/>
      <c r="M287" s="9"/>
      <c r="N287" s="9"/>
      <c r="O287" s="9"/>
      <c r="P287" s="9"/>
      <c r="Q287" s="9"/>
      <c r="R287" s="9"/>
      <c r="S287" s="9"/>
      <c r="T287" s="9"/>
      <c r="U287" s="9"/>
      <c r="V287" s="9"/>
      <c r="W287" s="9"/>
      <c r="X287" s="9"/>
      <c r="Y287" s="9"/>
    </row>
    <row r="288" spans="1:25" ht="33.75" customHeight="1">
      <c r="A288" s="9"/>
      <c r="B288" s="115"/>
      <c r="C288" s="9"/>
      <c r="D288" s="9"/>
      <c r="E288" s="9"/>
      <c r="F288" s="9"/>
      <c r="G288" s="9"/>
      <c r="H288" s="9"/>
      <c r="I288" s="9"/>
      <c r="J288" s="9"/>
      <c r="K288" s="9"/>
      <c r="L288" s="9"/>
      <c r="M288" s="9"/>
      <c r="N288" s="9"/>
      <c r="O288" s="9"/>
      <c r="P288" s="9"/>
      <c r="Q288" s="9"/>
      <c r="R288" s="9"/>
      <c r="S288" s="9"/>
      <c r="T288" s="9"/>
      <c r="U288" s="9"/>
      <c r="V288" s="9"/>
      <c r="W288" s="9"/>
      <c r="X288" s="9"/>
      <c r="Y288" s="9"/>
    </row>
    <row r="289" spans="1:25" ht="33.75" customHeight="1">
      <c r="A289" s="9"/>
      <c r="B289" s="115"/>
      <c r="C289" s="9"/>
      <c r="D289" s="9"/>
      <c r="E289" s="9"/>
      <c r="F289" s="9"/>
      <c r="G289" s="9"/>
      <c r="H289" s="9"/>
      <c r="I289" s="9"/>
      <c r="J289" s="9"/>
      <c r="K289" s="9"/>
      <c r="L289" s="9"/>
      <c r="M289" s="9"/>
      <c r="N289" s="9"/>
      <c r="O289" s="9"/>
      <c r="P289" s="9"/>
      <c r="Q289" s="9"/>
      <c r="R289" s="9"/>
      <c r="S289" s="9"/>
      <c r="T289" s="9"/>
      <c r="U289" s="9"/>
      <c r="V289" s="9"/>
      <c r="W289" s="9"/>
      <c r="X289" s="9"/>
      <c r="Y289" s="9"/>
    </row>
    <row r="290" spans="1:25" ht="33.75" customHeight="1">
      <c r="A290" s="9"/>
      <c r="B290" s="115"/>
      <c r="C290" s="9"/>
      <c r="D290" s="9"/>
      <c r="E290" s="9"/>
      <c r="F290" s="9"/>
      <c r="G290" s="9"/>
      <c r="H290" s="9"/>
      <c r="I290" s="9"/>
      <c r="J290" s="9"/>
      <c r="K290" s="9"/>
      <c r="L290" s="9"/>
      <c r="M290" s="9"/>
      <c r="N290" s="9"/>
      <c r="O290" s="9"/>
      <c r="P290" s="9"/>
      <c r="Q290" s="9"/>
      <c r="R290" s="9"/>
      <c r="S290" s="9"/>
      <c r="T290" s="9"/>
      <c r="U290" s="9"/>
      <c r="V290" s="9"/>
      <c r="W290" s="9"/>
      <c r="X290" s="9"/>
      <c r="Y290" s="9"/>
    </row>
    <row r="291" spans="1:25" ht="33.75" customHeight="1">
      <c r="A291" s="9"/>
      <c r="B291" s="115"/>
      <c r="C291" s="9"/>
      <c r="D291" s="9"/>
      <c r="E291" s="9"/>
      <c r="F291" s="9"/>
      <c r="G291" s="9"/>
      <c r="H291" s="9"/>
      <c r="I291" s="9"/>
      <c r="J291" s="9"/>
      <c r="K291" s="9"/>
      <c r="L291" s="9"/>
      <c r="M291" s="9"/>
      <c r="N291" s="9"/>
      <c r="O291" s="9"/>
      <c r="P291" s="9"/>
      <c r="Q291" s="9"/>
      <c r="R291" s="9"/>
      <c r="S291" s="9"/>
      <c r="T291" s="9"/>
      <c r="U291" s="9"/>
      <c r="V291" s="9"/>
      <c r="W291" s="9"/>
      <c r="X291" s="9"/>
      <c r="Y291" s="9"/>
    </row>
    <row r="292" spans="1:25" ht="33.75" customHeight="1">
      <c r="A292" s="9"/>
      <c r="B292" s="115"/>
      <c r="C292" s="9"/>
      <c r="D292" s="9"/>
      <c r="E292" s="9"/>
      <c r="F292" s="9"/>
      <c r="G292" s="9"/>
      <c r="H292" s="9"/>
      <c r="I292" s="9"/>
      <c r="J292" s="9"/>
      <c r="K292" s="9"/>
      <c r="L292" s="9"/>
      <c r="M292" s="9"/>
      <c r="N292" s="9"/>
      <c r="O292" s="9"/>
      <c r="P292" s="9"/>
      <c r="Q292" s="9"/>
      <c r="R292" s="9"/>
      <c r="S292" s="9"/>
      <c r="T292" s="9"/>
      <c r="U292" s="9"/>
      <c r="V292" s="9"/>
      <c r="W292" s="9"/>
      <c r="X292" s="9"/>
      <c r="Y292" s="9"/>
    </row>
    <row r="293" spans="1:25" ht="33.75" customHeight="1">
      <c r="A293" s="9"/>
      <c r="B293" s="115"/>
      <c r="C293" s="9"/>
      <c r="D293" s="9"/>
      <c r="E293" s="9"/>
      <c r="F293" s="9"/>
      <c r="G293" s="9"/>
      <c r="H293" s="9"/>
      <c r="I293" s="9"/>
      <c r="J293" s="9"/>
      <c r="K293" s="9"/>
      <c r="L293" s="9"/>
      <c r="M293" s="9"/>
      <c r="N293" s="9"/>
      <c r="O293" s="9"/>
      <c r="P293" s="9"/>
      <c r="Q293" s="9"/>
      <c r="R293" s="9"/>
      <c r="S293" s="9"/>
      <c r="T293" s="9"/>
      <c r="U293" s="9"/>
      <c r="V293" s="9"/>
      <c r="W293" s="9"/>
      <c r="X293" s="9"/>
      <c r="Y293" s="9"/>
    </row>
    <row r="294" spans="1:25" ht="33.75" customHeight="1">
      <c r="A294" s="9"/>
      <c r="B294" s="115"/>
      <c r="C294" s="9"/>
      <c r="D294" s="9"/>
      <c r="E294" s="9"/>
      <c r="F294" s="9"/>
      <c r="G294" s="9"/>
      <c r="H294" s="9"/>
      <c r="I294" s="9"/>
      <c r="J294" s="9"/>
      <c r="K294" s="9"/>
      <c r="L294" s="9"/>
      <c r="M294" s="9"/>
      <c r="N294" s="9"/>
      <c r="O294" s="9"/>
      <c r="P294" s="9"/>
      <c r="Q294" s="9"/>
      <c r="R294" s="9"/>
      <c r="S294" s="9"/>
      <c r="T294" s="9"/>
      <c r="U294" s="9"/>
      <c r="V294" s="9"/>
      <c r="W294" s="9"/>
      <c r="X294" s="9"/>
      <c r="Y294" s="9"/>
    </row>
    <row r="295" spans="1:25" ht="33.75" customHeight="1">
      <c r="A295" s="9"/>
      <c r="B295" s="115"/>
      <c r="C295" s="9"/>
      <c r="D295" s="9"/>
      <c r="E295" s="9"/>
      <c r="F295" s="9"/>
      <c r="G295" s="9"/>
      <c r="H295" s="9"/>
      <c r="I295" s="9"/>
      <c r="J295" s="9"/>
      <c r="K295" s="9"/>
      <c r="L295" s="9"/>
      <c r="M295" s="9"/>
      <c r="N295" s="9"/>
      <c r="O295" s="9"/>
      <c r="P295" s="9"/>
      <c r="Q295" s="9"/>
      <c r="R295" s="9"/>
      <c r="S295" s="9"/>
      <c r="T295" s="9"/>
      <c r="U295" s="9"/>
      <c r="V295" s="9"/>
      <c r="W295" s="9"/>
      <c r="X295" s="9"/>
      <c r="Y295" s="9"/>
    </row>
    <row r="296" spans="1:25" ht="33.75" customHeight="1">
      <c r="A296" s="9"/>
      <c r="B296" s="115"/>
      <c r="C296" s="9"/>
      <c r="D296" s="9"/>
      <c r="E296" s="9"/>
      <c r="F296" s="9"/>
      <c r="G296" s="9"/>
      <c r="H296" s="9"/>
      <c r="I296" s="9"/>
      <c r="J296" s="9"/>
      <c r="K296" s="9"/>
      <c r="L296" s="9"/>
      <c r="M296" s="9"/>
      <c r="N296" s="9"/>
      <c r="O296" s="9"/>
      <c r="P296" s="9"/>
      <c r="Q296" s="9"/>
      <c r="R296" s="9"/>
      <c r="S296" s="9"/>
      <c r="T296" s="9"/>
      <c r="U296" s="9"/>
      <c r="V296" s="9"/>
      <c r="W296" s="9"/>
      <c r="X296" s="9"/>
      <c r="Y296" s="9"/>
    </row>
    <row r="297" spans="1:25" ht="33.75" customHeight="1">
      <c r="A297" s="9"/>
      <c r="B297" s="115"/>
      <c r="C297" s="9"/>
      <c r="D297" s="9"/>
      <c r="E297" s="9"/>
      <c r="F297" s="9"/>
      <c r="G297" s="9"/>
      <c r="H297" s="9"/>
      <c r="I297" s="9"/>
      <c r="J297" s="9"/>
      <c r="K297" s="9"/>
      <c r="L297" s="9"/>
      <c r="M297" s="9"/>
      <c r="N297" s="9"/>
      <c r="O297" s="9"/>
      <c r="P297" s="9"/>
      <c r="Q297" s="9"/>
      <c r="R297" s="9"/>
      <c r="S297" s="9"/>
      <c r="T297" s="9"/>
      <c r="U297" s="9"/>
      <c r="V297" s="9"/>
      <c r="W297" s="9"/>
      <c r="X297" s="9"/>
      <c r="Y297" s="9"/>
    </row>
    <row r="298" spans="1:25" ht="33.75" customHeight="1">
      <c r="A298" s="9"/>
      <c r="B298" s="115"/>
      <c r="C298" s="9"/>
      <c r="D298" s="9"/>
      <c r="E298" s="9"/>
      <c r="F298" s="9"/>
      <c r="G298" s="9"/>
      <c r="H298" s="9"/>
      <c r="I298" s="9"/>
      <c r="J298" s="9"/>
      <c r="K298" s="9"/>
      <c r="L298" s="9"/>
      <c r="M298" s="9"/>
      <c r="N298" s="9"/>
      <c r="O298" s="9"/>
      <c r="P298" s="9"/>
      <c r="Q298" s="9"/>
      <c r="R298" s="9"/>
      <c r="S298" s="9"/>
      <c r="T298" s="9"/>
      <c r="U298" s="9"/>
      <c r="V298" s="9"/>
      <c r="W298" s="9"/>
      <c r="X298" s="9"/>
      <c r="Y298" s="9"/>
    </row>
    <row r="299" spans="1:25" ht="33.75" customHeight="1">
      <c r="A299" s="9"/>
      <c r="B299" s="115"/>
      <c r="C299" s="9"/>
      <c r="D299" s="9"/>
      <c r="E299" s="9"/>
      <c r="F299" s="9"/>
      <c r="G299" s="9"/>
      <c r="H299" s="9"/>
      <c r="I299" s="9"/>
      <c r="J299" s="9"/>
      <c r="K299" s="9"/>
      <c r="L299" s="9"/>
      <c r="M299" s="9"/>
      <c r="N299" s="9"/>
      <c r="O299" s="9"/>
      <c r="P299" s="9"/>
      <c r="Q299" s="9"/>
      <c r="R299" s="9"/>
      <c r="S299" s="9"/>
      <c r="T299" s="9"/>
      <c r="U299" s="9"/>
      <c r="V299" s="9"/>
      <c r="W299" s="9"/>
      <c r="X299" s="9"/>
      <c r="Y299" s="9"/>
    </row>
    <row r="300" spans="1:25" ht="33.75" customHeight="1">
      <c r="A300" s="9"/>
      <c r="B300" s="115"/>
      <c r="C300" s="9"/>
      <c r="D300" s="9"/>
      <c r="E300" s="9"/>
      <c r="F300" s="9"/>
      <c r="G300" s="9"/>
      <c r="H300" s="9"/>
      <c r="I300" s="9"/>
      <c r="J300" s="9"/>
      <c r="K300" s="9"/>
      <c r="L300" s="9"/>
      <c r="M300" s="9"/>
      <c r="N300" s="9"/>
      <c r="O300" s="9"/>
      <c r="P300" s="9"/>
      <c r="Q300" s="9"/>
      <c r="R300" s="9"/>
      <c r="S300" s="9"/>
      <c r="T300" s="9"/>
      <c r="U300" s="9"/>
      <c r="V300" s="9"/>
      <c r="W300" s="9"/>
      <c r="X300" s="9"/>
      <c r="Y300" s="9"/>
    </row>
    <row r="301" spans="1:25" ht="33.75" customHeight="1">
      <c r="A301" s="9"/>
      <c r="B301" s="115"/>
      <c r="C301" s="9"/>
      <c r="D301" s="9"/>
      <c r="E301" s="9"/>
      <c r="F301" s="9"/>
      <c r="G301" s="9"/>
      <c r="H301" s="9"/>
      <c r="I301" s="9"/>
      <c r="J301" s="9"/>
      <c r="K301" s="9"/>
      <c r="L301" s="9"/>
      <c r="M301" s="9"/>
      <c r="N301" s="9"/>
      <c r="O301" s="9"/>
      <c r="P301" s="9"/>
      <c r="Q301" s="9"/>
      <c r="R301" s="9"/>
      <c r="S301" s="9"/>
      <c r="T301" s="9"/>
      <c r="U301" s="9"/>
      <c r="V301" s="9"/>
      <c r="W301" s="9"/>
      <c r="X301" s="9"/>
      <c r="Y301" s="9"/>
    </row>
    <row r="302" spans="1:25" ht="33.75" customHeight="1">
      <c r="A302" s="9"/>
      <c r="B302" s="115"/>
      <c r="C302" s="9"/>
      <c r="D302" s="9"/>
      <c r="E302" s="9"/>
      <c r="F302" s="9"/>
      <c r="G302" s="9"/>
      <c r="H302" s="9"/>
      <c r="I302" s="9"/>
      <c r="J302" s="9"/>
      <c r="K302" s="9"/>
      <c r="L302" s="9"/>
      <c r="M302" s="9"/>
      <c r="N302" s="9"/>
      <c r="O302" s="9"/>
      <c r="P302" s="9"/>
      <c r="Q302" s="9"/>
      <c r="R302" s="9"/>
      <c r="S302" s="9"/>
      <c r="T302" s="9"/>
      <c r="U302" s="9"/>
      <c r="V302" s="9"/>
      <c r="W302" s="9"/>
      <c r="X302" s="9"/>
      <c r="Y302" s="9"/>
    </row>
    <row r="303" spans="1:25" ht="33.75" customHeight="1">
      <c r="A303" s="9"/>
      <c r="B303" s="115"/>
      <c r="C303" s="9"/>
      <c r="D303" s="9"/>
      <c r="E303" s="9"/>
      <c r="F303" s="9"/>
      <c r="G303" s="9"/>
      <c r="H303" s="9"/>
      <c r="I303" s="9"/>
      <c r="J303" s="9"/>
      <c r="K303" s="9"/>
      <c r="L303" s="9"/>
      <c r="M303" s="9"/>
      <c r="N303" s="9"/>
      <c r="O303" s="9"/>
      <c r="P303" s="9"/>
      <c r="Q303" s="9"/>
      <c r="R303" s="9"/>
      <c r="S303" s="9"/>
      <c r="T303" s="9"/>
      <c r="U303" s="9"/>
      <c r="V303" s="9"/>
      <c r="W303" s="9"/>
      <c r="X303" s="9"/>
      <c r="Y303" s="9"/>
    </row>
    <row r="304" spans="1:25" ht="33.75" customHeight="1">
      <c r="A304" s="9"/>
      <c r="B304" s="115"/>
      <c r="C304" s="9"/>
      <c r="D304" s="9"/>
      <c r="E304" s="9"/>
      <c r="F304" s="9"/>
      <c r="G304" s="9"/>
      <c r="H304" s="9"/>
      <c r="I304" s="9"/>
      <c r="J304" s="9"/>
      <c r="K304" s="9"/>
      <c r="L304" s="9"/>
      <c r="M304" s="9"/>
      <c r="N304" s="9"/>
      <c r="O304" s="9"/>
      <c r="P304" s="9"/>
      <c r="Q304" s="9"/>
      <c r="R304" s="9"/>
      <c r="S304" s="9"/>
      <c r="T304" s="9"/>
      <c r="U304" s="9"/>
      <c r="V304" s="9"/>
      <c r="W304" s="9"/>
      <c r="X304" s="9"/>
      <c r="Y304" s="9"/>
    </row>
    <row r="305" spans="1:25" ht="33.75" customHeight="1">
      <c r="A305" s="9"/>
      <c r="B305" s="115"/>
      <c r="C305" s="9"/>
      <c r="D305" s="9"/>
      <c r="E305" s="9"/>
      <c r="F305" s="9"/>
      <c r="G305" s="9"/>
      <c r="H305" s="9"/>
      <c r="I305" s="9"/>
      <c r="J305" s="9"/>
      <c r="K305" s="9"/>
      <c r="L305" s="9"/>
      <c r="M305" s="9"/>
      <c r="N305" s="9"/>
      <c r="O305" s="9"/>
      <c r="P305" s="9"/>
      <c r="Q305" s="9"/>
      <c r="R305" s="9"/>
      <c r="S305" s="9"/>
      <c r="T305" s="9"/>
      <c r="U305" s="9"/>
      <c r="V305" s="9"/>
      <c r="W305" s="9"/>
      <c r="X305" s="9"/>
      <c r="Y305" s="9"/>
    </row>
    <row r="306" spans="1:25" ht="33.75" customHeight="1">
      <c r="A306" s="9"/>
      <c r="B306" s="115"/>
      <c r="C306" s="9"/>
      <c r="D306" s="9"/>
      <c r="E306" s="9"/>
      <c r="F306" s="9"/>
      <c r="G306" s="9"/>
      <c r="H306" s="9"/>
      <c r="I306" s="9"/>
      <c r="J306" s="9"/>
      <c r="K306" s="9"/>
      <c r="L306" s="9"/>
      <c r="M306" s="9"/>
      <c r="N306" s="9"/>
      <c r="O306" s="9"/>
      <c r="P306" s="9"/>
      <c r="Q306" s="9"/>
      <c r="R306" s="9"/>
      <c r="S306" s="9"/>
      <c r="T306" s="9"/>
      <c r="U306" s="9"/>
      <c r="V306" s="9"/>
      <c r="W306" s="9"/>
      <c r="X306" s="9"/>
      <c r="Y306" s="9"/>
    </row>
    <row r="307" spans="1:25" ht="33.75" customHeight="1">
      <c r="A307" s="9"/>
      <c r="B307" s="115"/>
      <c r="C307" s="9"/>
      <c r="D307" s="9"/>
      <c r="E307" s="9"/>
      <c r="F307" s="9"/>
      <c r="G307" s="9"/>
      <c r="H307" s="9"/>
      <c r="I307" s="9"/>
      <c r="J307" s="9"/>
      <c r="K307" s="9"/>
      <c r="L307" s="9"/>
      <c r="M307" s="9"/>
      <c r="N307" s="9"/>
      <c r="O307" s="9"/>
      <c r="P307" s="9"/>
      <c r="Q307" s="9"/>
      <c r="R307" s="9"/>
      <c r="S307" s="9"/>
      <c r="T307" s="9"/>
      <c r="U307" s="9"/>
      <c r="V307" s="9"/>
      <c r="W307" s="9"/>
      <c r="X307" s="9"/>
      <c r="Y307" s="9"/>
    </row>
    <row r="308" spans="1:25" ht="33.75" customHeight="1">
      <c r="A308" s="9"/>
      <c r="B308" s="115"/>
      <c r="C308" s="9"/>
      <c r="D308" s="9"/>
      <c r="E308" s="9"/>
      <c r="F308" s="9"/>
      <c r="G308" s="9"/>
      <c r="H308" s="9"/>
      <c r="I308" s="9"/>
      <c r="J308" s="9"/>
      <c r="K308" s="9"/>
      <c r="L308" s="9"/>
      <c r="M308" s="9"/>
      <c r="N308" s="9"/>
      <c r="O308" s="9"/>
      <c r="P308" s="9"/>
      <c r="Q308" s="9"/>
      <c r="R308" s="9"/>
      <c r="S308" s="9"/>
      <c r="T308" s="9"/>
      <c r="U308" s="9"/>
      <c r="V308" s="9"/>
      <c r="W308" s="9"/>
      <c r="X308" s="9"/>
      <c r="Y308" s="9"/>
    </row>
    <row r="309" spans="1:25" ht="33.75" customHeight="1">
      <c r="A309" s="9"/>
      <c r="B309" s="115"/>
      <c r="C309" s="9"/>
      <c r="D309" s="9"/>
      <c r="E309" s="9"/>
      <c r="F309" s="9"/>
      <c r="G309" s="9"/>
      <c r="H309" s="9"/>
      <c r="I309" s="9"/>
      <c r="J309" s="9"/>
      <c r="K309" s="9"/>
      <c r="L309" s="9"/>
      <c r="M309" s="9"/>
      <c r="N309" s="9"/>
      <c r="O309" s="9"/>
      <c r="P309" s="9"/>
      <c r="Q309" s="9"/>
      <c r="R309" s="9"/>
      <c r="S309" s="9"/>
      <c r="T309" s="9"/>
      <c r="U309" s="9"/>
      <c r="V309" s="9"/>
      <c r="W309" s="9"/>
      <c r="X309" s="9"/>
      <c r="Y309" s="9"/>
    </row>
    <row r="310" spans="1:25" ht="33.75" customHeight="1">
      <c r="A310" s="9"/>
      <c r="B310" s="115"/>
      <c r="C310" s="9"/>
      <c r="D310" s="9"/>
      <c r="E310" s="9"/>
      <c r="F310" s="9"/>
      <c r="G310" s="9"/>
      <c r="H310" s="9"/>
      <c r="I310" s="9"/>
      <c r="J310" s="9"/>
      <c r="K310" s="9"/>
      <c r="L310" s="9"/>
      <c r="M310" s="9"/>
      <c r="N310" s="9"/>
      <c r="O310" s="9"/>
      <c r="P310" s="9"/>
      <c r="Q310" s="9"/>
      <c r="R310" s="9"/>
      <c r="S310" s="9"/>
      <c r="T310" s="9"/>
      <c r="U310" s="9"/>
      <c r="V310" s="9"/>
      <c r="W310" s="9"/>
      <c r="X310" s="9"/>
      <c r="Y310" s="9"/>
    </row>
    <row r="311" spans="1:25" ht="33.75" customHeight="1">
      <c r="A311" s="9"/>
      <c r="B311" s="115"/>
      <c r="C311" s="9"/>
      <c r="D311" s="9"/>
      <c r="E311" s="9"/>
      <c r="F311" s="9"/>
      <c r="G311" s="9"/>
      <c r="H311" s="9"/>
      <c r="I311" s="9"/>
      <c r="J311" s="9"/>
      <c r="K311" s="9"/>
      <c r="L311" s="9"/>
      <c r="M311" s="9"/>
      <c r="N311" s="9"/>
      <c r="O311" s="9"/>
      <c r="P311" s="9"/>
      <c r="Q311" s="9"/>
      <c r="R311" s="9"/>
      <c r="S311" s="9"/>
      <c r="T311" s="9"/>
      <c r="U311" s="9"/>
      <c r="V311" s="9"/>
      <c r="W311" s="9"/>
      <c r="X311" s="9"/>
      <c r="Y311" s="9"/>
    </row>
    <row r="312" spans="1:25" ht="33.75" customHeight="1">
      <c r="A312" s="9"/>
      <c r="B312" s="115"/>
      <c r="C312" s="9"/>
      <c r="D312" s="9"/>
      <c r="E312" s="9"/>
      <c r="F312" s="9"/>
      <c r="G312" s="9"/>
      <c r="H312" s="9"/>
      <c r="I312" s="9"/>
      <c r="J312" s="9"/>
      <c r="K312" s="9"/>
      <c r="L312" s="9"/>
      <c r="M312" s="9"/>
      <c r="N312" s="9"/>
      <c r="O312" s="9"/>
      <c r="P312" s="9"/>
      <c r="Q312" s="9"/>
      <c r="R312" s="9"/>
      <c r="S312" s="9"/>
      <c r="T312" s="9"/>
      <c r="U312" s="9"/>
      <c r="V312" s="9"/>
      <c r="W312" s="9"/>
      <c r="X312" s="9"/>
      <c r="Y312" s="9"/>
    </row>
    <row r="313" spans="1:25" ht="33.75" customHeight="1">
      <c r="A313" s="9"/>
      <c r="B313" s="115"/>
      <c r="C313" s="9"/>
      <c r="D313" s="9"/>
      <c r="E313" s="9"/>
      <c r="F313" s="9"/>
      <c r="G313" s="9"/>
      <c r="H313" s="9"/>
      <c r="I313" s="9"/>
      <c r="J313" s="9"/>
      <c r="K313" s="9"/>
      <c r="L313" s="9"/>
      <c r="M313" s="9"/>
      <c r="N313" s="9"/>
      <c r="O313" s="9"/>
      <c r="P313" s="9"/>
      <c r="Q313" s="9"/>
      <c r="R313" s="9"/>
      <c r="S313" s="9"/>
      <c r="T313" s="9"/>
      <c r="U313" s="9"/>
      <c r="V313" s="9"/>
      <c r="W313" s="9"/>
      <c r="X313" s="9"/>
      <c r="Y313" s="9"/>
    </row>
    <row r="314" spans="1:25" ht="33.75" customHeight="1">
      <c r="A314" s="9"/>
      <c r="B314" s="115"/>
      <c r="C314" s="9"/>
      <c r="D314" s="9"/>
      <c r="E314" s="9"/>
      <c r="F314" s="9"/>
      <c r="G314" s="9"/>
      <c r="H314" s="9"/>
      <c r="I314" s="9"/>
      <c r="J314" s="9"/>
      <c r="K314" s="9"/>
      <c r="L314" s="9"/>
      <c r="M314" s="9"/>
      <c r="N314" s="9"/>
      <c r="O314" s="9"/>
      <c r="P314" s="9"/>
      <c r="Q314" s="9"/>
      <c r="R314" s="9"/>
      <c r="S314" s="9"/>
      <c r="T314" s="9"/>
      <c r="U314" s="9"/>
      <c r="V314" s="9"/>
      <c r="W314" s="9"/>
      <c r="X314" s="9"/>
      <c r="Y314" s="9"/>
    </row>
    <row r="315" spans="1:25" ht="33.75" customHeight="1">
      <c r="A315" s="9"/>
      <c r="B315" s="115"/>
      <c r="C315" s="9"/>
      <c r="D315" s="9"/>
      <c r="E315" s="9"/>
      <c r="F315" s="9"/>
      <c r="G315" s="9"/>
      <c r="H315" s="9"/>
      <c r="I315" s="9"/>
      <c r="J315" s="9"/>
      <c r="K315" s="9"/>
      <c r="L315" s="9"/>
      <c r="M315" s="9"/>
      <c r="N315" s="9"/>
      <c r="O315" s="9"/>
      <c r="P315" s="9"/>
      <c r="Q315" s="9"/>
      <c r="R315" s="9"/>
      <c r="S315" s="9"/>
      <c r="T315" s="9"/>
      <c r="U315" s="9"/>
      <c r="V315" s="9"/>
      <c r="W315" s="9"/>
      <c r="X315" s="9"/>
      <c r="Y315" s="9"/>
    </row>
    <row r="316" spans="1:25" ht="33.75" customHeight="1">
      <c r="A316" s="9"/>
      <c r="B316" s="115"/>
      <c r="C316" s="9"/>
      <c r="D316" s="9"/>
      <c r="E316" s="9"/>
      <c r="F316" s="9"/>
      <c r="G316" s="9"/>
      <c r="H316" s="9"/>
      <c r="I316" s="9"/>
      <c r="J316" s="9"/>
      <c r="K316" s="9"/>
      <c r="L316" s="9"/>
      <c r="M316" s="9"/>
      <c r="N316" s="9"/>
      <c r="O316" s="9"/>
      <c r="P316" s="9"/>
      <c r="Q316" s="9"/>
      <c r="R316" s="9"/>
      <c r="S316" s="9"/>
      <c r="T316" s="9"/>
      <c r="U316" s="9"/>
      <c r="V316" s="9"/>
      <c r="W316" s="9"/>
      <c r="X316" s="9"/>
      <c r="Y316" s="9"/>
    </row>
    <row r="317" spans="1:25" ht="33.75" customHeight="1">
      <c r="A317" s="9"/>
      <c r="B317" s="115"/>
      <c r="C317" s="9"/>
      <c r="D317" s="9"/>
      <c r="E317" s="9"/>
      <c r="F317" s="9"/>
      <c r="G317" s="9"/>
      <c r="H317" s="9"/>
      <c r="I317" s="9"/>
      <c r="J317" s="9"/>
      <c r="K317" s="9"/>
      <c r="L317" s="9"/>
      <c r="M317" s="9"/>
      <c r="N317" s="9"/>
      <c r="O317" s="9"/>
      <c r="P317" s="9"/>
      <c r="Q317" s="9"/>
      <c r="R317" s="9"/>
      <c r="S317" s="9"/>
      <c r="T317" s="9"/>
      <c r="U317" s="9"/>
      <c r="V317" s="9"/>
      <c r="W317" s="9"/>
      <c r="X317" s="9"/>
      <c r="Y317" s="9"/>
    </row>
    <row r="318" spans="1:25" ht="33.75" customHeight="1">
      <c r="A318" s="9"/>
      <c r="B318" s="115"/>
      <c r="C318" s="9"/>
      <c r="D318" s="9"/>
      <c r="E318" s="9"/>
      <c r="F318" s="9"/>
      <c r="G318" s="9"/>
      <c r="H318" s="9"/>
      <c r="I318" s="9"/>
      <c r="J318" s="9"/>
      <c r="K318" s="9"/>
      <c r="L318" s="9"/>
      <c r="M318" s="9"/>
      <c r="N318" s="9"/>
      <c r="O318" s="9"/>
      <c r="P318" s="9"/>
      <c r="Q318" s="9"/>
      <c r="R318" s="9"/>
      <c r="S318" s="9"/>
      <c r="T318" s="9"/>
      <c r="U318" s="9"/>
      <c r="V318" s="9"/>
      <c r="W318" s="9"/>
      <c r="X318" s="9"/>
      <c r="Y318" s="9"/>
    </row>
    <row r="319" spans="1:25" ht="33.75" customHeight="1">
      <c r="A319" s="9"/>
      <c r="B319" s="115"/>
      <c r="C319" s="9"/>
      <c r="D319" s="9"/>
      <c r="E319" s="9"/>
      <c r="F319" s="9"/>
      <c r="G319" s="9"/>
      <c r="H319" s="9"/>
      <c r="I319" s="9"/>
      <c r="J319" s="9"/>
      <c r="K319" s="9"/>
      <c r="L319" s="9"/>
      <c r="M319" s="9"/>
      <c r="N319" s="9"/>
      <c r="O319" s="9"/>
      <c r="P319" s="9"/>
      <c r="Q319" s="9"/>
      <c r="R319" s="9"/>
      <c r="S319" s="9"/>
      <c r="T319" s="9"/>
      <c r="U319" s="9"/>
      <c r="V319" s="9"/>
      <c r="W319" s="9"/>
      <c r="X319" s="9"/>
      <c r="Y319" s="9"/>
    </row>
    <row r="320" spans="1:25" ht="33.75" customHeight="1">
      <c r="A320" s="9"/>
      <c r="B320" s="115"/>
      <c r="C320" s="9"/>
      <c r="D320" s="9"/>
      <c r="E320" s="9"/>
      <c r="F320" s="9"/>
      <c r="G320" s="9"/>
      <c r="H320" s="9"/>
      <c r="I320" s="9"/>
      <c r="J320" s="9"/>
      <c r="K320" s="9"/>
      <c r="L320" s="9"/>
      <c r="M320" s="9"/>
      <c r="N320" s="9"/>
      <c r="O320" s="9"/>
      <c r="P320" s="9"/>
      <c r="Q320" s="9"/>
      <c r="R320" s="9"/>
      <c r="S320" s="9"/>
      <c r="T320" s="9"/>
      <c r="U320" s="9"/>
      <c r="V320" s="9"/>
      <c r="W320" s="9"/>
      <c r="X320" s="9"/>
      <c r="Y320" s="9"/>
    </row>
    <row r="321" spans="1:25" ht="33.75" customHeight="1">
      <c r="A321" s="9"/>
      <c r="B321" s="115"/>
      <c r="C321" s="9"/>
      <c r="D321" s="9"/>
      <c r="E321" s="9"/>
      <c r="F321" s="9"/>
      <c r="G321" s="9"/>
      <c r="H321" s="9"/>
      <c r="I321" s="9"/>
      <c r="J321" s="9"/>
      <c r="K321" s="9"/>
      <c r="L321" s="9"/>
      <c r="M321" s="9"/>
      <c r="N321" s="9"/>
      <c r="O321" s="9"/>
      <c r="P321" s="9"/>
      <c r="Q321" s="9"/>
      <c r="R321" s="9"/>
      <c r="S321" s="9"/>
      <c r="T321" s="9"/>
      <c r="U321" s="9"/>
      <c r="V321" s="9"/>
      <c r="W321" s="9"/>
      <c r="X321" s="9"/>
      <c r="Y321" s="9"/>
    </row>
    <row r="322" spans="1:25" ht="33.75" customHeight="1">
      <c r="A322" s="9"/>
      <c r="B322" s="115"/>
      <c r="C322" s="9"/>
      <c r="D322" s="9"/>
      <c r="E322" s="9"/>
      <c r="F322" s="9"/>
      <c r="G322" s="9"/>
      <c r="H322" s="9"/>
      <c r="I322" s="9"/>
      <c r="J322" s="9"/>
      <c r="K322" s="9"/>
      <c r="L322" s="9"/>
      <c r="M322" s="9"/>
      <c r="N322" s="9"/>
      <c r="O322" s="9"/>
      <c r="P322" s="9"/>
      <c r="Q322" s="9"/>
      <c r="R322" s="9"/>
      <c r="S322" s="9"/>
      <c r="T322" s="9"/>
      <c r="U322" s="9"/>
      <c r="V322" s="9"/>
      <c r="W322" s="9"/>
      <c r="X322" s="9"/>
      <c r="Y322" s="9"/>
    </row>
    <row r="323" spans="1:25" ht="33.75" customHeight="1">
      <c r="A323" s="9"/>
      <c r="B323" s="115"/>
      <c r="C323" s="9"/>
      <c r="D323" s="9"/>
      <c r="E323" s="9"/>
      <c r="F323" s="9"/>
      <c r="G323" s="9"/>
      <c r="H323" s="9"/>
      <c r="I323" s="9"/>
      <c r="J323" s="9"/>
      <c r="K323" s="9"/>
      <c r="L323" s="9"/>
      <c r="M323" s="9"/>
      <c r="N323" s="9"/>
      <c r="O323" s="9"/>
      <c r="P323" s="9"/>
      <c r="Q323" s="9"/>
      <c r="R323" s="9"/>
      <c r="S323" s="9"/>
      <c r="T323" s="9"/>
      <c r="U323" s="9"/>
      <c r="V323" s="9"/>
      <c r="W323" s="9"/>
      <c r="X323" s="9"/>
      <c r="Y323" s="9"/>
    </row>
    <row r="324" spans="1:25" ht="33.75" customHeight="1">
      <c r="A324" s="9"/>
      <c r="B324" s="115"/>
      <c r="C324" s="9"/>
      <c r="D324" s="9"/>
      <c r="E324" s="9"/>
      <c r="F324" s="9"/>
      <c r="G324" s="9"/>
      <c r="H324" s="9"/>
      <c r="I324" s="9"/>
      <c r="J324" s="9"/>
      <c r="K324" s="9"/>
      <c r="L324" s="9"/>
      <c r="M324" s="9"/>
      <c r="N324" s="9"/>
      <c r="O324" s="9"/>
      <c r="P324" s="9"/>
      <c r="Q324" s="9"/>
      <c r="R324" s="9"/>
      <c r="S324" s="9"/>
      <c r="T324" s="9"/>
      <c r="U324" s="9"/>
      <c r="V324" s="9"/>
      <c r="W324" s="9"/>
      <c r="X324" s="9"/>
      <c r="Y324" s="9"/>
    </row>
    <row r="325" spans="1:25" ht="33.75" customHeight="1">
      <c r="A325" s="9"/>
      <c r="B325" s="115"/>
      <c r="C325" s="9"/>
      <c r="D325" s="9"/>
      <c r="E325" s="9"/>
      <c r="F325" s="9"/>
      <c r="G325" s="9"/>
      <c r="H325" s="9"/>
      <c r="I325" s="9"/>
      <c r="J325" s="9"/>
      <c r="K325" s="9"/>
      <c r="L325" s="9"/>
      <c r="M325" s="9"/>
      <c r="N325" s="9"/>
      <c r="O325" s="9"/>
      <c r="P325" s="9"/>
      <c r="Q325" s="9"/>
      <c r="R325" s="9"/>
      <c r="S325" s="9"/>
      <c r="T325" s="9"/>
      <c r="U325" s="9"/>
      <c r="V325" s="9"/>
      <c r="W325" s="9"/>
      <c r="X325" s="9"/>
      <c r="Y325" s="9"/>
    </row>
    <row r="326" spans="1:25" ht="33.75" customHeight="1">
      <c r="A326" s="9"/>
      <c r="B326" s="115"/>
      <c r="C326" s="9"/>
      <c r="D326" s="9"/>
      <c r="E326" s="9"/>
      <c r="F326" s="9"/>
      <c r="G326" s="9"/>
      <c r="H326" s="9"/>
      <c r="I326" s="9"/>
      <c r="J326" s="9"/>
      <c r="K326" s="9"/>
      <c r="L326" s="9"/>
      <c r="M326" s="9"/>
      <c r="N326" s="9"/>
      <c r="O326" s="9"/>
      <c r="P326" s="9"/>
      <c r="Q326" s="9"/>
      <c r="R326" s="9"/>
      <c r="S326" s="9"/>
      <c r="T326" s="9"/>
      <c r="U326" s="9"/>
      <c r="V326" s="9"/>
      <c r="W326" s="9"/>
      <c r="X326" s="9"/>
      <c r="Y326" s="9"/>
    </row>
    <row r="327" spans="1:25" ht="33.75" customHeight="1">
      <c r="A327" s="9"/>
      <c r="B327" s="115"/>
      <c r="C327" s="9"/>
      <c r="D327" s="9"/>
      <c r="E327" s="9"/>
      <c r="F327" s="9"/>
      <c r="G327" s="9"/>
      <c r="H327" s="9"/>
      <c r="I327" s="9"/>
      <c r="J327" s="9"/>
      <c r="K327" s="9"/>
      <c r="L327" s="9"/>
      <c r="M327" s="9"/>
      <c r="N327" s="9"/>
      <c r="O327" s="9"/>
      <c r="P327" s="9"/>
      <c r="Q327" s="9"/>
      <c r="R327" s="9"/>
      <c r="S327" s="9"/>
      <c r="T327" s="9"/>
      <c r="U327" s="9"/>
      <c r="V327" s="9"/>
      <c r="W327" s="9"/>
      <c r="X327" s="9"/>
      <c r="Y327" s="9"/>
    </row>
    <row r="328" spans="1:25" ht="33.75" customHeight="1">
      <c r="A328" s="9"/>
      <c r="B328" s="115"/>
      <c r="C328" s="9"/>
      <c r="D328" s="9"/>
      <c r="E328" s="9"/>
      <c r="F328" s="9"/>
      <c r="G328" s="9"/>
      <c r="H328" s="9"/>
      <c r="I328" s="9"/>
      <c r="J328" s="9"/>
      <c r="K328" s="9"/>
      <c r="L328" s="9"/>
      <c r="M328" s="9"/>
      <c r="N328" s="9"/>
      <c r="O328" s="9"/>
      <c r="P328" s="9"/>
      <c r="Q328" s="9"/>
      <c r="R328" s="9"/>
      <c r="S328" s="9"/>
      <c r="T328" s="9"/>
      <c r="U328" s="9"/>
      <c r="V328" s="9"/>
      <c r="W328" s="9"/>
      <c r="X328" s="9"/>
      <c r="Y328" s="9"/>
    </row>
    <row r="329" spans="1:25" ht="33.75" customHeight="1">
      <c r="A329" s="9"/>
      <c r="B329" s="115"/>
      <c r="C329" s="9"/>
      <c r="D329" s="9"/>
      <c r="E329" s="9"/>
      <c r="F329" s="9"/>
      <c r="G329" s="9"/>
      <c r="H329" s="9"/>
      <c r="I329" s="9"/>
      <c r="J329" s="9"/>
      <c r="K329" s="9"/>
      <c r="L329" s="9"/>
      <c r="M329" s="9"/>
      <c r="N329" s="9"/>
      <c r="O329" s="9"/>
      <c r="P329" s="9"/>
      <c r="Q329" s="9"/>
      <c r="R329" s="9"/>
      <c r="S329" s="9"/>
      <c r="T329" s="9"/>
      <c r="U329" s="9"/>
      <c r="V329" s="9"/>
      <c r="W329" s="9"/>
      <c r="X329" s="9"/>
      <c r="Y329" s="9"/>
    </row>
    <row r="330" spans="1:25" ht="33.75" customHeight="1">
      <c r="A330" s="9"/>
      <c r="B330" s="115"/>
      <c r="C330" s="9"/>
      <c r="D330" s="9"/>
      <c r="E330" s="9"/>
      <c r="F330" s="9"/>
      <c r="G330" s="9"/>
      <c r="H330" s="9"/>
      <c r="I330" s="9"/>
      <c r="J330" s="9"/>
      <c r="K330" s="9"/>
      <c r="L330" s="9"/>
      <c r="M330" s="9"/>
      <c r="N330" s="9"/>
      <c r="O330" s="9"/>
      <c r="P330" s="9"/>
      <c r="Q330" s="9"/>
      <c r="R330" s="9"/>
      <c r="S330" s="9"/>
      <c r="T330" s="9"/>
      <c r="U330" s="9"/>
      <c r="V330" s="9"/>
      <c r="W330" s="9"/>
      <c r="X330" s="9"/>
      <c r="Y330" s="9"/>
    </row>
    <row r="331" spans="1:25" ht="33.75" customHeight="1">
      <c r="A331" s="9"/>
      <c r="B331" s="115"/>
      <c r="C331" s="9"/>
      <c r="D331" s="9"/>
      <c r="E331" s="9"/>
      <c r="F331" s="9"/>
      <c r="G331" s="9"/>
      <c r="H331" s="9"/>
      <c r="I331" s="9"/>
      <c r="J331" s="9"/>
      <c r="K331" s="9"/>
      <c r="L331" s="9"/>
      <c r="M331" s="9"/>
      <c r="N331" s="9"/>
      <c r="O331" s="9"/>
      <c r="P331" s="9"/>
      <c r="Q331" s="9"/>
      <c r="R331" s="9"/>
      <c r="S331" s="9"/>
      <c r="T331" s="9"/>
      <c r="U331" s="9"/>
      <c r="V331" s="9"/>
      <c r="W331" s="9"/>
      <c r="X331" s="9"/>
      <c r="Y331" s="9"/>
    </row>
    <row r="332" spans="1:25" ht="33.75" customHeight="1">
      <c r="A332" s="9"/>
      <c r="B332" s="115"/>
      <c r="C332" s="9"/>
      <c r="D332" s="9"/>
      <c r="E332" s="9"/>
      <c r="F332" s="9"/>
      <c r="G332" s="9"/>
      <c r="H332" s="9"/>
      <c r="I332" s="9"/>
      <c r="J332" s="9"/>
      <c r="K332" s="9"/>
      <c r="L332" s="9"/>
      <c r="M332" s="9"/>
      <c r="N332" s="9"/>
      <c r="O332" s="9"/>
      <c r="P332" s="9"/>
      <c r="Q332" s="9"/>
      <c r="R332" s="9"/>
      <c r="S332" s="9"/>
      <c r="T332" s="9"/>
      <c r="U332" s="9"/>
      <c r="V332" s="9"/>
      <c r="W332" s="9"/>
      <c r="X332" s="9"/>
      <c r="Y332" s="9"/>
    </row>
    <row r="333" spans="1:25" ht="33.75" customHeight="1">
      <c r="A333" s="9"/>
      <c r="B333" s="115"/>
      <c r="C333" s="9"/>
      <c r="D333" s="9"/>
      <c r="E333" s="9"/>
      <c r="F333" s="9"/>
      <c r="G333" s="9"/>
      <c r="H333" s="9"/>
      <c r="I333" s="9"/>
      <c r="J333" s="9"/>
      <c r="K333" s="9"/>
      <c r="L333" s="9"/>
      <c r="M333" s="9"/>
      <c r="N333" s="9"/>
      <c r="O333" s="9"/>
      <c r="P333" s="9"/>
      <c r="Q333" s="9"/>
      <c r="R333" s="9"/>
      <c r="S333" s="9"/>
      <c r="T333" s="9"/>
      <c r="U333" s="9"/>
      <c r="V333" s="9"/>
      <c r="W333" s="9"/>
      <c r="X333" s="9"/>
      <c r="Y333" s="9"/>
    </row>
    <row r="334" spans="1:25" ht="33.75" customHeight="1">
      <c r="A334" s="9"/>
      <c r="B334" s="115"/>
      <c r="C334" s="9"/>
      <c r="D334" s="9"/>
      <c r="E334" s="9"/>
      <c r="F334" s="9"/>
      <c r="G334" s="9"/>
      <c r="H334" s="9"/>
      <c r="I334" s="9"/>
      <c r="J334" s="9"/>
      <c r="K334" s="9"/>
      <c r="L334" s="9"/>
      <c r="M334" s="9"/>
      <c r="N334" s="9"/>
      <c r="O334" s="9"/>
      <c r="P334" s="9"/>
      <c r="Q334" s="9"/>
      <c r="R334" s="9"/>
      <c r="S334" s="9"/>
      <c r="T334" s="9"/>
      <c r="U334" s="9"/>
      <c r="V334" s="9"/>
      <c r="W334" s="9"/>
      <c r="X334" s="9"/>
      <c r="Y334" s="9"/>
    </row>
    <row r="335" spans="1:25" ht="33.75" customHeight="1">
      <c r="A335" s="9"/>
      <c r="B335" s="115"/>
      <c r="C335" s="9"/>
      <c r="D335" s="9"/>
      <c r="E335" s="9"/>
      <c r="F335" s="9"/>
      <c r="G335" s="9"/>
      <c r="H335" s="9"/>
      <c r="I335" s="9"/>
      <c r="J335" s="9"/>
      <c r="K335" s="9"/>
      <c r="L335" s="9"/>
      <c r="M335" s="9"/>
      <c r="N335" s="9"/>
      <c r="O335" s="9"/>
      <c r="P335" s="9"/>
      <c r="Q335" s="9"/>
      <c r="R335" s="9"/>
      <c r="S335" s="9"/>
      <c r="T335" s="9"/>
      <c r="U335" s="9"/>
      <c r="V335" s="9"/>
      <c r="W335" s="9"/>
      <c r="X335" s="9"/>
      <c r="Y335" s="9"/>
    </row>
    <row r="336" spans="1:25" ht="33.75" customHeight="1">
      <c r="A336" s="9"/>
      <c r="B336" s="115"/>
      <c r="C336" s="9"/>
      <c r="D336" s="9"/>
      <c r="E336" s="9"/>
      <c r="F336" s="9"/>
      <c r="G336" s="9"/>
      <c r="H336" s="9"/>
      <c r="I336" s="9"/>
      <c r="J336" s="9"/>
      <c r="K336" s="9"/>
      <c r="L336" s="9"/>
      <c r="M336" s="9"/>
      <c r="N336" s="9"/>
      <c r="O336" s="9"/>
      <c r="P336" s="9"/>
      <c r="Q336" s="9"/>
      <c r="R336" s="9"/>
      <c r="S336" s="9"/>
      <c r="T336" s="9"/>
      <c r="U336" s="9"/>
      <c r="V336" s="9"/>
      <c r="W336" s="9"/>
      <c r="X336" s="9"/>
      <c r="Y336" s="9"/>
    </row>
    <row r="337" spans="1:25" ht="33.75" customHeight="1">
      <c r="A337" s="9"/>
      <c r="B337" s="115"/>
      <c r="C337" s="9"/>
      <c r="D337" s="9"/>
      <c r="E337" s="9"/>
      <c r="F337" s="9"/>
      <c r="G337" s="9"/>
      <c r="H337" s="9"/>
      <c r="I337" s="9"/>
      <c r="J337" s="9"/>
      <c r="K337" s="9"/>
      <c r="L337" s="9"/>
      <c r="M337" s="9"/>
      <c r="N337" s="9"/>
      <c r="O337" s="9"/>
      <c r="P337" s="9"/>
      <c r="Q337" s="9"/>
      <c r="R337" s="9"/>
      <c r="S337" s="9"/>
      <c r="T337" s="9"/>
      <c r="U337" s="9"/>
      <c r="V337" s="9"/>
      <c r="W337" s="9"/>
      <c r="X337" s="9"/>
      <c r="Y337" s="9"/>
    </row>
    <row r="338" spans="1:25" ht="33.75" customHeight="1">
      <c r="A338" s="9"/>
      <c r="B338" s="115"/>
      <c r="C338" s="9"/>
      <c r="D338" s="9"/>
      <c r="E338" s="9"/>
      <c r="F338" s="9"/>
      <c r="G338" s="9"/>
      <c r="H338" s="9"/>
      <c r="I338" s="9"/>
      <c r="J338" s="9"/>
      <c r="K338" s="9"/>
      <c r="L338" s="9"/>
      <c r="M338" s="9"/>
      <c r="N338" s="9"/>
      <c r="O338" s="9"/>
      <c r="P338" s="9"/>
      <c r="Q338" s="9"/>
      <c r="R338" s="9"/>
      <c r="S338" s="9"/>
      <c r="T338" s="9"/>
      <c r="U338" s="9"/>
      <c r="V338" s="9"/>
      <c r="W338" s="9"/>
      <c r="X338" s="9"/>
      <c r="Y338" s="9"/>
    </row>
    <row r="339" spans="1:25" ht="33.75" customHeight="1">
      <c r="A339" s="9"/>
      <c r="B339" s="115"/>
      <c r="C339" s="9"/>
      <c r="D339" s="9"/>
      <c r="E339" s="9"/>
      <c r="F339" s="9"/>
      <c r="G339" s="9"/>
      <c r="H339" s="9"/>
      <c r="I339" s="9"/>
      <c r="J339" s="9"/>
      <c r="K339" s="9"/>
      <c r="L339" s="9"/>
      <c r="M339" s="9"/>
      <c r="N339" s="9"/>
      <c r="O339" s="9"/>
      <c r="P339" s="9"/>
      <c r="Q339" s="9"/>
      <c r="R339" s="9"/>
      <c r="S339" s="9"/>
      <c r="T339" s="9"/>
      <c r="U339" s="9"/>
      <c r="V339" s="9"/>
      <c r="W339" s="9"/>
      <c r="X339" s="9"/>
      <c r="Y339" s="9"/>
    </row>
    <row r="340" spans="1:25" ht="33.75" customHeight="1">
      <c r="A340" s="9"/>
      <c r="B340" s="115"/>
      <c r="C340" s="9"/>
      <c r="D340" s="9"/>
      <c r="E340" s="9"/>
      <c r="F340" s="9"/>
      <c r="G340" s="9"/>
      <c r="H340" s="9"/>
      <c r="I340" s="9"/>
      <c r="J340" s="9"/>
      <c r="K340" s="9"/>
      <c r="L340" s="9"/>
      <c r="M340" s="9"/>
      <c r="N340" s="9"/>
      <c r="O340" s="9"/>
      <c r="P340" s="9"/>
      <c r="Q340" s="9"/>
      <c r="R340" s="9"/>
      <c r="S340" s="9"/>
      <c r="T340" s="9"/>
      <c r="U340" s="9"/>
      <c r="V340" s="9"/>
      <c r="W340" s="9"/>
      <c r="X340" s="9"/>
      <c r="Y340" s="9"/>
    </row>
    <row r="341" spans="1:25" ht="33.75" customHeight="1">
      <c r="A341" s="9"/>
      <c r="B341" s="115"/>
      <c r="C341" s="9"/>
      <c r="D341" s="9"/>
      <c r="E341" s="9"/>
      <c r="F341" s="9"/>
      <c r="G341" s="9"/>
      <c r="H341" s="9"/>
      <c r="I341" s="9"/>
      <c r="J341" s="9"/>
      <c r="K341" s="9"/>
      <c r="L341" s="9"/>
      <c r="M341" s="9"/>
      <c r="N341" s="9"/>
      <c r="O341" s="9"/>
      <c r="P341" s="9"/>
      <c r="Q341" s="9"/>
      <c r="R341" s="9"/>
      <c r="S341" s="9"/>
      <c r="T341" s="9"/>
      <c r="U341" s="9"/>
      <c r="V341" s="9"/>
      <c r="W341" s="9"/>
      <c r="X341" s="9"/>
      <c r="Y341" s="9"/>
    </row>
    <row r="342" spans="1:25" ht="33.75" customHeight="1">
      <c r="A342" s="9"/>
      <c r="B342" s="115"/>
      <c r="C342" s="9"/>
      <c r="D342" s="9"/>
      <c r="E342" s="9"/>
      <c r="F342" s="9"/>
      <c r="G342" s="9"/>
      <c r="H342" s="9"/>
      <c r="I342" s="9"/>
      <c r="J342" s="9"/>
      <c r="K342" s="9"/>
      <c r="L342" s="9"/>
      <c r="M342" s="9"/>
      <c r="N342" s="9"/>
      <c r="O342" s="9"/>
      <c r="P342" s="9"/>
      <c r="Q342" s="9"/>
      <c r="R342" s="9"/>
      <c r="S342" s="9"/>
      <c r="T342" s="9"/>
      <c r="U342" s="9"/>
      <c r="V342" s="9"/>
      <c r="W342" s="9"/>
      <c r="X342" s="9"/>
      <c r="Y342" s="9"/>
    </row>
    <row r="343" spans="1:25" ht="33.75" customHeight="1">
      <c r="A343" s="9"/>
      <c r="B343" s="115"/>
      <c r="C343" s="9"/>
      <c r="D343" s="9"/>
      <c r="E343" s="9"/>
      <c r="F343" s="9"/>
      <c r="G343" s="9"/>
      <c r="H343" s="9"/>
      <c r="I343" s="9"/>
      <c r="J343" s="9"/>
      <c r="K343" s="9"/>
      <c r="L343" s="9"/>
      <c r="M343" s="9"/>
      <c r="N343" s="9"/>
      <c r="O343" s="9"/>
      <c r="P343" s="9"/>
      <c r="Q343" s="9"/>
      <c r="R343" s="9"/>
      <c r="S343" s="9"/>
      <c r="T343" s="9"/>
      <c r="U343" s="9"/>
      <c r="V343" s="9"/>
      <c r="W343" s="9"/>
      <c r="X343" s="9"/>
      <c r="Y343" s="9"/>
    </row>
    <row r="344" spans="1:25" ht="33.75" customHeight="1">
      <c r="A344" s="9"/>
      <c r="B344" s="115"/>
      <c r="C344" s="9"/>
      <c r="D344" s="9"/>
      <c r="E344" s="9"/>
      <c r="F344" s="9"/>
      <c r="G344" s="9"/>
      <c r="H344" s="9"/>
      <c r="I344" s="9"/>
      <c r="J344" s="9"/>
      <c r="K344" s="9"/>
      <c r="L344" s="9"/>
      <c r="M344" s="9"/>
      <c r="N344" s="9"/>
      <c r="O344" s="9"/>
      <c r="P344" s="9"/>
      <c r="Q344" s="9"/>
      <c r="R344" s="9"/>
      <c r="S344" s="9"/>
      <c r="T344" s="9"/>
      <c r="U344" s="9"/>
      <c r="V344" s="9"/>
      <c r="W344" s="9"/>
      <c r="X344" s="9"/>
      <c r="Y344" s="9"/>
    </row>
    <row r="345" spans="1:25" ht="33.75" customHeight="1">
      <c r="A345" s="9"/>
      <c r="B345" s="115"/>
      <c r="C345" s="9"/>
      <c r="D345" s="9"/>
      <c r="E345" s="9"/>
      <c r="F345" s="9"/>
      <c r="G345" s="9"/>
      <c r="H345" s="9"/>
      <c r="I345" s="9"/>
      <c r="J345" s="9"/>
      <c r="K345" s="9"/>
      <c r="L345" s="9"/>
      <c r="M345" s="9"/>
      <c r="N345" s="9"/>
      <c r="O345" s="9"/>
      <c r="P345" s="9"/>
      <c r="Q345" s="9"/>
      <c r="R345" s="9"/>
      <c r="S345" s="9"/>
      <c r="T345" s="9"/>
      <c r="U345" s="9"/>
      <c r="V345" s="9"/>
      <c r="W345" s="9"/>
      <c r="X345" s="9"/>
      <c r="Y345" s="9"/>
    </row>
    <row r="346" spans="1:25" ht="33.75" customHeight="1">
      <c r="A346" s="9"/>
      <c r="B346" s="115"/>
      <c r="C346" s="9"/>
      <c r="D346" s="9"/>
      <c r="E346" s="9"/>
      <c r="F346" s="9"/>
      <c r="G346" s="9"/>
      <c r="H346" s="9"/>
      <c r="I346" s="9"/>
      <c r="J346" s="9"/>
      <c r="K346" s="9"/>
      <c r="L346" s="9"/>
      <c r="M346" s="9"/>
      <c r="N346" s="9"/>
      <c r="O346" s="9"/>
      <c r="P346" s="9"/>
      <c r="Q346" s="9"/>
      <c r="R346" s="9"/>
      <c r="S346" s="9"/>
      <c r="T346" s="9"/>
      <c r="U346" s="9"/>
      <c r="V346" s="9"/>
      <c r="W346" s="9"/>
      <c r="X346" s="9"/>
      <c r="Y346" s="9"/>
    </row>
    <row r="347" spans="1:25" ht="33.75" customHeight="1">
      <c r="A347" s="9"/>
      <c r="B347" s="115"/>
      <c r="C347" s="9"/>
      <c r="D347" s="9"/>
      <c r="E347" s="9"/>
      <c r="F347" s="9"/>
      <c r="G347" s="9"/>
      <c r="H347" s="9"/>
      <c r="I347" s="9"/>
      <c r="J347" s="9"/>
      <c r="K347" s="9"/>
      <c r="L347" s="9"/>
      <c r="M347" s="9"/>
      <c r="N347" s="9"/>
      <c r="O347" s="9"/>
      <c r="P347" s="9"/>
      <c r="Q347" s="9"/>
      <c r="R347" s="9"/>
      <c r="S347" s="9"/>
      <c r="T347" s="9"/>
      <c r="U347" s="9"/>
      <c r="V347" s="9"/>
      <c r="W347" s="9"/>
      <c r="X347" s="9"/>
      <c r="Y347" s="9"/>
    </row>
    <row r="348" spans="1:25" ht="33.75" customHeight="1">
      <c r="A348" s="9"/>
      <c r="B348" s="115"/>
      <c r="C348" s="9"/>
      <c r="D348" s="9"/>
      <c r="E348" s="9"/>
      <c r="F348" s="9"/>
      <c r="G348" s="9"/>
      <c r="H348" s="9"/>
      <c r="I348" s="9"/>
      <c r="J348" s="9"/>
      <c r="K348" s="9"/>
      <c r="L348" s="9"/>
      <c r="M348" s="9"/>
      <c r="N348" s="9"/>
      <c r="O348" s="9"/>
      <c r="P348" s="9"/>
      <c r="Q348" s="9"/>
      <c r="R348" s="9"/>
      <c r="S348" s="9"/>
      <c r="T348" s="9"/>
      <c r="U348" s="9"/>
      <c r="V348" s="9"/>
      <c r="W348" s="9"/>
      <c r="X348" s="9"/>
      <c r="Y348" s="9"/>
    </row>
    <row r="349" spans="1:25" ht="33.75" customHeight="1">
      <c r="A349" s="9"/>
      <c r="B349" s="115"/>
      <c r="C349" s="9"/>
      <c r="D349" s="9"/>
      <c r="E349" s="9"/>
      <c r="F349" s="9"/>
      <c r="G349" s="9"/>
      <c r="H349" s="9"/>
      <c r="I349" s="9"/>
      <c r="J349" s="9"/>
      <c r="K349" s="9"/>
      <c r="L349" s="9"/>
      <c r="M349" s="9"/>
      <c r="N349" s="9"/>
      <c r="O349" s="9"/>
      <c r="P349" s="9"/>
      <c r="Q349" s="9"/>
      <c r="R349" s="9"/>
      <c r="S349" s="9"/>
      <c r="T349" s="9"/>
      <c r="U349" s="9"/>
      <c r="V349" s="9"/>
      <c r="W349" s="9"/>
      <c r="X349" s="9"/>
      <c r="Y349" s="9"/>
    </row>
    <row r="350" spans="1:25" ht="33.75" customHeight="1">
      <c r="A350" s="9"/>
      <c r="B350" s="115"/>
      <c r="C350" s="9"/>
      <c r="D350" s="9"/>
      <c r="E350" s="9"/>
      <c r="F350" s="9"/>
      <c r="G350" s="9"/>
      <c r="H350" s="9"/>
      <c r="I350" s="9"/>
      <c r="J350" s="9"/>
      <c r="K350" s="9"/>
      <c r="L350" s="9"/>
      <c r="M350" s="9"/>
      <c r="N350" s="9"/>
      <c r="O350" s="9"/>
      <c r="P350" s="9"/>
      <c r="Q350" s="9"/>
      <c r="R350" s="9"/>
      <c r="S350" s="9"/>
      <c r="T350" s="9"/>
      <c r="U350" s="9"/>
      <c r="V350" s="9"/>
      <c r="W350" s="9"/>
      <c r="X350" s="9"/>
      <c r="Y350" s="9"/>
    </row>
    <row r="351" spans="1:25" ht="33.75" customHeight="1">
      <c r="A351" s="9"/>
      <c r="B351" s="115"/>
      <c r="C351" s="9"/>
      <c r="D351" s="9"/>
      <c r="E351" s="9"/>
      <c r="F351" s="9"/>
      <c r="G351" s="9"/>
      <c r="H351" s="9"/>
      <c r="I351" s="9"/>
      <c r="J351" s="9"/>
      <c r="K351" s="9"/>
      <c r="L351" s="9"/>
      <c r="M351" s="9"/>
      <c r="N351" s="9"/>
      <c r="O351" s="9"/>
      <c r="P351" s="9"/>
      <c r="Q351" s="9"/>
      <c r="R351" s="9"/>
      <c r="S351" s="9"/>
      <c r="T351" s="9"/>
      <c r="U351" s="9"/>
      <c r="V351" s="9"/>
      <c r="W351" s="9"/>
      <c r="X351" s="9"/>
      <c r="Y351" s="9"/>
    </row>
    <row r="352" spans="1:25" ht="33.75" customHeight="1">
      <c r="A352" s="9"/>
      <c r="B352" s="115"/>
      <c r="C352" s="9"/>
      <c r="D352" s="9"/>
      <c r="E352" s="9"/>
      <c r="F352" s="9"/>
      <c r="G352" s="9"/>
      <c r="H352" s="9"/>
      <c r="I352" s="9"/>
      <c r="J352" s="9"/>
      <c r="K352" s="9"/>
      <c r="L352" s="9"/>
      <c r="M352" s="9"/>
      <c r="N352" s="9"/>
      <c r="O352" s="9"/>
      <c r="P352" s="9"/>
      <c r="Q352" s="9"/>
      <c r="R352" s="9"/>
      <c r="S352" s="9"/>
      <c r="T352" s="9"/>
      <c r="U352" s="9"/>
      <c r="V352" s="9"/>
      <c r="W352" s="9"/>
      <c r="X352" s="9"/>
      <c r="Y352" s="9"/>
    </row>
    <row r="353" spans="2:2" ht="15.75" customHeight="1">
      <c r="B353" s="116"/>
    </row>
    <row r="354" spans="2:2" ht="15.75" customHeight="1">
      <c r="B354" s="116"/>
    </row>
    <row r="355" spans="2:2" ht="15.75" customHeight="1">
      <c r="B355" s="116"/>
    </row>
    <row r="356" spans="2:2" ht="15.75" customHeight="1">
      <c r="B356" s="116"/>
    </row>
    <row r="357" spans="2:2" ht="15.75" customHeight="1">
      <c r="B357" s="116"/>
    </row>
    <row r="358" spans="2:2" ht="15.75" customHeight="1">
      <c r="B358" s="116"/>
    </row>
    <row r="359" spans="2:2" ht="15.75" customHeight="1">
      <c r="B359" s="116"/>
    </row>
    <row r="360" spans="2:2" ht="15.75" customHeight="1">
      <c r="B360" s="116"/>
    </row>
    <row r="361" spans="2:2" ht="15.75" customHeight="1">
      <c r="B361" s="116"/>
    </row>
    <row r="362" spans="2:2" ht="15.75" customHeight="1">
      <c r="B362" s="116"/>
    </row>
    <row r="363" spans="2:2" ht="15.75" customHeight="1">
      <c r="B363" s="116"/>
    </row>
    <row r="364" spans="2:2" ht="15.75" customHeight="1">
      <c r="B364" s="116"/>
    </row>
    <row r="365" spans="2:2" ht="15.75" customHeight="1">
      <c r="B365" s="116"/>
    </row>
    <row r="366" spans="2:2" ht="15.75" customHeight="1">
      <c r="B366" s="116"/>
    </row>
    <row r="367" spans="2:2" ht="15.75" customHeight="1">
      <c r="B367" s="116"/>
    </row>
    <row r="368" spans="2:2" ht="15.75" customHeight="1">
      <c r="B368" s="116"/>
    </row>
    <row r="369" spans="2:2" ht="15.75" customHeight="1">
      <c r="B369" s="116"/>
    </row>
    <row r="370" spans="2:2" ht="15.75" customHeight="1">
      <c r="B370" s="116"/>
    </row>
    <row r="371" spans="2:2" ht="15.75" customHeight="1">
      <c r="B371" s="116"/>
    </row>
    <row r="372" spans="2:2" ht="15.75" customHeight="1">
      <c r="B372" s="116"/>
    </row>
    <row r="373" spans="2:2" ht="15.75" customHeight="1">
      <c r="B373" s="116"/>
    </row>
    <row r="374" spans="2:2" ht="15.75" customHeight="1">
      <c r="B374" s="116"/>
    </row>
    <row r="375" spans="2:2" ht="15.75" customHeight="1">
      <c r="B375" s="116"/>
    </row>
    <row r="376" spans="2:2" ht="15.75" customHeight="1">
      <c r="B376" s="116"/>
    </row>
    <row r="377" spans="2:2" ht="15.75" customHeight="1">
      <c r="B377" s="116"/>
    </row>
    <row r="378" spans="2:2" ht="15.75" customHeight="1">
      <c r="B378" s="116"/>
    </row>
    <row r="379" spans="2:2" ht="15.75" customHeight="1">
      <c r="B379" s="116"/>
    </row>
    <row r="380" spans="2:2" ht="15.75" customHeight="1">
      <c r="B380" s="116"/>
    </row>
    <row r="381" spans="2:2" ht="15.75" customHeight="1">
      <c r="B381" s="116"/>
    </row>
    <row r="382" spans="2:2" ht="15.75" customHeight="1">
      <c r="B382" s="116"/>
    </row>
    <row r="383" spans="2:2" ht="15.75" customHeight="1">
      <c r="B383" s="116"/>
    </row>
    <row r="384" spans="2:2" ht="15.75" customHeight="1">
      <c r="B384" s="116"/>
    </row>
    <row r="385" spans="2:2" ht="15.75" customHeight="1">
      <c r="B385" s="116"/>
    </row>
    <row r="386" spans="2:2" ht="15.75" customHeight="1">
      <c r="B386" s="116"/>
    </row>
    <row r="387" spans="2:2" ht="15.75" customHeight="1">
      <c r="B387" s="116"/>
    </row>
    <row r="388" spans="2:2" ht="15.75" customHeight="1">
      <c r="B388" s="116"/>
    </row>
    <row r="389" spans="2:2" ht="15.75" customHeight="1">
      <c r="B389" s="116"/>
    </row>
    <row r="390" spans="2:2" ht="15.75" customHeight="1">
      <c r="B390" s="116"/>
    </row>
    <row r="391" spans="2:2" ht="15.75" customHeight="1">
      <c r="B391" s="116"/>
    </row>
    <row r="392" spans="2:2" ht="15.75" customHeight="1">
      <c r="B392" s="116"/>
    </row>
    <row r="393" spans="2:2" ht="15.75" customHeight="1">
      <c r="B393" s="116"/>
    </row>
    <row r="394" spans="2:2" ht="15.75" customHeight="1">
      <c r="B394" s="116"/>
    </row>
    <row r="395" spans="2:2" ht="15.75" customHeight="1">
      <c r="B395" s="116"/>
    </row>
    <row r="396" spans="2:2" ht="15.75" customHeight="1">
      <c r="B396" s="116"/>
    </row>
    <row r="397" spans="2:2" ht="15.75" customHeight="1">
      <c r="B397" s="116"/>
    </row>
    <row r="398" spans="2:2" ht="15.75" customHeight="1">
      <c r="B398" s="116"/>
    </row>
    <row r="399" spans="2:2" ht="15.75" customHeight="1">
      <c r="B399" s="116"/>
    </row>
    <row r="400" spans="2:2" ht="15.75" customHeight="1">
      <c r="B400" s="116"/>
    </row>
    <row r="401" spans="2:2" ht="15.75" customHeight="1">
      <c r="B401" s="116"/>
    </row>
    <row r="402" spans="2:2" ht="15.75" customHeight="1">
      <c r="B402" s="116"/>
    </row>
    <row r="403" spans="2:2" ht="15.75" customHeight="1">
      <c r="B403" s="116"/>
    </row>
    <row r="404" spans="2:2" ht="15.75" customHeight="1">
      <c r="B404" s="116"/>
    </row>
    <row r="405" spans="2:2" ht="15.75" customHeight="1">
      <c r="B405" s="116"/>
    </row>
    <row r="406" spans="2:2" ht="15.75" customHeight="1">
      <c r="B406" s="116"/>
    </row>
    <row r="407" spans="2:2" ht="15.75" customHeight="1">
      <c r="B407" s="116"/>
    </row>
    <row r="408" spans="2:2" ht="15.75" customHeight="1">
      <c r="B408" s="116"/>
    </row>
    <row r="409" spans="2:2" ht="15.75" customHeight="1">
      <c r="B409" s="116"/>
    </row>
    <row r="410" spans="2:2" ht="15.75" customHeight="1">
      <c r="B410" s="116"/>
    </row>
    <row r="411" spans="2:2" ht="15.75" customHeight="1">
      <c r="B411" s="116"/>
    </row>
    <row r="412" spans="2:2" ht="15.75" customHeight="1">
      <c r="B412" s="116"/>
    </row>
    <row r="413" spans="2:2" ht="15.75" customHeight="1">
      <c r="B413" s="116"/>
    </row>
    <row r="414" spans="2:2" ht="15.75" customHeight="1">
      <c r="B414" s="116"/>
    </row>
    <row r="415" spans="2:2" ht="15.75" customHeight="1">
      <c r="B415" s="116"/>
    </row>
    <row r="416" spans="2:2" ht="15.75" customHeight="1">
      <c r="B416" s="116"/>
    </row>
    <row r="417" spans="2:2" ht="15.75" customHeight="1">
      <c r="B417" s="116"/>
    </row>
    <row r="418" spans="2:2" ht="15.75" customHeight="1">
      <c r="B418" s="116"/>
    </row>
    <row r="419" spans="2:2" ht="15.75" customHeight="1">
      <c r="B419" s="116"/>
    </row>
    <row r="420" spans="2:2" ht="15.75" customHeight="1">
      <c r="B420" s="116"/>
    </row>
    <row r="421" spans="2:2" ht="15.75" customHeight="1">
      <c r="B421" s="116"/>
    </row>
    <row r="422" spans="2:2" ht="15.75" customHeight="1">
      <c r="B422" s="116"/>
    </row>
    <row r="423" spans="2:2" ht="15.75" customHeight="1">
      <c r="B423" s="116"/>
    </row>
    <row r="424" spans="2:2" ht="15.75" customHeight="1">
      <c r="B424" s="116"/>
    </row>
    <row r="425" spans="2:2" ht="15.75" customHeight="1">
      <c r="B425" s="116"/>
    </row>
    <row r="426" spans="2:2" ht="15.75" customHeight="1">
      <c r="B426" s="116"/>
    </row>
    <row r="427" spans="2:2" ht="15.75" customHeight="1">
      <c r="B427" s="116"/>
    </row>
    <row r="428" spans="2:2" ht="15.75" customHeight="1">
      <c r="B428" s="116"/>
    </row>
    <row r="429" spans="2:2" ht="15.75" customHeight="1">
      <c r="B429" s="116"/>
    </row>
    <row r="430" spans="2:2" ht="15.75" customHeight="1">
      <c r="B430" s="116"/>
    </row>
    <row r="431" spans="2:2" ht="15.75" customHeight="1">
      <c r="B431" s="116"/>
    </row>
    <row r="432" spans="2:2" ht="15.75" customHeight="1">
      <c r="B432" s="116"/>
    </row>
    <row r="433" spans="2:2" ht="15.75" customHeight="1">
      <c r="B433" s="116"/>
    </row>
    <row r="434" spans="2:2" ht="15.75" customHeight="1">
      <c r="B434" s="116"/>
    </row>
    <row r="435" spans="2:2" ht="15.75" customHeight="1">
      <c r="B435" s="116"/>
    </row>
    <row r="436" spans="2:2" ht="15.75" customHeight="1">
      <c r="B436" s="116"/>
    </row>
    <row r="437" spans="2:2" ht="15.75" customHeight="1">
      <c r="B437" s="116"/>
    </row>
    <row r="438" spans="2:2" ht="15.75" customHeight="1">
      <c r="B438" s="116"/>
    </row>
    <row r="439" spans="2:2" ht="15.75" customHeight="1">
      <c r="B439" s="116"/>
    </row>
    <row r="440" spans="2:2" ht="15.75" customHeight="1">
      <c r="B440" s="116"/>
    </row>
    <row r="441" spans="2:2" ht="15.75" customHeight="1">
      <c r="B441" s="116"/>
    </row>
    <row r="442" spans="2:2" ht="15.75" customHeight="1">
      <c r="B442" s="116"/>
    </row>
    <row r="443" spans="2:2" ht="15.75" customHeight="1">
      <c r="B443" s="116"/>
    </row>
    <row r="444" spans="2:2" ht="15.75" customHeight="1">
      <c r="B444" s="116"/>
    </row>
    <row r="445" spans="2:2" ht="15.75" customHeight="1">
      <c r="B445" s="116"/>
    </row>
    <row r="446" spans="2:2" ht="15.75" customHeight="1">
      <c r="B446" s="116"/>
    </row>
    <row r="447" spans="2:2" ht="15.75" customHeight="1">
      <c r="B447" s="116"/>
    </row>
    <row r="448" spans="2:2" ht="15.75" customHeight="1">
      <c r="B448" s="116"/>
    </row>
    <row r="449" spans="2:2" ht="15.75" customHeight="1">
      <c r="B449" s="116"/>
    </row>
    <row r="450" spans="2:2" ht="15.75" customHeight="1">
      <c r="B450" s="116"/>
    </row>
    <row r="451" spans="2:2" ht="15.75" customHeight="1">
      <c r="B451" s="116"/>
    </row>
    <row r="452" spans="2:2" ht="15.75" customHeight="1">
      <c r="B452" s="116"/>
    </row>
    <row r="453" spans="2:2" ht="15.75" customHeight="1">
      <c r="B453" s="116"/>
    </row>
    <row r="454" spans="2:2" ht="15.75" customHeight="1">
      <c r="B454" s="116"/>
    </row>
    <row r="455" spans="2:2" ht="15.75" customHeight="1">
      <c r="B455" s="116"/>
    </row>
    <row r="456" spans="2:2" ht="15.75" customHeight="1">
      <c r="B456" s="116"/>
    </row>
    <row r="457" spans="2:2" ht="15.75" customHeight="1">
      <c r="B457" s="116"/>
    </row>
    <row r="458" spans="2:2" ht="15.75" customHeight="1">
      <c r="B458" s="116"/>
    </row>
    <row r="459" spans="2:2" ht="15.75" customHeight="1">
      <c r="B459" s="116"/>
    </row>
    <row r="460" spans="2:2" ht="15.75" customHeight="1">
      <c r="B460" s="116"/>
    </row>
    <row r="461" spans="2:2" ht="15.75" customHeight="1">
      <c r="B461" s="116"/>
    </row>
    <row r="462" spans="2:2" ht="15.75" customHeight="1">
      <c r="B462" s="116"/>
    </row>
    <row r="463" spans="2:2" ht="15.75" customHeight="1">
      <c r="B463" s="116"/>
    </row>
    <row r="464" spans="2:2" ht="15.75" customHeight="1">
      <c r="B464" s="116"/>
    </row>
    <row r="465" spans="2:2" ht="15.75" customHeight="1">
      <c r="B465" s="116"/>
    </row>
    <row r="466" spans="2:2" ht="15.75" customHeight="1">
      <c r="B466" s="116"/>
    </row>
    <row r="467" spans="2:2" ht="15.75" customHeight="1">
      <c r="B467" s="116"/>
    </row>
    <row r="468" spans="2:2" ht="15.75" customHeight="1">
      <c r="B468" s="116"/>
    </row>
    <row r="469" spans="2:2" ht="15.75" customHeight="1">
      <c r="B469" s="116"/>
    </row>
    <row r="470" spans="2:2" ht="15.75" customHeight="1">
      <c r="B470" s="116"/>
    </row>
    <row r="471" spans="2:2" ht="15.75" customHeight="1">
      <c r="B471" s="116"/>
    </row>
    <row r="472" spans="2:2" ht="15.75" customHeight="1">
      <c r="B472" s="116"/>
    </row>
    <row r="473" spans="2:2" ht="15.75" customHeight="1">
      <c r="B473" s="116"/>
    </row>
    <row r="474" spans="2:2" ht="15.75" customHeight="1">
      <c r="B474" s="116"/>
    </row>
    <row r="475" spans="2:2" ht="15.75" customHeight="1">
      <c r="B475" s="116"/>
    </row>
    <row r="476" spans="2:2" ht="15.75" customHeight="1">
      <c r="B476" s="116"/>
    </row>
    <row r="477" spans="2:2" ht="15.75" customHeight="1">
      <c r="B477" s="116"/>
    </row>
    <row r="478" spans="2:2" ht="15.75" customHeight="1">
      <c r="B478" s="116"/>
    </row>
    <row r="479" spans="2:2" ht="15.75" customHeight="1">
      <c r="B479" s="116"/>
    </row>
    <row r="480" spans="2:2" ht="15.75" customHeight="1">
      <c r="B480" s="116"/>
    </row>
    <row r="481" spans="2:2" ht="15.75" customHeight="1">
      <c r="B481" s="116"/>
    </row>
    <row r="482" spans="2:2" ht="15.75" customHeight="1">
      <c r="B482" s="116"/>
    </row>
    <row r="483" spans="2:2" ht="15.75" customHeight="1">
      <c r="B483" s="116"/>
    </row>
    <row r="484" spans="2:2" ht="15.75" customHeight="1">
      <c r="B484" s="116"/>
    </row>
    <row r="485" spans="2:2" ht="15.75" customHeight="1">
      <c r="B485" s="116"/>
    </row>
    <row r="486" spans="2:2" ht="15.75" customHeight="1">
      <c r="B486" s="116"/>
    </row>
    <row r="487" spans="2:2" ht="15.75" customHeight="1">
      <c r="B487" s="116"/>
    </row>
    <row r="488" spans="2:2" ht="15.75" customHeight="1">
      <c r="B488" s="116"/>
    </row>
    <row r="489" spans="2:2" ht="15.75" customHeight="1">
      <c r="B489" s="116"/>
    </row>
    <row r="490" spans="2:2" ht="15.75" customHeight="1">
      <c r="B490" s="116"/>
    </row>
    <row r="491" spans="2:2" ht="15.75" customHeight="1">
      <c r="B491" s="116"/>
    </row>
    <row r="492" spans="2:2" ht="15.75" customHeight="1">
      <c r="B492" s="116"/>
    </row>
    <row r="493" spans="2:2" ht="15.75" customHeight="1">
      <c r="B493" s="116"/>
    </row>
    <row r="494" spans="2:2" ht="15.75" customHeight="1">
      <c r="B494" s="116"/>
    </row>
    <row r="495" spans="2:2" ht="15.75" customHeight="1">
      <c r="B495" s="116"/>
    </row>
    <row r="496" spans="2:2" ht="15.75" customHeight="1">
      <c r="B496" s="116"/>
    </row>
    <row r="497" spans="2:2" ht="15.75" customHeight="1">
      <c r="B497" s="116"/>
    </row>
    <row r="498" spans="2:2" ht="15.75" customHeight="1">
      <c r="B498" s="116"/>
    </row>
    <row r="499" spans="2:2" ht="15.75" customHeight="1">
      <c r="B499" s="116"/>
    </row>
    <row r="500" spans="2:2" ht="15.75" customHeight="1">
      <c r="B500" s="116"/>
    </row>
    <row r="501" spans="2:2" ht="15.75" customHeight="1">
      <c r="B501" s="116"/>
    </row>
    <row r="502" spans="2:2" ht="15.75" customHeight="1">
      <c r="B502" s="116"/>
    </row>
    <row r="503" spans="2:2" ht="15.75" customHeight="1">
      <c r="B503" s="116"/>
    </row>
    <row r="504" spans="2:2" ht="15.75" customHeight="1">
      <c r="B504" s="116"/>
    </row>
    <row r="505" spans="2:2" ht="15.75" customHeight="1">
      <c r="B505" s="116"/>
    </row>
    <row r="506" spans="2:2" ht="15.75" customHeight="1">
      <c r="B506" s="116"/>
    </row>
    <row r="507" spans="2:2" ht="15.75" customHeight="1">
      <c r="B507" s="116"/>
    </row>
    <row r="508" spans="2:2" ht="15.75" customHeight="1">
      <c r="B508" s="116"/>
    </row>
    <row r="509" spans="2:2" ht="15.75" customHeight="1">
      <c r="B509" s="116"/>
    </row>
    <row r="510" spans="2:2" ht="15.75" customHeight="1">
      <c r="B510" s="116"/>
    </row>
    <row r="511" spans="2:2" ht="15.75" customHeight="1">
      <c r="B511" s="116"/>
    </row>
    <row r="512" spans="2:2" ht="15.75" customHeight="1">
      <c r="B512" s="116"/>
    </row>
    <row r="513" spans="2:2" ht="15.75" customHeight="1">
      <c r="B513" s="116"/>
    </row>
    <row r="514" spans="2:2" ht="15.75" customHeight="1">
      <c r="B514" s="116"/>
    </row>
    <row r="515" spans="2:2" ht="15.75" customHeight="1">
      <c r="B515" s="116"/>
    </row>
    <row r="516" spans="2:2" ht="15.75" customHeight="1">
      <c r="B516" s="116"/>
    </row>
    <row r="517" spans="2:2" ht="15.75" customHeight="1">
      <c r="B517" s="116"/>
    </row>
    <row r="518" spans="2:2" ht="15.75" customHeight="1">
      <c r="B518" s="116"/>
    </row>
    <row r="519" spans="2:2" ht="15.75" customHeight="1">
      <c r="B519" s="116"/>
    </row>
    <row r="520" spans="2:2" ht="15.75" customHeight="1">
      <c r="B520" s="116"/>
    </row>
    <row r="521" spans="2:2" ht="15.75" customHeight="1">
      <c r="B521" s="116"/>
    </row>
    <row r="522" spans="2:2" ht="15.75" customHeight="1">
      <c r="B522" s="116"/>
    </row>
    <row r="523" spans="2:2" ht="15.75" customHeight="1">
      <c r="B523" s="116"/>
    </row>
    <row r="524" spans="2:2" ht="15.75" customHeight="1">
      <c r="B524" s="116"/>
    </row>
    <row r="525" spans="2:2" ht="15.75" customHeight="1">
      <c r="B525" s="116"/>
    </row>
    <row r="526" spans="2:2" ht="15.75" customHeight="1">
      <c r="B526" s="116"/>
    </row>
    <row r="527" spans="2:2" ht="15.75" customHeight="1">
      <c r="B527" s="116"/>
    </row>
    <row r="528" spans="2:2" ht="15.75" customHeight="1">
      <c r="B528" s="116"/>
    </row>
    <row r="529" spans="2:2" ht="15.75" customHeight="1">
      <c r="B529" s="116"/>
    </row>
    <row r="530" spans="2:2" ht="15.75" customHeight="1">
      <c r="B530" s="116"/>
    </row>
    <row r="531" spans="2:2" ht="15.75" customHeight="1">
      <c r="B531" s="116"/>
    </row>
    <row r="532" spans="2:2" ht="15.75" customHeight="1">
      <c r="B532" s="116"/>
    </row>
    <row r="533" spans="2:2" ht="15.75" customHeight="1">
      <c r="B533" s="116"/>
    </row>
    <row r="534" spans="2:2" ht="15.75" customHeight="1">
      <c r="B534" s="116"/>
    </row>
    <row r="535" spans="2:2" ht="15.75" customHeight="1">
      <c r="B535" s="116"/>
    </row>
    <row r="536" spans="2:2" ht="15.75" customHeight="1">
      <c r="B536" s="116"/>
    </row>
    <row r="537" spans="2:2" ht="15.75" customHeight="1">
      <c r="B537" s="116"/>
    </row>
    <row r="538" spans="2:2" ht="15.75" customHeight="1">
      <c r="B538" s="116"/>
    </row>
    <row r="539" spans="2:2" ht="15.75" customHeight="1">
      <c r="B539" s="116"/>
    </row>
    <row r="540" spans="2:2" ht="15.75" customHeight="1">
      <c r="B540" s="116"/>
    </row>
    <row r="541" spans="2:2" ht="15.75" customHeight="1">
      <c r="B541" s="116"/>
    </row>
    <row r="542" spans="2:2" ht="15.75" customHeight="1">
      <c r="B542" s="116"/>
    </row>
    <row r="543" spans="2:2" ht="15.75" customHeight="1">
      <c r="B543" s="116"/>
    </row>
    <row r="544" spans="2:2" ht="15.75" customHeight="1">
      <c r="B544" s="116"/>
    </row>
    <row r="545" spans="2:2" ht="15.75" customHeight="1">
      <c r="B545" s="116"/>
    </row>
    <row r="546" spans="2:2" ht="15.75" customHeight="1">
      <c r="B546" s="116"/>
    </row>
    <row r="547" spans="2:2" ht="15.75" customHeight="1">
      <c r="B547" s="116"/>
    </row>
    <row r="548" spans="2:2" ht="15.75" customHeight="1">
      <c r="B548" s="116"/>
    </row>
    <row r="549" spans="2:2" ht="15.75" customHeight="1">
      <c r="B549" s="116"/>
    </row>
    <row r="550" spans="2:2" ht="15.75" customHeight="1">
      <c r="B550" s="116"/>
    </row>
    <row r="551" spans="2:2" ht="15.75" customHeight="1">
      <c r="B551" s="116"/>
    </row>
    <row r="552" spans="2:2" ht="15.75" customHeight="1">
      <c r="B552" s="116"/>
    </row>
    <row r="553" spans="2:2" ht="15.75" customHeight="1">
      <c r="B553" s="116"/>
    </row>
    <row r="554" spans="2:2" ht="15.75" customHeight="1">
      <c r="B554" s="116"/>
    </row>
    <row r="555" spans="2:2" ht="15.75" customHeight="1">
      <c r="B555" s="116"/>
    </row>
    <row r="556" spans="2:2" ht="15.75" customHeight="1">
      <c r="B556" s="116"/>
    </row>
    <row r="557" spans="2:2" ht="15.75" customHeight="1">
      <c r="B557" s="116"/>
    </row>
    <row r="558" spans="2:2" ht="15.75" customHeight="1">
      <c r="B558" s="116"/>
    </row>
    <row r="559" spans="2:2" ht="15.75" customHeight="1">
      <c r="B559" s="116"/>
    </row>
    <row r="560" spans="2:2" ht="15.75" customHeight="1">
      <c r="B560" s="116"/>
    </row>
    <row r="561" spans="2:2" ht="15.75" customHeight="1">
      <c r="B561" s="116"/>
    </row>
    <row r="562" spans="2:2" ht="15.75" customHeight="1">
      <c r="B562" s="116"/>
    </row>
    <row r="563" spans="2:2" ht="15.75" customHeight="1">
      <c r="B563" s="116"/>
    </row>
    <row r="564" spans="2:2" ht="15.75" customHeight="1">
      <c r="B564" s="116"/>
    </row>
    <row r="565" spans="2:2" ht="15.75" customHeight="1">
      <c r="B565" s="116"/>
    </row>
    <row r="566" spans="2:2" ht="15.75" customHeight="1">
      <c r="B566" s="116"/>
    </row>
    <row r="567" spans="2:2" ht="15.75" customHeight="1">
      <c r="B567" s="116"/>
    </row>
    <row r="568" spans="2:2" ht="15.75" customHeight="1">
      <c r="B568" s="116"/>
    </row>
    <row r="569" spans="2:2" ht="15.75" customHeight="1">
      <c r="B569" s="116"/>
    </row>
    <row r="570" spans="2:2" ht="15.75" customHeight="1">
      <c r="B570" s="116"/>
    </row>
    <row r="571" spans="2:2" ht="15.75" customHeight="1">
      <c r="B571" s="116"/>
    </row>
    <row r="572" spans="2:2" ht="15.75" customHeight="1">
      <c r="B572" s="116"/>
    </row>
    <row r="573" spans="2:2" ht="15.75" customHeight="1">
      <c r="B573" s="116"/>
    </row>
    <row r="574" spans="2:2" ht="15.75" customHeight="1">
      <c r="B574" s="116"/>
    </row>
    <row r="575" spans="2:2" ht="15.75" customHeight="1">
      <c r="B575" s="116"/>
    </row>
    <row r="576" spans="2:2" ht="15.75" customHeight="1">
      <c r="B576" s="116"/>
    </row>
    <row r="577" spans="2:2" ht="15.75" customHeight="1">
      <c r="B577" s="116"/>
    </row>
    <row r="578" spans="2:2" ht="15.75" customHeight="1">
      <c r="B578" s="116"/>
    </row>
    <row r="579" spans="2:2" ht="15.75" customHeight="1">
      <c r="B579" s="116"/>
    </row>
    <row r="580" spans="2:2" ht="15.75" customHeight="1">
      <c r="B580" s="116"/>
    </row>
    <row r="581" spans="2:2" ht="15.75" customHeight="1">
      <c r="B581" s="116"/>
    </row>
    <row r="582" spans="2:2" ht="15.75" customHeight="1">
      <c r="B582" s="116"/>
    </row>
    <row r="583" spans="2:2" ht="15.75" customHeight="1">
      <c r="B583" s="116"/>
    </row>
    <row r="584" spans="2:2" ht="15.75" customHeight="1">
      <c r="B584" s="116"/>
    </row>
    <row r="585" spans="2:2" ht="15.75" customHeight="1">
      <c r="B585" s="116"/>
    </row>
    <row r="586" spans="2:2" ht="15.75" customHeight="1">
      <c r="B586" s="116"/>
    </row>
    <row r="587" spans="2:2" ht="15.75" customHeight="1">
      <c r="B587" s="116"/>
    </row>
    <row r="588" spans="2:2" ht="15.75" customHeight="1">
      <c r="B588" s="116"/>
    </row>
    <row r="589" spans="2:2" ht="15.75" customHeight="1">
      <c r="B589" s="116"/>
    </row>
    <row r="590" spans="2:2" ht="15.75" customHeight="1">
      <c r="B590" s="116"/>
    </row>
    <row r="591" spans="2:2" ht="15.75" customHeight="1">
      <c r="B591" s="116"/>
    </row>
    <row r="592" spans="2:2" ht="15.75" customHeight="1">
      <c r="B592" s="116"/>
    </row>
    <row r="593" spans="2:2" ht="15.75" customHeight="1">
      <c r="B593" s="116"/>
    </row>
    <row r="594" spans="2:2" ht="15.75" customHeight="1">
      <c r="B594" s="116"/>
    </row>
    <row r="595" spans="2:2" ht="15.75" customHeight="1">
      <c r="B595" s="116"/>
    </row>
    <row r="596" spans="2:2" ht="15.75" customHeight="1">
      <c r="B596" s="116"/>
    </row>
    <row r="597" spans="2:2" ht="15.75" customHeight="1">
      <c r="B597" s="116"/>
    </row>
    <row r="598" spans="2:2" ht="15.75" customHeight="1">
      <c r="B598" s="116"/>
    </row>
    <row r="599" spans="2:2" ht="15.75" customHeight="1">
      <c r="B599" s="116"/>
    </row>
    <row r="600" spans="2:2" ht="15.75" customHeight="1">
      <c r="B600" s="116"/>
    </row>
    <row r="601" spans="2:2" ht="15.75" customHeight="1">
      <c r="B601" s="116"/>
    </row>
    <row r="602" spans="2:2" ht="15.75" customHeight="1">
      <c r="B602" s="116"/>
    </row>
    <row r="603" spans="2:2" ht="15.75" customHeight="1">
      <c r="B603" s="116"/>
    </row>
    <row r="604" spans="2:2" ht="15.75" customHeight="1">
      <c r="B604" s="116"/>
    </row>
    <row r="605" spans="2:2" ht="15.75" customHeight="1">
      <c r="B605" s="116"/>
    </row>
    <row r="606" spans="2:2" ht="15.75" customHeight="1">
      <c r="B606" s="116"/>
    </row>
    <row r="607" spans="2:2" ht="15.75" customHeight="1">
      <c r="B607" s="116"/>
    </row>
    <row r="608" spans="2:2" ht="15.75" customHeight="1">
      <c r="B608" s="116"/>
    </row>
    <row r="609" spans="2:2" ht="15.75" customHeight="1">
      <c r="B609" s="116"/>
    </row>
    <row r="610" spans="2:2" ht="15.75" customHeight="1">
      <c r="B610" s="116"/>
    </row>
    <row r="611" spans="2:2" ht="15.75" customHeight="1">
      <c r="B611" s="116"/>
    </row>
    <row r="612" spans="2:2" ht="15.75" customHeight="1">
      <c r="B612" s="116"/>
    </row>
    <row r="613" spans="2:2" ht="15.75" customHeight="1">
      <c r="B613" s="116"/>
    </row>
    <row r="614" spans="2:2" ht="15.75" customHeight="1">
      <c r="B614" s="116"/>
    </row>
    <row r="615" spans="2:2" ht="15.75" customHeight="1">
      <c r="B615" s="116"/>
    </row>
    <row r="616" spans="2:2" ht="15.75" customHeight="1">
      <c r="B616" s="116"/>
    </row>
    <row r="617" spans="2:2" ht="15.75" customHeight="1">
      <c r="B617" s="116"/>
    </row>
    <row r="618" spans="2:2" ht="15.75" customHeight="1">
      <c r="B618" s="116"/>
    </row>
    <row r="619" spans="2:2" ht="15.75" customHeight="1">
      <c r="B619" s="116"/>
    </row>
    <row r="620" spans="2:2" ht="15.75" customHeight="1">
      <c r="B620" s="116"/>
    </row>
    <row r="621" spans="2:2" ht="15.75" customHeight="1">
      <c r="B621" s="116"/>
    </row>
    <row r="622" spans="2:2" ht="15.75" customHeight="1">
      <c r="B622" s="116"/>
    </row>
    <row r="623" spans="2:2" ht="15.75" customHeight="1">
      <c r="B623" s="116"/>
    </row>
    <row r="624" spans="2:2" ht="15.75" customHeight="1">
      <c r="B624" s="116"/>
    </row>
    <row r="625" spans="2:2" ht="15.75" customHeight="1">
      <c r="B625" s="116"/>
    </row>
    <row r="626" spans="2:2" ht="15.75" customHeight="1">
      <c r="B626" s="116"/>
    </row>
    <row r="627" spans="2:2" ht="15.75" customHeight="1">
      <c r="B627" s="116"/>
    </row>
    <row r="628" spans="2:2" ht="15.75" customHeight="1">
      <c r="B628" s="116"/>
    </row>
    <row r="629" spans="2:2" ht="15.75" customHeight="1">
      <c r="B629" s="116"/>
    </row>
    <row r="630" spans="2:2" ht="15.75" customHeight="1">
      <c r="B630" s="116"/>
    </row>
    <row r="631" spans="2:2" ht="15.75" customHeight="1">
      <c r="B631" s="116"/>
    </row>
    <row r="632" spans="2:2" ht="15.75" customHeight="1">
      <c r="B632" s="116"/>
    </row>
    <row r="633" spans="2:2" ht="15.75" customHeight="1">
      <c r="B633" s="116"/>
    </row>
    <row r="634" spans="2:2" ht="15.75" customHeight="1">
      <c r="B634" s="116"/>
    </row>
    <row r="635" spans="2:2" ht="15.75" customHeight="1">
      <c r="B635" s="116"/>
    </row>
    <row r="636" spans="2:2" ht="15.75" customHeight="1">
      <c r="B636" s="116"/>
    </row>
    <row r="637" spans="2:2" ht="15.75" customHeight="1">
      <c r="B637" s="116"/>
    </row>
    <row r="638" spans="2:2" ht="15.75" customHeight="1">
      <c r="B638" s="116"/>
    </row>
    <row r="639" spans="2:2" ht="15.75" customHeight="1">
      <c r="B639" s="116"/>
    </row>
    <row r="640" spans="2:2" ht="15.75" customHeight="1">
      <c r="B640" s="116"/>
    </row>
    <row r="641" spans="2:2" ht="15.75" customHeight="1">
      <c r="B641" s="116"/>
    </row>
    <row r="642" spans="2:2" ht="15.75" customHeight="1">
      <c r="B642" s="116"/>
    </row>
    <row r="643" spans="2:2" ht="15.75" customHeight="1">
      <c r="B643" s="116"/>
    </row>
    <row r="644" spans="2:2" ht="15.75" customHeight="1">
      <c r="B644" s="116"/>
    </row>
    <row r="645" spans="2:2" ht="15.75" customHeight="1">
      <c r="B645" s="116"/>
    </row>
    <row r="646" spans="2:2" ht="15.75" customHeight="1">
      <c r="B646" s="116"/>
    </row>
    <row r="647" spans="2:2" ht="15.75" customHeight="1">
      <c r="B647" s="116"/>
    </row>
    <row r="648" spans="2:2" ht="15.75" customHeight="1">
      <c r="B648" s="116"/>
    </row>
    <row r="649" spans="2:2" ht="15.75" customHeight="1">
      <c r="B649" s="116"/>
    </row>
    <row r="650" spans="2:2" ht="15.75" customHeight="1">
      <c r="B650" s="116"/>
    </row>
    <row r="651" spans="2:2" ht="15.75" customHeight="1">
      <c r="B651" s="116"/>
    </row>
    <row r="652" spans="2:2" ht="15.75" customHeight="1">
      <c r="B652" s="116"/>
    </row>
    <row r="653" spans="2:2" ht="15.75" customHeight="1">
      <c r="B653" s="116"/>
    </row>
    <row r="654" spans="2:2" ht="15.75" customHeight="1">
      <c r="B654" s="116"/>
    </row>
    <row r="655" spans="2:2" ht="15.75" customHeight="1">
      <c r="B655" s="116"/>
    </row>
    <row r="656" spans="2:2" ht="15.75" customHeight="1">
      <c r="B656" s="116"/>
    </row>
    <row r="657" spans="2:2" ht="15.75" customHeight="1">
      <c r="B657" s="116"/>
    </row>
    <row r="658" spans="2:2" ht="15.75" customHeight="1">
      <c r="B658" s="116"/>
    </row>
    <row r="659" spans="2:2" ht="15.75" customHeight="1">
      <c r="B659" s="116"/>
    </row>
    <row r="660" spans="2:2" ht="15.75" customHeight="1">
      <c r="B660" s="116"/>
    </row>
    <row r="661" spans="2:2" ht="15.75" customHeight="1">
      <c r="B661" s="116"/>
    </row>
    <row r="662" spans="2:2" ht="15.75" customHeight="1">
      <c r="B662" s="116"/>
    </row>
    <row r="663" spans="2:2" ht="15.75" customHeight="1">
      <c r="B663" s="116"/>
    </row>
    <row r="664" spans="2:2" ht="15.75" customHeight="1">
      <c r="B664" s="116"/>
    </row>
    <row r="665" spans="2:2" ht="15.75" customHeight="1">
      <c r="B665" s="116"/>
    </row>
    <row r="666" spans="2:2" ht="15.75" customHeight="1">
      <c r="B666" s="116"/>
    </row>
    <row r="667" spans="2:2" ht="15.75" customHeight="1">
      <c r="B667" s="116"/>
    </row>
    <row r="668" spans="2:2" ht="15.75" customHeight="1">
      <c r="B668" s="116"/>
    </row>
    <row r="669" spans="2:2" ht="15.75" customHeight="1">
      <c r="B669" s="116"/>
    </row>
    <row r="670" spans="2:2" ht="15.75" customHeight="1">
      <c r="B670" s="116"/>
    </row>
    <row r="671" spans="2:2" ht="15.75" customHeight="1">
      <c r="B671" s="116"/>
    </row>
    <row r="672" spans="2:2" ht="15.75" customHeight="1">
      <c r="B672" s="116"/>
    </row>
    <row r="673" spans="2:2" ht="15.75" customHeight="1">
      <c r="B673" s="116"/>
    </row>
    <row r="674" spans="2:2" ht="15.75" customHeight="1">
      <c r="B674" s="116"/>
    </row>
    <row r="675" spans="2:2" ht="15.75" customHeight="1">
      <c r="B675" s="116"/>
    </row>
    <row r="676" spans="2:2" ht="15.75" customHeight="1">
      <c r="B676" s="116"/>
    </row>
    <row r="677" spans="2:2" ht="15.75" customHeight="1">
      <c r="B677" s="116"/>
    </row>
    <row r="678" spans="2:2" ht="15.75" customHeight="1">
      <c r="B678" s="116"/>
    </row>
    <row r="679" spans="2:2" ht="15.75" customHeight="1">
      <c r="B679" s="116"/>
    </row>
    <row r="680" spans="2:2" ht="15.75" customHeight="1">
      <c r="B680" s="116"/>
    </row>
    <row r="681" spans="2:2" ht="15.75" customHeight="1">
      <c r="B681" s="116"/>
    </row>
    <row r="682" spans="2:2" ht="15.75" customHeight="1">
      <c r="B682" s="116"/>
    </row>
    <row r="683" spans="2:2" ht="15.75" customHeight="1">
      <c r="B683" s="116"/>
    </row>
    <row r="684" spans="2:2" ht="15.75" customHeight="1">
      <c r="B684" s="116"/>
    </row>
    <row r="685" spans="2:2" ht="15.75" customHeight="1">
      <c r="B685" s="116"/>
    </row>
    <row r="686" spans="2:2" ht="15.75" customHeight="1">
      <c r="B686" s="116"/>
    </row>
    <row r="687" spans="2:2" ht="15.75" customHeight="1">
      <c r="B687" s="116"/>
    </row>
    <row r="688" spans="2:2" ht="15.75" customHeight="1">
      <c r="B688" s="116"/>
    </row>
    <row r="689" spans="2:2" ht="15.75" customHeight="1">
      <c r="B689" s="116"/>
    </row>
    <row r="690" spans="2:2" ht="15.75" customHeight="1">
      <c r="B690" s="116"/>
    </row>
    <row r="691" spans="2:2" ht="15.75" customHeight="1">
      <c r="B691" s="116"/>
    </row>
    <row r="692" spans="2:2" ht="15.75" customHeight="1">
      <c r="B692" s="116"/>
    </row>
    <row r="693" spans="2:2" ht="15.75" customHeight="1">
      <c r="B693" s="116"/>
    </row>
    <row r="694" spans="2:2" ht="15.75" customHeight="1">
      <c r="B694" s="116"/>
    </row>
    <row r="695" spans="2:2" ht="15.75" customHeight="1">
      <c r="B695" s="116"/>
    </row>
    <row r="696" spans="2:2" ht="15.75" customHeight="1">
      <c r="B696" s="116"/>
    </row>
    <row r="697" spans="2:2" ht="15.75" customHeight="1">
      <c r="B697" s="116"/>
    </row>
    <row r="698" spans="2:2" ht="15.75" customHeight="1">
      <c r="B698" s="116"/>
    </row>
    <row r="699" spans="2:2" ht="15.75" customHeight="1">
      <c r="B699" s="116"/>
    </row>
    <row r="700" spans="2:2" ht="15.75" customHeight="1">
      <c r="B700" s="116"/>
    </row>
    <row r="701" spans="2:2" ht="15.75" customHeight="1">
      <c r="B701" s="116"/>
    </row>
    <row r="702" spans="2:2" ht="15.75" customHeight="1">
      <c r="B702" s="116"/>
    </row>
    <row r="703" spans="2:2" ht="15.75" customHeight="1">
      <c r="B703" s="116"/>
    </row>
    <row r="704" spans="2:2" ht="15.75" customHeight="1">
      <c r="B704" s="116"/>
    </row>
    <row r="705" spans="2:2" ht="15.75" customHeight="1">
      <c r="B705" s="116"/>
    </row>
    <row r="706" spans="2:2" ht="15.75" customHeight="1">
      <c r="B706" s="116"/>
    </row>
    <row r="707" spans="2:2" ht="15.75" customHeight="1">
      <c r="B707" s="116"/>
    </row>
    <row r="708" spans="2:2" ht="15.75" customHeight="1">
      <c r="B708" s="116"/>
    </row>
    <row r="709" spans="2:2" ht="15.75" customHeight="1">
      <c r="B709" s="116"/>
    </row>
    <row r="710" spans="2:2" ht="15.75" customHeight="1">
      <c r="B710" s="116"/>
    </row>
    <row r="711" spans="2:2" ht="15.75" customHeight="1">
      <c r="B711" s="116"/>
    </row>
    <row r="712" spans="2:2" ht="15.75" customHeight="1">
      <c r="B712" s="116"/>
    </row>
    <row r="713" spans="2:2" ht="15.75" customHeight="1">
      <c r="B713" s="116"/>
    </row>
    <row r="714" spans="2:2" ht="15.75" customHeight="1">
      <c r="B714" s="116"/>
    </row>
    <row r="715" spans="2:2" ht="15.75" customHeight="1">
      <c r="B715" s="116"/>
    </row>
    <row r="716" spans="2:2" ht="15.75" customHeight="1">
      <c r="B716" s="116"/>
    </row>
    <row r="717" spans="2:2" ht="15.75" customHeight="1">
      <c r="B717" s="116"/>
    </row>
    <row r="718" spans="2:2" ht="15.75" customHeight="1">
      <c r="B718" s="116"/>
    </row>
    <row r="719" spans="2:2" ht="15.75" customHeight="1">
      <c r="B719" s="116"/>
    </row>
    <row r="720" spans="2:2" ht="15.75" customHeight="1">
      <c r="B720" s="116"/>
    </row>
    <row r="721" spans="2:2" ht="15.75" customHeight="1">
      <c r="B721" s="116"/>
    </row>
    <row r="722" spans="2:2" ht="15.75" customHeight="1">
      <c r="B722" s="116"/>
    </row>
    <row r="723" spans="2:2" ht="15.75" customHeight="1">
      <c r="B723" s="116"/>
    </row>
    <row r="724" spans="2:2" ht="15.75" customHeight="1">
      <c r="B724" s="116"/>
    </row>
    <row r="725" spans="2:2" ht="15.75" customHeight="1">
      <c r="B725" s="116"/>
    </row>
    <row r="726" spans="2:2" ht="15.75" customHeight="1">
      <c r="B726" s="116"/>
    </row>
    <row r="727" spans="2:2" ht="15.75" customHeight="1">
      <c r="B727" s="116"/>
    </row>
    <row r="728" spans="2:2" ht="15.75" customHeight="1">
      <c r="B728" s="116"/>
    </row>
    <row r="729" spans="2:2" ht="15.75" customHeight="1">
      <c r="B729" s="116"/>
    </row>
    <row r="730" spans="2:2" ht="15.75" customHeight="1">
      <c r="B730" s="116"/>
    </row>
    <row r="731" spans="2:2" ht="15.75" customHeight="1">
      <c r="B731" s="116"/>
    </row>
    <row r="732" spans="2:2" ht="15.75" customHeight="1">
      <c r="B732" s="116"/>
    </row>
    <row r="733" spans="2:2" ht="15.75" customHeight="1">
      <c r="B733" s="116"/>
    </row>
    <row r="734" spans="2:2" ht="15.75" customHeight="1">
      <c r="B734" s="116"/>
    </row>
    <row r="735" spans="2:2" ht="15.75" customHeight="1">
      <c r="B735" s="116"/>
    </row>
    <row r="736" spans="2:2" ht="15.75" customHeight="1">
      <c r="B736" s="116"/>
    </row>
    <row r="737" spans="2:2" ht="15.75" customHeight="1">
      <c r="B737" s="116"/>
    </row>
    <row r="738" spans="2:2" ht="15.75" customHeight="1">
      <c r="B738" s="116"/>
    </row>
    <row r="739" spans="2:2" ht="15.75" customHeight="1">
      <c r="B739" s="116"/>
    </row>
    <row r="740" spans="2:2" ht="15.75" customHeight="1">
      <c r="B740" s="116"/>
    </row>
    <row r="741" spans="2:2" ht="15.75" customHeight="1">
      <c r="B741" s="116"/>
    </row>
    <row r="742" spans="2:2" ht="15.75" customHeight="1">
      <c r="B742" s="116"/>
    </row>
    <row r="743" spans="2:2" ht="15.75" customHeight="1">
      <c r="B743" s="116"/>
    </row>
    <row r="744" spans="2:2" ht="15.75" customHeight="1">
      <c r="B744" s="116"/>
    </row>
    <row r="745" spans="2:2" ht="15.75" customHeight="1">
      <c r="B745" s="116"/>
    </row>
    <row r="746" spans="2:2" ht="15.75" customHeight="1">
      <c r="B746" s="116"/>
    </row>
    <row r="747" spans="2:2" ht="15.75" customHeight="1">
      <c r="B747" s="116"/>
    </row>
    <row r="748" spans="2:2" ht="15.75" customHeight="1">
      <c r="B748" s="116"/>
    </row>
    <row r="749" spans="2:2" ht="15.75" customHeight="1">
      <c r="B749" s="116"/>
    </row>
    <row r="750" spans="2:2" ht="15.75" customHeight="1">
      <c r="B750" s="116"/>
    </row>
    <row r="751" spans="2:2" ht="15.75" customHeight="1">
      <c r="B751" s="116"/>
    </row>
    <row r="752" spans="2:2" ht="15.75" customHeight="1">
      <c r="B752" s="116"/>
    </row>
    <row r="753" spans="2:2" ht="15.75" customHeight="1">
      <c r="B753" s="116"/>
    </row>
    <row r="754" spans="2:2" ht="15.75" customHeight="1">
      <c r="B754" s="116"/>
    </row>
    <row r="755" spans="2:2" ht="15.75" customHeight="1">
      <c r="B755" s="116"/>
    </row>
    <row r="756" spans="2:2" ht="15.75" customHeight="1">
      <c r="B756" s="116"/>
    </row>
    <row r="757" spans="2:2" ht="15.75" customHeight="1">
      <c r="B757" s="116"/>
    </row>
    <row r="758" spans="2:2" ht="15.75" customHeight="1">
      <c r="B758" s="116"/>
    </row>
    <row r="759" spans="2:2" ht="15.75" customHeight="1">
      <c r="B759" s="116"/>
    </row>
    <row r="760" spans="2:2" ht="15.75" customHeight="1">
      <c r="B760" s="116"/>
    </row>
    <row r="761" spans="2:2" ht="15.75" customHeight="1">
      <c r="B761" s="116"/>
    </row>
    <row r="762" spans="2:2" ht="15.75" customHeight="1">
      <c r="B762" s="116"/>
    </row>
    <row r="763" spans="2:2" ht="15.75" customHeight="1">
      <c r="B763" s="116"/>
    </row>
    <row r="764" spans="2:2" ht="15.75" customHeight="1">
      <c r="B764" s="116"/>
    </row>
    <row r="765" spans="2:2" ht="15.75" customHeight="1">
      <c r="B765" s="116"/>
    </row>
    <row r="766" spans="2:2" ht="15.75" customHeight="1">
      <c r="B766" s="116"/>
    </row>
    <row r="767" spans="2:2" ht="15.75" customHeight="1">
      <c r="B767" s="116"/>
    </row>
    <row r="768" spans="2:2" ht="15.75" customHeight="1">
      <c r="B768" s="116"/>
    </row>
    <row r="769" spans="2:2" ht="15.75" customHeight="1">
      <c r="B769" s="116"/>
    </row>
    <row r="770" spans="2:2" ht="15.75" customHeight="1">
      <c r="B770" s="116"/>
    </row>
    <row r="771" spans="2:2" ht="15.75" customHeight="1">
      <c r="B771" s="116"/>
    </row>
    <row r="772" spans="2:2" ht="15.75" customHeight="1">
      <c r="B772" s="116"/>
    </row>
    <row r="773" spans="2:2" ht="15.75" customHeight="1">
      <c r="B773" s="116"/>
    </row>
    <row r="774" spans="2:2" ht="15.75" customHeight="1">
      <c r="B774" s="116"/>
    </row>
    <row r="775" spans="2:2" ht="15.75" customHeight="1">
      <c r="B775" s="116"/>
    </row>
    <row r="776" spans="2:2" ht="15.75" customHeight="1">
      <c r="B776" s="116"/>
    </row>
    <row r="777" spans="2:2" ht="15.75" customHeight="1">
      <c r="B777" s="116"/>
    </row>
    <row r="778" spans="2:2" ht="15.75" customHeight="1">
      <c r="B778" s="116"/>
    </row>
    <row r="779" spans="2:2" ht="15.75" customHeight="1">
      <c r="B779" s="116"/>
    </row>
    <row r="780" spans="2:2" ht="15.75" customHeight="1">
      <c r="B780" s="116"/>
    </row>
    <row r="781" spans="2:2" ht="15.75" customHeight="1">
      <c r="B781" s="116"/>
    </row>
    <row r="782" spans="2:2" ht="15.75" customHeight="1">
      <c r="B782" s="116"/>
    </row>
    <row r="783" spans="2:2" ht="15.75" customHeight="1">
      <c r="B783" s="116"/>
    </row>
    <row r="784" spans="2:2" ht="15.75" customHeight="1">
      <c r="B784" s="116"/>
    </row>
    <row r="785" spans="2:2" ht="15.75" customHeight="1">
      <c r="B785" s="116"/>
    </row>
    <row r="786" spans="2:2" ht="15.75" customHeight="1">
      <c r="B786" s="116"/>
    </row>
    <row r="787" spans="2:2" ht="15.75" customHeight="1">
      <c r="B787" s="116"/>
    </row>
    <row r="788" spans="2:2" ht="15.75" customHeight="1">
      <c r="B788" s="116"/>
    </row>
    <row r="789" spans="2:2" ht="15.75" customHeight="1">
      <c r="B789" s="116"/>
    </row>
    <row r="790" spans="2:2" ht="15.75" customHeight="1">
      <c r="B790" s="116"/>
    </row>
    <row r="791" spans="2:2" ht="15.75" customHeight="1">
      <c r="B791" s="116"/>
    </row>
    <row r="792" spans="2:2" ht="15.75" customHeight="1">
      <c r="B792" s="116"/>
    </row>
    <row r="793" spans="2:2" ht="15.75" customHeight="1">
      <c r="B793" s="116"/>
    </row>
    <row r="794" spans="2:2" ht="15.75" customHeight="1">
      <c r="B794" s="116"/>
    </row>
    <row r="795" spans="2:2" ht="15.75" customHeight="1">
      <c r="B795" s="116"/>
    </row>
    <row r="796" spans="2:2" ht="15.75" customHeight="1">
      <c r="B796" s="116"/>
    </row>
    <row r="797" spans="2:2" ht="15.75" customHeight="1">
      <c r="B797" s="116"/>
    </row>
    <row r="798" spans="2:2" ht="15.75" customHeight="1">
      <c r="B798" s="116"/>
    </row>
    <row r="799" spans="2:2" ht="15.75" customHeight="1">
      <c r="B799" s="116"/>
    </row>
    <row r="800" spans="2:2" ht="15.75" customHeight="1">
      <c r="B800" s="116"/>
    </row>
    <row r="801" spans="2:2" ht="15.75" customHeight="1">
      <c r="B801" s="116"/>
    </row>
    <row r="802" spans="2:2" ht="15.75" customHeight="1">
      <c r="B802" s="116"/>
    </row>
    <row r="803" spans="2:2" ht="15.75" customHeight="1">
      <c r="B803" s="116"/>
    </row>
    <row r="804" spans="2:2" ht="15.75" customHeight="1">
      <c r="B804" s="116"/>
    </row>
    <row r="805" spans="2:2" ht="15.75" customHeight="1">
      <c r="B805" s="116"/>
    </row>
    <row r="806" spans="2:2" ht="15.75" customHeight="1">
      <c r="B806" s="116"/>
    </row>
    <row r="807" spans="2:2" ht="15.75" customHeight="1">
      <c r="B807" s="116"/>
    </row>
    <row r="808" spans="2:2" ht="15.75" customHeight="1">
      <c r="B808" s="116"/>
    </row>
    <row r="809" spans="2:2" ht="15.75" customHeight="1">
      <c r="B809" s="116"/>
    </row>
    <row r="810" spans="2:2" ht="15.75" customHeight="1">
      <c r="B810" s="116"/>
    </row>
    <row r="811" spans="2:2" ht="15.75" customHeight="1">
      <c r="B811" s="116"/>
    </row>
    <row r="812" spans="2:2" ht="15.75" customHeight="1">
      <c r="B812" s="116"/>
    </row>
    <row r="813" spans="2:2" ht="15.75" customHeight="1">
      <c r="B813" s="116"/>
    </row>
    <row r="814" spans="2:2" ht="15.75" customHeight="1">
      <c r="B814" s="116"/>
    </row>
    <row r="815" spans="2:2" ht="15.75" customHeight="1">
      <c r="B815" s="116"/>
    </row>
    <row r="816" spans="2:2" ht="15.75" customHeight="1">
      <c r="B816" s="116"/>
    </row>
    <row r="817" spans="2:2" ht="15.75" customHeight="1">
      <c r="B817" s="116"/>
    </row>
    <row r="818" spans="2:2" ht="15.75" customHeight="1">
      <c r="B818" s="116"/>
    </row>
    <row r="819" spans="2:2" ht="15.75" customHeight="1">
      <c r="B819" s="116"/>
    </row>
    <row r="820" spans="2:2" ht="15.75" customHeight="1">
      <c r="B820" s="116"/>
    </row>
    <row r="821" spans="2:2" ht="15.75" customHeight="1">
      <c r="B821" s="116"/>
    </row>
    <row r="822" spans="2:2" ht="15.75" customHeight="1">
      <c r="B822" s="116"/>
    </row>
    <row r="823" spans="2:2" ht="15.75" customHeight="1">
      <c r="B823" s="116"/>
    </row>
    <row r="824" spans="2:2" ht="15.75" customHeight="1">
      <c r="B824" s="116"/>
    </row>
    <row r="825" spans="2:2" ht="15.75" customHeight="1">
      <c r="B825" s="116"/>
    </row>
    <row r="826" spans="2:2" ht="15.75" customHeight="1">
      <c r="B826" s="116"/>
    </row>
    <row r="827" spans="2:2" ht="15.75" customHeight="1">
      <c r="B827" s="116"/>
    </row>
    <row r="828" spans="2:2" ht="15.75" customHeight="1">
      <c r="B828" s="116"/>
    </row>
    <row r="829" spans="2:2" ht="15.75" customHeight="1">
      <c r="B829" s="116"/>
    </row>
    <row r="830" spans="2:2" ht="15.75" customHeight="1">
      <c r="B830" s="116"/>
    </row>
    <row r="831" spans="2:2" ht="15.75" customHeight="1">
      <c r="B831" s="116"/>
    </row>
    <row r="832" spans="2:2" ht="15.75" customHeight="1">
      <c r="B832" s="116"/>
    </row>
    <row r="833" spans="2:2" ht="15.75" customHeight="1">
      <c r="B833" s="116"/>
    </row>
    <row r="834" spans="2:2" ht="15.75" customHeight="1">
      <c r="B834" s="116"/>
    </row>
    <row r="835" spans="2:2" ht="15.75" customHeight="1">
      <c r="B835" s="116"/>
    </row>
    <row r="836" spans="2:2" ht="15.75" customHeight="1">
      <c r="B836" s="116"/>
    </row>
    <row r="837" spans="2:2" ht="15.75" customHeight="1">
      <c r="B837" s="116"/>
    </row>
    <row r="838" spans="2:2" ht="15.75" customHeight="1">
      <c r="B838" s="116"/>
    </row>
    <row r="839" spans="2:2" ht="15.75" customHeight="1">
      <c r="B839" s="116"/>
    </row>
    <row r="840" spans="2:2" ht="15.75" customHeight="1">
      <c r="B840" s="116"/>
    </row>
    <row r="841" spans="2:2" ht="15.75" customHeight="1">
      <c r="B841" s="116"/>
    </row>
    <row r="842" spans="2:2" ht="15.75" customHeight="1">
      <c r="B842" s="116"/>
    </row>
    <row r="843" spans="2:2" ht="15.75" customHeight="1">
      <c r="B843" s="116"/>
    </row>
    <row r="844" spans="2:2" ht="15.75" customHeight="1">
      <c r="B844" s="116"/>
    </row>
    <row r="845" spans="2:2" ht="15.75" customHeight="1">
      <c r="B845" s="116"/>
    </row>
    <row r="846" spans="2:2" ht="15.75" customHeight="1">
      <c r="B846" s="116"/>
    </row>
    <row r="847" spans="2:2" ht="15.75" customHeight="1">
      <c r="B847" s="116"/>
    </row>
    <row r="848" spans="2:2" ht="15.75" customHeight="1">
      <c r="B848" s="116"/>
    </row>
    <row r="849" spans="2:2" ht="15.75" customHeight="1">
      <c r="B849" s="116"/>
    </row>
    <row r="850" spans="2:2" ht="15.75" customHeight="1">
      <c r="B850" s="116"/>
    </row>
    <row r="851" spans="2:2" ht="15.75" customHeight="1">
      <c r="B851" s="116"/>
    </row>
    <row r="852" spans="2:2" ht="15.75" customHeight="1">
      <c r="B852" s="116"/>
    </row>
    <row r="853" spans="2:2" ht="15.75" customHeight="1">
      <c r="B853" s="116"/>
    </row>
    <row r="854" spans="2:2" ht="15.75" customHeight="1">
      <c r="B854" s="116"/>
    </row>
    <row r="855" spans="2:2" ht="15.75" customHeight="1">
      <c r="B855" s="116"/>
    </row>
    <row r="856" spans="2:2" ht="15.75" customHeight="1">
      <c r="B856" s="116"/>
    </row>
    <row r="857" spans="2:2" ht="15.75" customHeight="1">
      <c r="B857" s="116"/>
    </row>
    <row r="858" spans="2:2" ht="15.75" customHeight="1">
      <c r="B858" s="116"/>
    </row>
    <row r="859" spans="2:2" ht="15.75" customHeight="1">
      <c r="B859" s="116"/>
    </row>
    <row r="860" spans="2:2" ht="15.75" customHeight="1">
      <c r="B860" s="116"/>
    </row>
    <row r="861" spans="2:2" ht="15.75" customHeight="1">
      <c r="B861" s="116"/>
    </row>
    <row r="862" spans="2:2" ht="15.75" customHeight="1">
      <c r="B862" s="116"/>
    </row>
    <row r="863" spans="2:2" ht="15.75" customHeight="1">
      <c r="B863" s="116"/>
    </row>
    <row r="864" spans="2:2" ht="15.75" customHeight="1">
      <c r="B864" s="116"/>
    </row>
    <row r="865" spans="2:2" ht="15.75" customHeight="1">
      <c r="B865" s="116"/>
    </row>
    <row r="866" spans="2:2" ht="15.75" customHeight="1">
      <c r="B866" s="116"/>
    </row>
    <row r="867" spans="2:2" ht="15.75" customHeight="1">
      <c r="B867" s="116"/>
    </row>
    <row r="868" spans="2:2" ht="15.75" customHeight="1">
      <c r="B868" s="116"/>
    </row>
    <row r="869" spans="2:2" ht="15.75" customHeight="1">
      <c r="B869" s="116"/>
    </row>
    <row r="870" spans="2:2" ht="15.75" customHeight="1">
      <c r="B870" s="116"/>
    </row>
    <row r="871" spans="2:2" ht="15.75" customHeight="1">
      <c r="B871" s="116"/>
    </row>
    <row r="872" spans="2:2" ht="15.75" customHeight="1">
      <c r="B872" s="116"/>
    </row>
    <row r="873" spans="2:2" ht="15.75" customHeight="1">
      <c r="B873" s="116"/>
    </row>
    <row r="874" spans="2:2" ht="15.75" customHeight="1">
      <c r="B874" s="116"/>
    </row>
    <row r="875" spans="2:2" ht="15.75" customHeight="1">
      <c r="B875" s="116"/>
    </row>
    <row r="876" spans="2:2" ht="15.75" customHeight="1">
      <c r="B876" s="116"/>
    </row>
    <row r="877" spans="2:2" ht="15.75" customHeight="1">
      <c r="B877" s="116"/>
    </row>
    <row r="878" spans="2:2" ht="15.75" customHeight="1">
      <c r="B878" s="116"/>
    </row>
    <row r="879" spans="2:2" ht="15.75" customHeight="1">
      <c r="B879" s="116"/>
    </row>
    <row r="880" spans="2:2" ht="15.75" customHeight="1">
      <c r="B880" s="116"/>
    </row>
    <row r="881" spans="2:2" ht="15.75" customHeight="1">
      <c r="B881" s="116"/>
    </row>
    <row r="882" spans="2:2" ht="15.75" customHeight="1">
      <c r="B882" s="116"/>
    </row>
    <row r="883" spans="2:2" ht="15.75" customHeight="1">
      <c r="B883" s="116"/>
    </row>
    <row r="884" spans="2:2" ht="15.75" customHeight="1">
      <c r="B884" s="116"/>
    </row>
    <row r="885" spans="2:2" ht="15.75" customHeight="1">
      <c r="B885" s="116"/>
    </row>
    <row r="886" spans="2:2" ht="15.75" customHeight="1">
      <c r="B886" s="116"/>
    </row>
    <row r="887" spans="2:2" ht="15.75" customHeight="1">
      <c r="B887" s="116"/>
    </row>
    <row r="888" spans="2:2" ht="15.75" customHeight="1">
      <c r="B888" s="116"/>
    </row>
    <row r="889" spans="2:2" ht="15.75" customHeight="1">
      <c r="B889" s="116"/>
    </row>
    <row r="890" spans="2:2" ht="15.75" customHeight="1">
      <c r="B890" s="116"/>
    </row>
    <row r="891" spans="2:2" ht="15.75" customHeight="1">
      <c r="B891" s="116"/>
    </row>
    <row r="892" spans="2:2" ht="15.75" customHeight="1">
      <c r="B892" s="116"/>
    </row>
    <row r="893" spans="2:2" ht="15.75" customHeight="1">
      <c r="B893" s="116"/>
    </row>
    <row r="894" spans="2:2" ht="15.75" customHeight="1">
      <c r="B894" s="116"/>
    </row>
    <row r="895" spans="2:2" ht="15.75" customHeight="1">
      <c r="B895" s="116"/>
    </row>
    <row r="896" spans="2:2" ht="15.75" customHeight="1">
      <c r="B896" s="116"/>
    </row>
    <row r="897" spans="2:2" ht="15.75" customHeight="1">
      <c r="B897" s="116"/>
    </row>
    <row r="898" spans="2:2" ht="15.75" customHeight="1">
      <c r="B898" s="116"/>
    </row>
    <row r="899" spans="2:2" ht="15.75" customHeight="1">
      <c r="B899" s="116"/>
    </row>
    <row r="900" spans="2:2" ht="15.75" customHeight="1">
      <c r="B900" s="116"/>
    </row>
    <row r="901" spans="2:2" ht="15.75" customHeight="1">
      <c r="B901" s="116"/>
    </row>
    <row r="902" spans="2:2" ht="15.75" customHeight="1">
      <c r="B902" s="116"/>
    </row>
    <row r="903" spans="2:2" ht="15.75" customHeight="1">
      <c r="B903" s="116"/>
    </row>
    <row r="904" spans="2:2" ht="15.75" customHeight="1">
      <c r="B904" s="116"/>
    </row>
    <row r="905" spans="2:2" ht="15.75" customHeight="1">
      <c r="B905" s="116"/>
    </row>
    <row r="906" spans="2:2" ht="15.75" customHeight="1">
      <c r="B906" s="116"/>
    </row>
    <row r="907" spans="2:2" ht="15.75" customHeight="1">
      <c r="B907" s="116"/>
    </row>
    <row r="908" spans="2:2" ht="15.75" customHeight="1">
      <c r="B908" s="116"/>
    </row>
    <row r="909" spans="2:2" ht="15.75" customHeight="1">
      <c r="B909" s="116"/>
    </row>
    <row r="910" spans="2:2" ht="15.75" customHeight="1">
      <c r="B910" s="116"/>
    </row>
    <row r="911" spans="2:2" ht="15.75" customHeight="1">
      <c r="B911" s="116"/>
    </row>
    <row r="912" spans="2:2" ht="15.75" customHeight="1">
      <c r="B912" s="116"/>
    </row>
    <row r="913" spans="2:2" ht="15.75" customHeight="1">
      <c r="B913" s="116"/>
    </row>
    <row r="914" spans="2:2" ht="15.75" customHeight="1">
      <c r="B914" s="116"/>
    </row>
    <row r="915" spans="2:2" ht="15.75" customHeight="1">
      <c r="B915" s="116"/>
    </row>
    <row r="916" spans="2:2" ht="15.75" customHeight="1">
      <c r="B916" s="116"/>
    </row>
    <row r="917" spans="2:2" ht="15.75" customHeight="1">
      <c r="B917" s="116"/>
    </row>
    <row r="918" spans="2:2" ht="15.75" customHeight="1">
      <c r="B918" s="116"/>
    </row>
    <row r="919" spans="2:2" ht="15.75" customHeight="1">
      <c r="B919" s="116"/>
    </row>
    <row r="920" spans="2:2" ht="15.75" customHeight="1">
      <c r="B920" s="116"/>
    </row>
    <row r="921" spans="2:2" ht="15.75" customHeight="1">
      <c r="B921" s="116"/>
    </row>
    <row r="922" spans="2:2" ht="15.75" customHeight="1">
      <c r="B922" s="116"/>
    </row>
    <row r="923" spans="2:2" ht="15.75" customHeight="1">
      <c r="B923" s="116"/>
    </row>
    <row r="924" spans="2:2" ht="15.75" customHeight="1">
      <c r="B924" s="116"/>
    </row>
    <row r="925" spans="2:2" ht="15.75" customHeight="1">
      <c r="B925" s="116"/>
    </row>
    <row r="926" spans="2:2" ht="15.75" customHeight="1">
      <c r="B926" s="116"/>
    </row>
    <row r="927" spans="2:2" ht="15.75" customHeight="1">
      <c r="B927" s="116"/>
    </row>
    <row r="928" spans="2:2" ht="15.75" customHeight="1">
      <c r="B928" s="116"/>
    </row>
    <row r="929" spans="2:2" ht="15.75" customHeight="1">
      <c r="B929" s="116"/>
    </row>
    <row r="930" spans="2:2" ht="15.75" customHeight="1">
      <c r="B930" s="116"/>
    </row>
    <row r="931" spans="2:2" ht="15.75" customHeight="1">
      <c r="B931" s="116"/>
    </row>
    <row r="932" spans="2:2" ht="15.75" customHeight="1">
      <c r="B932" s="116"/>
    </row>
    <row r="933" spans="2:2" ht="15.75" customHeight="1">
      <c r="B933" s="116"/>
    </row>
    <row r="934" spans="2:2" ht="15.75" customHeight="1">
      <c r="B934" s="116"/>
    </row>
    <row r="935" spans="2:2" ht="15.75" customHeight="1">
      <c r="B935" s="116"/>
    </row>
    <row r="936" spans="2:2" ht="15.75" customHeight="1">
      <c r="B936" s="116"/>
    </row>
    <row r="937" spans="2:2" ht="15.75" customHeight="1">
      <c r="B937" s="116"/>
    </row>
    <row r="938" spans="2:2" ht="15.75" customHeight="1">
      <c r="B938" s="116"/>
    </row>
    <row r="939" spans="2:2" ht="15.75" customHeight="1">
      <c r="B939" s="116"/>
    </row>
    <row r="940" spans="2:2" ht="15.75" customHeight="1">
      <c r="B940" s="116"/>
    </row>
    <row r="941" spans="2:2" ht="15.75" customHeight="1">
      <c r="B941" s="116"/>
    </row>
    <row r="942" spans="2:2" ht="15.75" customHeight="1">
      <c r="B942" s="116"/>
    </row>
    <row r="943" spans="2:2" ht="15.75" customHeight="1">
      <c r="B943" s="116"/>
    </row>
    <row r="944" spans="2:2" ht="15.75" customHeight="1">
      <c r="B944" s="116"/>
    </row>
    <row r="945" spans="2:2" ht="15.75" customHeight="1">
      <c r="B945" s="116"/>
    </row>
    <row r="946" spans="2:2" ht="15.75" customHeight="1">
      <c r="B946" s="116"/>
    </row>
    <row r="947" spans="2:2" ht="15.75" customHeight="1">
      <c r="B947" s="116"/>
    </row>
    <row r="948" spans="2:2" ht="15.75" customHeight="1">
      <c r="B948" s="116"/>
    </row>
    <row r="949" spans="2:2" ht="15.75" customHeight="1">
      <c r="B949" s="116"/>
    </row>
    <row r="950" spans="2:2" ht="15.75" customHeight="1">
      <c r="B950" s="116"/>
    </row>
    <row r="951" spans="2:2" ht="15.75" customHeight="1">
      <c r="B951" s="116"/>
    </row>
    <row r="952" spans="2:2" ht="15.75" customHeight="1">
      <c r="B952" s="116"/>
    </row>
    <row r="953" spans="2:2" ht="15.75" customHeight="1">
      <c r="B953" s="116"/>
    </row>
    <row r="954" spans="2:2" ht="15.75" customHeight="1">
      <c r="B954" s="116"/>
    </row>
    <row r="955" spans="2:2" ht="15.75" customHeight="1">
      <c r="B955" s="116"/>
    </row>
    <row r="956" spans="2:2" ht="15.75" customHeight="1">
      <c r="B956" s="116"/>
    </row>
    <row r="957" spans="2:2" ht="15.75" customHeight="1">
      <c r="B957" s="116"/>
    </row>
    <row r="958" spans="2:2" ht="15.75" customHeight="1">
      <c r="B958" s="116"/>
    </row>
    <row r="959" spans="2:2" ht="15.75" customHeight="1">
      <c r="B959" s="116"/>
    </row>
    <row r="960" spans="2:2" ht="15.75" customHeight="1">
      <c r="B960" s="116"/>
    </row>
    <row r="961" spans="2:2" ht="15.75" customHeight="1">
      <c r="B961" s="116"/>
    </row>
    <row r="962" spans="2:2" ht="15.75" customHeight="1">
      <c r="B962" s="116"/>
    </row>
    <row r="963" spans="2:2" ht="15.75" customHeight="1">
      <c r="B963" s="116"/>
    </row>
    <row r="964" spans="2:2" ht="15.75" customHeight="1">
      <c r="B964" s="116"/>
    </row>
    <row r="965" spans="2:2" ht="15.75" customHeight="1">
      <c r="B965" s="116"/>
    </row>
    <row r="966" spans="2:2" ht="15.75" customHeight="1">
      <c r="B966" s="116"/>
    </row>
    <row r="967" spans="2:2" ht="15.75" customHeight="1">
      <c r="B967" s="116"/>
    </row>
    <row r="968" spans="2:2" ht="15.75" customHeight="1">
      <c r="B968" s="116"/>
    </row>
    <row r="969" spans="2:2" ht="15.75" customHeight="1">
      <c r="B969" s="116"/>
    </row>
    <row r="970" spans="2:2" ht="15.75" customHeight="1">
      <c r="B970" s="116"/>
    </row>
    <row r="971" spans="2:2" ht="15.75" customHeight="1">
      <c r="B971" s="116"/>
    </row>
    <row r="972" spans="2:2" ht="15.75" customHeight="1">
      <c r="B972" s="116"/>
    </row>
    <row r="973" spans="2:2" ht="15.75" customHeight="1">
      <c r="B973" s="116"/>
    </row>
    <row r="974" spans="2:2" ht="15.75" customHeight="1">
      <c r="B974" s="116"/>
    </row>
    <row r="975" spans="2:2" ht="15.75" customHeight="1">
      <c r="B975" s="116"/>
    </row>
    <row r="976" spans="2:2" ht="15.75" customHeight="1">
      <c r="B976" s="116"/>
    </row>
    <row r="977" spans="2:2" ht="15.75" customHeight="1">
      <c r="B977" s="116"/>
    </row>
    <row r="978" spans="2:2" ht="15.75" customHeight="1">
      <c r="B978" s="116"/>
    </row>
    <row r="979" spans="2:2" ht="15.75" customHeight="1">
      <c r="B979" s="116"/>
    </row>
    <row r="980" spans="2:2" ht="15.75" customHeight="1">
      <c r="B980" s="116"/>
    </row>
    <row r="981" spans="2:2" ht="15.75" customHeight="1">
      <c r="B981" s="116"/>
    </row>
    <row r="982" spans="2:2" ht="15.75" customHeight="1">
      <c r="B982" s="116"/>
    </row>
    <row r="983" spans="2:2" ht="15.75" customHeight="1">
      <c r="B983" s="116"/>
    </row>
    <row r="984" spans="2:2" ht="15.75" customHeight="1">
      <c r="B984" s="116"/>
    </row>
    <row r="985" spans="2:2" ht="15.75" customHeight="1">
      <c r="B985" s="116"/>
    </row>
    <row r="986" spans="2:2" ht="15.75" customHeight="1">
      <c r="B986" s="116"/>
    </row>
    <row r="987" spans="2:2" ht="15.75" customHeight="1">
      <c r="B987" s="116"/>
    </row>
    <row r="988" spans="2:2" ht="15.75" customHeight="1">
      <c r="B988" s="116"/>
    </row>
    <row r="989" spans="2:2" ht="15.75" customHeight="1">
      <c r="B989" s="116"/>
    </row>
    <row r="990" spans="2:2" ht="15.75" customHeight="1">
      <c r="B990" s="116"/>
    </row>
    <row r="991" spans="2:2" ht="15.75" customHeight="1">
      <c r="B991" s="116"/>
    </row>
    <row r="992" spans="2:2" ht="15.75" customHeight="1">
      <c r="B992" s="116"/>
    </row>
    <row r="993" spans="2:2" ht="15.75" customHeight="1">
      <c r="B993" s="116"/>
    </row>
    <row r="994" spans="2:2" ht="15.75" customHeight="1">
      <c r="B994" s="116"/>
    </row>
    <row r="995" spans="2:2" ht="15.75" customHeight="1">
      <c r="B995" s="116"/>
    </row>
    <row r="996" spans="2:2" ht="15.75" customHeight="1">
      <c r="B996" s="116"/>
    </row>
    <row r="997" spans="2:2" ht="15.75" customHeight="1">
      <c r="B997" s="116"/>
    </row>
    <row r="998" spans="2:2" ht="15.75" customHeight="1">
      <c r="B998" s="116"/>
    </row>
    <row r="999" spans="2:2" ht="15.75" customHeight="1">
      <c r="B999" s="116"/>
    </row>
    <row r="1000" spans="2:2" ht="15.75" customHeight="1">
      <c r="B1000" s="116"/>
    </row>
  </sheetData>
  <autoFilter ref="A1:E154" xr:uid="{00000000-0009-0000-0000-000007000000}"/>
  <dataValidations count="6">
    <dataValidation type="list" allowBlank="1" showErrorMessage="1" sqref="I15:J15 L15:T15 H16:T16 H17:J17 L17:T17 H18:T18 H19:J19 L19:R19 L20 N20:O20 Q20:T20 L21:Q21 S21:T21 K29:T29 H30:T30 K31:T31 L32:Q32 S32:T32 L35:O35 R35:T35 H38:T38 H39:Q39 S39:T39 I43 L43:T43 J44:T44 K45:T45 H46:T46 H51:Q51 S51:T51 H52:R52 T52 L53:T53 J54:T54 K55:T55 H57 I60:R60 K61:T61 I64:T64 H65:S65 H68:Q68 S68:T68 H69:T69 H70:Q70 S70:T70 H71:T71 H72:Q72 S76:T76 AE76 H77:J77 L77:T77 H80:Q80 S80:T80 H83:J83 L83:Q83 H84:Q84 T84 H93:O93 Q93:T93 R102:S102 H62:H63 J62:J63 P2:T14 L22:T28 L33:T34 K36:T37 K58:T59 H40:T42 H94:T96 J47:T48 K49:T50 J56:T57 L62:T63 H66:T67 H78:T79 H73:T74 H81:T82 H75:Q76 H85:T92" xr:uid="{00000000-0002-0000-0700-000000000000}">
      <formula1>#REF!</formula1>
    </dataValidation>
    <dataValidation type="list" allowBlank="1" showErrorMessage="1" sqref="K15 K17 K19 I22:K22 H29:J29 H31:J31 H43 J43:K43 H44:I44 H45:J45 H53:K53 H54:I54 H55:J55 H56:I56 I57 H60 H61:J61 H64 I62:I63 I102:I104 K62:K63 H2:K14 H20:K21 H23:K28 H32:K35 H36:J37 H58:J59 H47:I48 H49:J50" xr:uid="{00000000-0002-0000-0700-000001000000}">
      <formula1>Topic</formula1>
    </dataValidation>
    <dataValidation type="list" allowBlank="1" showErrorMessage="1" sqref="M20 L2:N14" xr:uid="{00000000-0002-0000-0700-000002000000}">
      <formula1>Country</formula1>
    </dataValidation>
    <dataValidation type="list" allowBlank="1" showErrorMessage="1" sqref="P20 P93 O2:O14" xr:uid="{00000000-0002-0000-0700-000003000000}">
      <formula1>Region</formula1>
    </dataValidation>
    <dataValidation type="list" allowBlank="1" showErrorMessage="1" sqref="F29:G29 F23:F28 F30:F33 F15:G22 F34:G96" xr:uid="{00000000-0002-0000-0700-000004000000}">
      <formula1>$XFB$1:$XFD$29</formula1>
    </dataValidation>
    <dataValidation type="list" allowBlank="1" showErrorMessage="1" sqref="G23:G28 G30:G33 F2:G14" xr:uid="{00000000-0002-0000-0700-000005000000}">
      <formula1>Theme</formula1>
    </dataValidation>
  </dataValidations>
  <hyperlinks>
    <hyperlink ref="B2" r:id="rId1" xr:uid="{00000000-0004-0000-0700-000000000000}"/>
    <hyperlink ref="B3" r:id="rId2" xr:uid="{00000000-0004-0000-0700-000001000000}"/>
    <hyperlink ref="B4" r:id="rId3" xr:uid="{00000000-0004-0000-0700-000002000000}"/>
    <hyperlink ref="B5" r:id="rId4" xr:uid="{00000000-0004-0000-0700-000003000000}"/>
    <hyperlink ref="B6" r:id="rId5" xr:uid="{00000000-0004-0000-0700-000004000000}"/>
    <hyperlink ref="B7" r:id="rId6" xr:uid="{00000000-0004-0000-0700-000005000000}"/>
    <hyperlink ref="B8" r:id="rId7" xr:uid="{00000000-0004-0000-0700-000006000000}"/>
    <hyperlink ref="B9" r:id="rId8" xr:uid="{00000000-0004-0000-0700-000007000000}"/>
    <hyperlink ref="B10" r:id="rId9" xr:uid="{00000000-0004-0000-0700-000008000000}"/>
    <hyperlink ref="B11" r:id="rId10" xr:uid="{00000000-0004-0000-0700-000009000000}"/>
    <hyperlink ref="B12" r:id="rId11" xr:uid="{00000000-0004-0000-0700-00000A000000}"/>
    <hyperlink ref="B13" r:id="rId12" xr:uid="{00000000-0004-0000-0700-00000B000000}"/>
    <hyperlink ref="B14" r:id="rId13" xr:uid="{00000000-0004-0000-0700-00000C000000}"/>
    <hyperlink ref="B15" r:id="rId14" xr:uid="{00000000-0004-0000-0700-00000D000000}"/>
    <hyperlink ref="B16" r:id="rId15" xr:uid="{00000000-0004-0000-0700-00000E000000}"/>
    <hyperlink ref="B17" r:id="rId16" xr:uid="{00000000-0004-0000-0700-00000F000000}"/>
    <hyperlink ref="B18" r:id="rId17" xr:uid="{00000000-0004-0000-0700-000010000000}"/>
    <hyperlink ref="B19" r:id="rId18" xr:uid="{00000000-0004-0000-0700-000011000000}"/>
    <hyperlink ref="B20" r:id="rId19" xr:uid="{00000000-0004-0000-0700-000012000000}"/>
    <hyperlink ref="B21" r:id="rId20" xr:uid="{00000000-0004-0000-0700-000013000000}"/>
    <hyperlink ref="B22" r:id="rId21" xr:uid="{00000000-0004-0000-0700-000014000000}"/>
    <hyperlink ref="B23" r:id="rId22" xr:uid="{00000000-0004-0000-0700-000015000000}"/>
    <hyperlink ref="B24" r:id="rId23" xr:uid="{00000000-0004-0000-0700-000016000000}"/>
    <hyperlink ref="B25" r:id="rId24" xr:uid="{00000000-0004-0000-0700-000017000000}"/>
    <hyperlink ref="B26" r:id="rId25" xr:uid="{00000000-0004-0000-0700-000018000000}"/>
    <hyperlink ref="B27" r:id="rId26" xr:uid="{00000000-0004-0000-0700-000019000000}"/>
    <hyperlink ref="B28" r:id="rId27" xr:uid="{00000000-0004-0000-0700-00001A000000}"/>
    <hyperlink ref="B29" r:id="rId28" xr:uid="{00000000-0004-0000-0700-00001B000000}"/>
    <hyperlink ref="B30" r:id="rId29" xr:uid="{00000000-0004-0000-0700-00001C000000}"/>
    <hyperlink ref="B31" r:id="rId30" xr:uid="{00000000-0004-0000-0700-00001D000000}"/>
    <hyperlink ref="B32" r:id="rId31" xr:uid="{00000000-0004-0000-0700-00001E000000}"/>
    <hyperlink ref="B33" r:id="rId32" xr:uid="{00000000-0004-0000-0700-00001F000000}"/>
    <hyperlink ref="B34" r:id="rId33" xr:uid="{00000000-0004-0000-0700-000020000000}"/>
    <hyperlink ref="B35" r:id="rId34" xr:uid="{00000000-0004-0000-0700-000021000000}"/>
    <hyperlink ref="B36" r:id="rId35" xr:uid="{00000000-0004-0000-0700-000022000000}"/>
    <hyperlink ref="B37" r:id="rId36" xr:uid="{00000000-0004-0000-0700-000023000000}"/>
    <hyperlink ref="B38" r:id="rId37" xr:uid="{00000000-0004-0000-0700-000024000000}"/>
    <hyperlink ref="B39" r:id="rId38" xr:uid="{00000000-0004-0000-0700-000025000000}"/>
    <hyperlink ref="B40" r:id="rId39" xr:uid="{00000000-0004-0000-0700-000026000000}"/>
    <hyperlink ref="B41" r:id="rId40" xr:uid="{00000000-0004-0000-0700-000027000000}"/>
    <hyperlink ref="B42" r:id="rId41" xr:uid="{00000000-0004-0000-0700-000028000000}"/>
    <hyperlink ref="B43" r:id="rId42" xr:uid="{00000000-0004-0000-0700-000029000000}"/>
    <hyperlink ref="B44" r:id="rId43" xr:uid="{00000000-0004-0000-0700-00002A000000}"/>
    <hyperlink ref="B45" r:id="rId44" xr:uid="{00000000-0004-0000-0700-00002B000000}"/>
    <hyperlink ref="B46" r:id="rId45" xr:uid="{00000000-0004-0000-0700-00002C000000}"/>
    <hyperlink ref="B47" r:id="rId46" xr:uid="{00000000-0004-0000-0700-00002D000000}"/>
    <hyperlink ref="B48" r:id="rId47" xr:uid="{00000000-0004-0000-0700-00002E000000}"/>
    <hyperlink ref="B49" r:id="rId48" xr:uid="{00000000-0004-0000-0700-00002F000000}"/>
    <hyperlink ref="B50" r:id="rId49" xr:uid="{00000000-0004-0000-0700-000030000000}"/>
    <hyperlink ref="B51" r:id="rId50" xr:uid="{00000000-0004-0000-0700-000031000000}"/>
    <hyperlink ref="B52" r:id="rId51" xr:uid="{00000000-0004-0000-0700-000032000000}"/>
    <hyperlink ref="B53" r:id="rId52" xr:uid="{00000000-0004-0000-0700-000033000000}"/>
    <hyperlink ref="B54" r:id="rId53" xr:uid="{00000000-0004-0000-0700-000034000000}"/>
    <hyperlink ref="B55" r:id="rId54" xr:uid="{00000000-0004-0000-0700-000035000000}"/>
    <hyperlink ref="B56" r:id="rId55" xr:uid="{00000000-0004-0000-0700-000036000000}"/>
    <hyperlink ref="B57" r:id="rId56" xr:uid="{00000000-0004-0000-0700-000037000000}"/>
    <hyperlink ref="B58" r:id="rId57" xr:uid="{00000000-0004-0000-0700-000038000000}"/>
    <hyperlink ref="B59" r:id="rId58" xr:uid="{00000000-0004-0000-0700-000039000000}"/>
    <hyperlink ref="B60" r:id="rId59" xr:uid="{00000000-0004-0000-0700-00003A000000}"/>
    <hyperlink ref="B61" r:id="rId60" xr:uid="{00000000-0004-0000-0700-00003B000000}"/>
    <hyperlink ref="B62" r:id="rId61" xr:uid="{00000000-0004-0000-0700-00003C000000}"/>
    <hyperlink ref="B63" r:id="rId62" xr:uid="{00000000-0004-0000-0700-00003D000000}"/>
    <hyperlink ref="B64" r:id="rId63" xr:uid="{00000000-0004-0000-0700-00003E000000}"/>
    <hyperlink ref="B65" r:id="rId64" xr:uid="{00000000-0004-0000-0700-00003F000000}"/>
    <hyperlink ref="B66" r:id="rId65" xr:uid="{00000000-0004-0000-0700-000040000000}"/>
    <hyperlink ref="B67" r:id="rId66" xr:uid="{00000000-0004-0000-0700-000041000000}"/>
    <hyperlink ref="B68" r:id="rId67" xr:uid="{00000000-0004-0000-0700-000042000000}"/>
    <hyperlink ref="B69" r:id="rId68" xr:uid="{00000000-0004-0000-0700-000043000000}"/>
    <hyperlink ref="B70" r:id="rId69" xr:uid="{00000000-0004-0000-0700-000044000000}"/>
    <hyperlink ref="B71" r:id="rId70" xr:uid="{00000000-0004-0000-0700-000045000000}"/>
    <hyperlink ref="B72" r:id="rId71" xr:uid="{00000000-0004-0000-0700-000046000000}"/>
    <hyperlink ref="B73" r:id="rId72" xr:uid="{00000000-0004-0000-0700-000047000000}"/>
    <hyperlink ref="B74" r:id="rId73" xr:uid="{00000000-0004-0000-0700-000048000000}"/>
    <hyperlink ref="B75" r:id="rId74" xr:uid="{00000000-0004-0000-0700-000049000000}"/>
    <hyperlink ref="B76" r:id="rId75" xr:uid="{00000000-0004-0000-0700-00004A000000}"/>
    <hyperlink ref="B77" r:id="rId76" xr:uid="{00000000-0004-0000-0700-00004B000000}"/>
    <hyperlink ref="B78" r:id="rId77" xr:uid="{00000000-0004-0000-0700-00004C000000}"/>
    <hyperlink ref="B79" r:id="rId78" xr:uid="{00000000-0004-0000-0700-00004D000000}"/>
    <hyperlink ref="B80" r:id="rId79" xr:uid="{00000000-0004-0000-0700-00004E000000}"/>
    <hyperlink ref="B81" r:id="rId80" xr:uid="{00000000-0004-0000-0700-00004F000000}"/>
    <hyperlink ref="B82" r:id="rId81" xr:uid="{00000000-0004-0000-0700-000050000000}"/>
    <hyperlink ref="B83" r:id="rId82" xr:uid="{00000000-0004-0000-0700-000051000000}"/>
    <hyperlink ref="B84" r:id="rId83" xr:uid="{00000000-0004-0000-0700-000052000000}"/>
    <hyperlink ref="B85" r:id="rId84" xr:uid="{00000000-0004-0000-0700-000053000000}"/>
    <hyperlink ref="B86" r:id="rId85" xr:uid="{00000000-0004-0000-0700-000054000000}"/>
    <hyperlink ref="B87" r:id="rId86" xr:uid="{00000000-0004-0000-0700-000055000000}"/>
    <hyperlink ref="B88" r:id="rId87" xr:uid="{00000000-0004-0000-0700-000056000000}"/>
    <hyperlink ref="B89" r:id="rId88" xr:uid="{00000000-0004-0000-0700-000057000000}"/>
    <hyperlink ref="B90" r:id="rId89" xr:uid="{00000000-0004-0000-0700-000058000000}"/>
    <hyperlink ref="B91" r:id="rId90" xr:uid="{00000000-0004-0000-0700-000059000000}"/>
    <hyperlink ref="B92" r:id="rId91" xr:uid="{00000000-0004-0000-0700-00005A000000}"/>
    <hyperlink ref="B93" r:id="rId92" xr:uid="{00000000-0004-0000-0700-00005B000000}"/>
    <hyperlink ref="B94" r:id="rId93" xr:uid="{00000000-0004-0000-0700-00005C000000}"/>
    <hyperlink ref="B95" r:id="rId94" xr:uid="{00000000-0004-0000-0700-00005D000000}"/>
    <hyperlink ref="B96" r:id="rId95" xr:uid="{00000000-0004-0000-0700-00005E000000}"/>
    <hyperlink ref="B97" r:id="rId96" xr:uid="{00000000-0004-0000-0700-00005F000000}"/>
    <hyperlink ref="B98" r:id="rId97" xr:uid="{00000000-0004-0000-0700-000060000000}"/>
    <hyperlink ref="B99" r:id="rId98" xr:uid="{00000000-0004-0000-0700-000061000000}"/>
    <hyperlink ref="B100" r:id="rId99" xr:uid="{00000000-0004-0000-0700-000062000000}"/>
    <hyperlink ref="B101" r:id="rId100" xr:uid="{00000000-0004-0000-0700-000063000000}"/>
    <hyperlink ref="B102" r:id="rId101" xr:uid="{00000000-0004-0000-0700-000064000000}"/>
    <hyperlink ref="B103" r:id="rId102" xr:uid="{00000000-0004-0000-0700-000065000000}"/>
    <hyperlink ref="B104" r:id="rId103" xr:uid="{00000000-0004-0000-0700-000066000000}"/>
    <hyperlink ref="B105" r:id="rId104" xr:uid="{00000000-0004-0000-0700-000067000000}"/>
    <hyperlink ref="B106" r:id="rId105" xr:uid="{00000000-0004-0000-0700-000068000000}"/>
    <hyperlink ref="B107" r:id="rId106" xr:uid="{00000000-0004-0000-0700-000069000000}"/>
    <hyperlink ref="B108" r:id="rId107" location=".VD9p87CUfVY" xr:uid="{00000000-0004-0000-0700-00006A000000}"/>
    <hyperlink ref="B109" r:id="rId108" xr:uid="{00000000-0004-0000-0700-00006B000000}"/>
    <hyperlink ref="B110" r:id="rId109" xr:uid="{00000000-0004-0000-0700-00006C000000}"/>
    <hyperlink ref="B111" r:id="rId110" xr:uid="{00000000-0004-0000-0700-00006D000000}"/>
    <hyperlink ref="B112" r:id="rId111" xr:uid="{00000000-0004-0000-0700-00006E000000}"/>
    <hyperlink ref="B113" r:id="rId112" xr:uid="{00000000-0004-0000-0700-00006F000000}"/>
    <hyperlink ref="B114" r:id="rId113" xr:uid="{00000000-0004-0000-0700-000070000000}"/>
    <hyperlink ref="B115" r:id="rId114" xr:uid="{00000000-0004-0000-0700-000071000000}"/>
    <hyperlink ref="B116" r:id="rId115" xr:uid="{00000000-0004-0000-0700-000072000000}"/>
    <hyperlink ref="B117" r:id="rId116" xr:uid="{00000000-0004-0000-0700-000073000000}"/>
    <hyperlink ref="B118" r:id="rId117" xr:uid="{00000000-0004-0000-0700-000074000000}"/>
    <hyperlink ref="B119" r:id="rId118" xr:uid="{00000000-0004-0000-0700-000075000000}"/>
    <hyperlink ref="B120" r:id="rId119" xr:uid="{00000000-0004-0000-0700-000076000000}"/>
    <hyperlink ref="B121" r:id="rId120" xr:uid="{00000000-0004-0000-0700-000077000000}"/>
    <hyperlink ref="B122" r:id="rId121" location=".VfuV-d-qqko" xr:uid="{00000000-0004-0000-0700-000078000000}"/>
    <hyperlink ref="B123" r:id="rId122" location=".VfuTLd-qqkp" xr:uid="{00000000-0004-0000-0700-000079000000}"/>
    <hyperlink ref="B124" r:id="rId123" location=".Vl1vT3YrLIU" xr:uid="{00000000-0004-0000-0700-00007A000000}"/>
    <hyperlink ref="B125" r:id="rId124" location=".Vl2OsnYrLIU" xr:uid="{00000000-0004-0000-0700-00007B000000}"/>
    <hyperlink ref="B126" r:id="rId125" xr:uid="{00000000-0004-0000-0700-00007C000000}"/>
    <hyperlink ref="B127" r:id="rId126" location=".Vp3b-fl97IU" xr:uid="{00000000-0004-0000-0700-00007D000000}"/>
    <hyperlink ref="B128" r:id="rId127" location=".VryGBvl97IU" xr:uid="{00000000-0004-0000-0700-00007E000000}"/>
    <hyperlink ref="B129" r:id="rId128" location=".VtfWa_l97IU" xr:uid="{00000000-0004-0000-0700-00007F000000}"/>
    <hyperlink ref="B130" r:id="rId129" location=".VtfVuPl97IU" xr:uid="{00000000-0004-0000-0700-000080000000}"/>
    <hyperlink ref="B131" r:id="rId130" location=".VtfTgPl97IU" xr:uid="{00000000-0004-0000-0700-000081000000}"/>
    <hyperlink ref="B132" r:id="rId131" location=".VulUkOJ97IU" xr:uid="{00000000-0004-0000-0700-000082000000}"/>
    <hyperlink ref="B133" r:id="rId132" location=".VwYNtPl97IU" xr:uid="{00000000-0004-0000-0700-000083000000}"/>
    <hyperlink ref="B134" r:id="rId133" location=".VwYPXfl97IU" xr:uid="{00000000-0004-0000-0700-000084000000}"/>
    <hyperlink ref="B135" r:id="rId134" location=".Vw-P7_l97IU" xr:uid="{00000000-0004-0000-0700-000085000000}"/>
    <hyperlink ref="B136" r:id="rId135" location=".Vx9F6Pl97IV" xr:uid="{00000000-0004-0000-0700-000086000000}"/>
    <hyperlink ref="B137" r:id="rId136" location=".VzCC84RcSko" xr:uid="{00000000-0004-0000-0700-000087000000}"/>
    <hyperlink ref="B138" r:id="rId137" location=".V0_-iPl97IU" xr:uid="{00000000-0004-0000-0700-000088000000}"/>
    <hyperlink ref="B139" r:id="rId138" location=".V5X5pvl97IU" xr:uid="{00000000-0004-0000-0700-000089000000}"/>
    <hyperlink ref="B140" r:id="rId139" location=".V-5KePl97IU" xr:uid="{00000000-0004-0000-0700-00008A000000}"/>
    <hyperlink ref="B141" r:id="rId140" xr:uid="{00000000-0004-0000-0700-00008B000000}"/>
    <hyperlink ref="B142" r:id="rId141" xr:uid="{00000000-0004-0000-0700-00008C000000}"/>
    <hyperlink ref="B143" r:id="rId142" xr:uid="{00000000-0004-0000-0700-00008D000000}"/>
    <hyperlink ref="B144" r:id="rId143" xr:uid="{00000000-0004-0000-0700-00008E000000}"/>
    <hyperlink ref="B145" r:id="rId144" xr:uid="{00000000-0004-0000-0700-00008F000000}"/>
    <hyperlink ref="B146" r:id="rId145" xr:uid="{00000000-0004-0000-0700-000090000000}"/>
    <hyperlink ref="B147" r:id="rId146" xr:uid="{00000000-0004-0000-0700-000091000000}"/>
    <hyperlink ref="B148" r:id="rId147" xr:uid="{00000000-0004-0000-0700-000092000000}"/>
    <hyperlink ref="B149" r:id="rId148" xr:uid="{00000000-0004-0000-0700-000093000000}"/>
    <hyperlink ref="B150" r:id="rId149" xr:uid="{00000000-0004-0000-0700-000094000000}"/>
    <hyperlink ref="B151" r:id="rId150" xr:uid="{00000000-0004-0000-0700-000095000000}"/>
    <hyperlink ref="B152" r:id="rId151" xr:uid="{00000000-0004-0000-0700-000096000000}"/>
    <hyperlink ref="B153" r:id="rId152" xr:uid="{00000000-0004-0000-0700-000097000000}"/>
    <hyperlink ref="E153" r:id="rId153" xr:uid="{00000000-0004-0000-0700-000098000000}"/>
    <hyperlink ref="B154" r:id="rId154" xr:uid="{00000000-0004-0000-0700-000099000000}"/>
    <hyperlink ref="E154" r:id="rId155" xr:uid="{00000000-0004-0000-0700-00009A000000}"/>
  </hyperlinks>
  <pageMargins left="0.7" right="0.7" top="0.75" bottom="0.75" header="0" footer="0"/>
  <pageSetup orientation="portrait"/>
  <legacyDrawing r:id="rId15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1000"/>
  <sheetViews>
    <sheetView workbookViewId="0">
      <pane ySplit="1" topLeftCell="A176" activePane="bottomLeft" state="frozen"/>
      <selection pane="bottomLeft"/>
    </sheetView>
  </sheetViews>
  <sheetFormatPr defaultColWidth="14.453125" defaultRowHeight="15" customHeight="1"/>
  <cols>
    <col min="1" max="1" width="9.08984375" style="25" customWidth="1"/>
    <col min="2" max="2" width="51.453125" style="25" customWidth="1"/>
    <col min="3" max="3" width="13" style="25" customWidth="1"/>
    <col min="4" max="4" width="95.54296875" style="25" customWidth="1"/>
    <col min="5" max="5" width="29.6328125" style="25" customWidth="1"/>
    <col min="6" max="25" width="9.08984375" style="25" customWidth="1"/>
    <col min="26" max="16384" width="14.453125" style="25"/>
  </cols>
  <sheetData>
    <row r="1" spans="1:25" ht="33.75" customHeight="1">
      <c r="A1" s="3" t="s">
        <v>4065</v>
      </c>
      <c r="B1" s="26" t="s">
        <v>3463</v>
      </c>
      <c r="C1" s="26" t="s">
        <v>2</v>
      </c>
      <c r="D1" s="3" t="s">
        <v>3</v>
      </c>
      <c r="E1" s="3" t="s">
        <v>4066</v>
      </c>
      <c r="F1" s="4"/>
      <c r="G1" s="4"/>
      <c r="H1" s="4"/>
      <c r="I1" s="4"/>
      <c r="J1" s="4"/>
      <c r="K1" s="4"/>
      <c r="L1" s="4"/>
      <c r="M1" s="4"/>
      <c r="N1" s="4"/>
      <c r="O1" s="4"/>
      <c r="P1" s="4"/>
      <c r="Q1" s="4"/>
      <c r="R1" s="4"/>
      <c r="S1" s="4"/>
      <c r="T1" s="4"/>
      <c r="U1" s="4"/>
      <c r="V1" s="4"/>
      <c r="W1" s="4"/>
      <c r="X1" s="4"/>
      <c r="Y1" s="4"/>
    </row>
    <row r="2" spans="1:25" ht="33.75" customHeight="1">
      <c r="A2" s="8">
        <v>1</v>
      </c>
      <c r="B2" s="6" t="s">
        <v>4067</v>
      </c>
      <c r="C2" s="80">
        <v>36901</v>
      </c>
      <c r="D2" s="8" t="s">
        <v>4068</v>
      </c>
      <c r="E2" s="37" t="s">
        <v>7</v>
      </c>
      <c r="F2" s="10"/>
      <c r="G2" s="10"/>
      <c r="H2" s="10"/>
      <c r="I2" s="10"/>
      <c r="J2" s="10"/>
      <c r="K2" s="10"/>
      <c r="L2" s="10"/>
      <c r="M2" s="10"/>
      <c r="N2" s="10"/>
      <c r="O2" s="10"/>
      <c r="P2" s="10"/>
      <c r="Q2" s="10"/>
      <c r="R2" s="10"/>
      <c r="S2" s="10"/>
      <c r="T2" s="10"/>
      <c r="U2" s="10"/>
      <c r="V2" s="10"/>
      <c r="W2" s="10"/>
      <c r="X2" s="10"/>
      <c r="Y2" s="10"/>
    </row>
    <row r="3" spans="1:25" ht="33.75" customHeight="1">
      <c r="A3" s="8">
        <f t="shared" ref="A3:A132" si="0">A2+1</f>
        <v>2</v>
      </c>
      <c r="B3" s="6" t="s">
        <v>4069</v>
      </c>
      <c r="C3" s="80">
        <v>36956</v>
      </c>
      <c r="D3" s="8" t="s">
        <v>4070</v>
      </c>
      <c r="E3" s="37" t="s">
        <v>4071</v>
      </c>
      <c r="F3" s="10"/>
      <c r="G3" s="10"/>
      <c r="H3" s="10"/>
      <c r="I3" s="10"/>
      <c r="J3" s="10"/>
      <c r="K3" s="10"/>
      <c r="L3" s="10"/>
      <c r="M3" s="10"/>
      <c r="N3" s="10"/>
      <c r="O3" s="10"/>
      <c r="P3" s="10"/>
      <c r="Q3" s="10"/>
      <c r="R3" s="10"/>
      <c r="S3" s="10"/>
      <c r="T3" s="10"/>
      <c r="U3" s="10"/>
      <c r="V3" s="10"/>
      <c r="W3" s="10"/>
      <c r="X3" s="10"/>
      <c r="Y3" s="10"/>
    </row>
    <row r="4" spans="1:25" ht="33.75" customHeight="1">
      <c r="A4" s="8">
        <f t="shared" si="0"/>
        <v>3</v>
      </c>
      <c r="B4" s="6" t="s">
        <v>4072</v>
      </c>
      <c r="C4" s="80">
        <v>37151</v>
      </c>
      <c r="D4" s="8" t="s">
        <v>4073</v>
      </c>
      <c r="E4" s="37" t="s">
        <v>4074</v>
      </c>
      <c r="F4" s="10"/>
      <c r="G4" s="10"/>
      <c r="H4" s="10"/>
      <c r="I4" s="10"/>
      <c r="J4" s="10"/>
      <c r="K4" s="10"/>
      <c r="L4" s="10"/>
      <c r="M4" s="10"/>
      <c r="N4" s="10"/>
      <c r="O4" s="10"/>
      <c r="P4" s="10"/>
      <c r="Q4" s="10"/>
      <c r="R4" s="10"/>
      <c r="S4" s="10"/>
      <c r="T4" s="10"/>
      <c r="U4" s="10"/>
      <c r="V4" s="10"/>
      <c r="W4" s="10"/>
      <c r="X4" s="10"/>
      <c r="Y4" s="10"/>
    </row>
    <row r="5" spans="1:25" ht="33.75" customHeight="1">
      <c r="A5" s="8">
        <f t="shared" si="0"/>
        <v>4</v>
      </c>
      <c r="B5" s="6" t="s">
        <v>4075</v>
      </c>
      <c r="C5" s="80">
        <v>37271</v>
      </c>
      <c r="D5" s="8" t="s">
        <v>4076</v>
      </c>
      <c r="E5" s="37" t="s">
        <v>77</v>
      </c>
      <c r="F5" s="10"/>
      <c r="G5" s="10"/>
      <c r="H5" s="10"/>
      <c r="I5" s="10"/>
      <c r="J5" s="10"/>
      <c r="K5" s="10"/>
      <c r="L5" s="10"/>
      <c r="M5" s="10"/>
      <c r="N5" s="10"/>
      <c r="O5" s="10"/>
      <c r="P5" s="10"/>
      <c r="Q5" s="10"/>
      <c r="R5" s="10"/>
      <c r="S5" s="10"/>
      <c r="T5" s="10"/>
      <c r="U5" s="10"/>
      <c r="V5" s="10"/>
      <c r="W5" s="10"/>
      <c r="X5" s="10"/>
      <c r="Y5" s="10"/>
    </row>
    <row r="6" spans="1:25" ht="33.75" customHeight="1">
      <c r="A6" s="8">
        <f t="shared" si="0"/>
        <v>5</v>
      </c>
      <c r="B6" s="6" t="s">
        <v>4077</v>
      </c>
      <c r="C6" s="80">
        <v>37285</v>
      </c>
      <c r="D6" s="8" t="s">
        <v>4078</v>
      </c>
      <c r="E6" s="37" t="s">
        <v>4079</v>
      </c>
      <c r="F6" s="10"/>
      <c r="G6" s="10"/>
      <c r="H6" s="10"/>
      <c r="I6" s="9"/>
      <c r="J6" s="10"/>
      <c r="K6" s="10"/>
      <c r="L6" s="10"/>
      <c r="M6" s="10"/>
      <c r="N6" s="10"/>
      <c r="O6" s="10"/>
      <c r="P6" s="10"/>
      <c r="Q6" s="10"/>
      <c r="R6" s="10"/>
      <c r="S6" s="10"/>
      <c r="T6" s="10"/>
      <c r="U6" s="10"/>
      <c r="V6" s="10"/>
      <c r="W6" s="10"/>
      <c r="X6" s="10"/>
      <c r="Y6" s="10"/>
    </row>
    <row r="7" spans="1:25" ht="33.75" customHeight="1">
      <c r="A7" s="8">
        <f t="shared" si="0"/>
        <v>6</v>
      </c>
      <c r="B7" s="6" t="s">
        <v>622</v>
      </c>
      <c r="C7" s="80">
        <v>37289</v>
      </c>
      <c r="D7" s="8" t="s">
        <v>4080</v>
      </c>
      <c r="E7" s="37" t="s">
        <v>88</v>
      </c>
      <c r="F7" s="10"/>
      <c r="G7" s="10"/>
      <c r="H7" s="9"/>
      <c r="I7" s="10"/>
      <c r="J7" s="10"/>
      <c r="K7" s="10"/>
      <c r="L7" s="10"/>
      <c r="M7" s="10"/>
      <c r="N7" s="10"/>
      <c r="O7" s="10"/>
      <c r="P7" s="10"/>
      <c r="Q7" s="10"/>
      <c r="R7" s="10"/>
      <c r="S7" s="10"/>
      <c r="T7" s="10"/>
      <c r="U7" s="10"/>
      <c r="V7" s="10"/>
      <c r="W7" s="10"/>
      <c r="X7" s="10"/>
      <c r="Y7" s="10"/>
    </row>
    <row r="8" spans="1:25" ht="33.75" customHeight="1">
      <c r="A8" s="8">
        <f t="shared" si="0"/>
        <v>7</v>
      </c>
      <c r="B8" s="6" t="s">
        <v>4081</v>
      </c>
      <c r="C8" s="80">
        <v>37303</v>
      </c>
      <c r="D8" s="8" t="s">
        <v>4082</v>
      </c>
      <c r="E8" s="37" t="s">
        <v>4083</v>
      </c>
      <c r="F8" s="10"/>
      <c r="G8" s="10"/>
      <c r="H8" s="10"/>
      <c r="I8" s="9"/>
      <c r="J8" s="10"/>
      <c r="K8" s="10"/>
      <c r="L8" s="10"/>
      <c r="M8" s="10"/>
      <c r="N8" s="10"/>
      <c r="O8" s="10"/>
      <c r="P8" s="10"/>
      <c r="Q8" s="10"/>
      <c r="R8" s="10"/>
      <c r="S8" s="10"/>
      <c r="T8" s="10"/>
      <c r="U8" s="10"/>
      <c r="V8" s="10"/>
      <c r="W8" s="10"/>
      <c r="X8" s="10"/>
      <c r="Y8" s="10"/>
    </row>
    <row r="9" spans="1:25" ht="33.75" customHeight="1">
      <c r="A9" s="8">
        <f t="shared" si="0"/>
        <v>8</v>
      </c>
      <c r="B9" s="6" t="s">
        <v>4084</v>
      </c>
      <c r="C9" s="80">
        <v>37322</v>
      </c>
      <c r="D9" s="8" t="s">
        <v>4085</v>
      </c>
      <c r="E9" s="37" t="s">
        <v>7</v>
      </c>
      <c r="F9" s="10"/>
      <c r="G9" s="10"/>
      <c r="H9" s="10"/>
      <c r="I9" s="10"/>
      <c r="J9" s="10"/>
      <c r="K9" s="10"/>
      <c r="L9" s="10"/>
      <c r="M9" s="10"/>
      <c r="N9" s="10"/>
      <c r="O9" s="10"/>
      <c r="P9" s="10"/>
      <c r="Q9" s="10"/>
      <c r="R9" s="10"/>
      <c r="S9" s="10"/>
      <c r="T9" s="10"/>
      <c r="U9" s="10"/>
      <c r="V9" s="10"/>
      <c r="W9" s="10"/>
      <c r="X9" s="10"/>
      <c r="Y9" s="10"/>
    </row>
    <row r="10" spans="1:25" ht="33.75" customHeight="1">
      <c r="A10" s="8">
        <f t="shared" si="0"/>
        <v>9</v>
      </c>
      <c r="B10" s="6" t="s">
        <v>4086</v>
      </c>
      <c r="C10" s="80">
        <v>37361</v>
      </c>
      <c r="D10" s="8" t="s">
        <v>4087</v>
      </c>
      <c r="E10" s="37" t="s">
        <v>4088</v>
      </c>
      <c r="F10" s="10"/>
      <c r="G10" s="10"/>
      <c r="H10" s="10"/>
      <c r="I10" s="10"/>
      <c r="J10" s="10"/>
      <c r="K10" s="10"/>
      <c r="L10" s="10"/>
      <c r="M10" s="10"/>
      <c r="N10" s="10"/>
      <c r="O10" s="10"/>
      <c r="P10" s="10"/>
      <c r="Q10" s="10"/>
      <c r="R10" s="10"/>
      <c r="S10" s="10"/>
      <c r="T10" s="10"/>
      <c r="U10" s="10"/>
      <c r="V10" s="10"/>
      <c r="W10" s="10"/>
      <c r="X10" s="10"/>
      <c r="Y10" s="10"/>
    </row>
    <row r="11" spans="1:25" ht="33.75" customHeight="1">
      <c r="A11" s="8">
        <f t="shared" si="0"/>
        <v>10</v>
      </c>
      <c r="B11" s="6" t="s">
        <v>4089</v>
      </c>
      <c r="C11" s="80">
        <v>37396</v>
      </c>
      <c r="D11" s="8" t="s">
        <v>4090</v>
      </c>
      <c r="E11" s="37" t="s">
        <v>150</v>
      </c>
      <c r="F11" s="10"/>
      <c r="G11" s="10"/>
      <c r="H11" s="10"/>
      <c r="I11" s="10"/>
      <c r="J11" s="10"/>
      <c r="K11" s="10"/>
      <c r="L11" s="10"/>
      <c r="M11" s="10"/>
      <c r="N11" s="10"/>
      <c r="O11" s="10"/>
      <c r="P11" s="10"/>
      <c r="Q11" s="10"/>
      <c r="R11" s="10"/>
      <c r="S11" s="10"/>
      <c r="T11" s="10"/>
      <c r="U11" s="10"/>
      <c r="V11" s="10"/>
      <c r="W11" s="10"/>
      <c r="X11" s="10"/>
      <c r="Y11" s="10"/>
    </row>
    <row r="12" spans="1:25" ht="33.75" customHeight="1">
      <c r="A12" s="8">
        <f t="shared" si="0"/>
        <v>11</v>
      </c>
      <c r="B12" s="6" t="s">
        <v>4091</v>
      </c>
      <c r="C12" s="80">
        <v>37411</v>
      </c>
      <c r="D12" s="8" t="s">
        <v>4092</v>
      </c>
      <c r="E12" s="37" t="s">
        <v>4093</v>
      </c>
      <c r="F12" s="10"/>
      <c r="G12" s="10"/>
      <c r="H12" s="10"/>
      <c r="I12" s="10"/>
      <c r="J12" s="10"/>
      <c r="K12" s="10"/>
      <c r="L12" s="10"/>
      <c r="M12" s="10"/>
      <c r="N12" s="10"/>
      <c r="O12" s="10"/>
      <c r="P12" s="10"/>
      <c r="Q12" s="10"/>
      <c r="R12" s="10"/>
      <c r="S12" s="10"/>
      <c r="T12" s="10"/>
      <c r="U12" s="10"/>
      <c r="V12" s="10"/>
      <c r="W12" s="10"/>
      <c r="X12" s="10"/>
      <c r="Y12" s="10"/>
    </row>
    <row r="13" spans="1:25" ht="33.75" customHeight="1">
      <c r="A13" s="8">
        <f t="shared" si="0"/>
        <v>12</v>
      </c>
      <c r="B13" s="6" t="s">
        <v>4094</v>
      </c>
      <c r="C13" s="80">
        <v>37445</v>
      </c>
      <c r="D13" s="8" t="s">
        <v>4095</v>
      </c>
      <c r="E13" s="37" t="s">
        <v>7</v>
      </c>
      <c r="F13" s="10"/>
      <c r="G13" s="10"/>
      <c r="H13" s="10"/>
      <c r="I13" s="10"/>
      <c r="J13" s="10"/>
      <c r="K13" s="10"/>
      <c r="L13" s="10"/>
      <c r="M13" s="10"/>
      <c r="N13" s="10"/>
      <c r="O13" s="10"/>
      <c r="P13" s="10"/>
      <c r="Q13" s="10"/>
      <c r="R13" s="10"/>
      <c r="S13" s="10"/>
      <c r="T13" s="10"/>
      <c r="U13" s="10"/>
      <c r="V13" s="10"/>
      <c r="W13" s="10"/>
      <c r="X13" s="10"/>
      <c r="Y13" s="10"/>
    </row>
    <row r="14" spans="1:25" ht="33.75" customHeight="1">
      <c r="A14" s="8">
        <f t="shared" si="0"/>
        <v>13</v>
      </c>
      <c r="B14" s="6" t="s">
        <v>4096</v>
      </c>
      <c r="C14" s="80">
        <v>37480</v>
      </c>
      <c r="D14" s="8" t="s">
        <v>4097</v>
      </c>
      <c r="E14" s="37" t="s">
        <v>274</v>
      </c>
      <c r="F14" s="10"/>
      <c r="G14" s="10"/>
      <c r="H14" s="10"/>
      <c r="I14" s="10"/>
      <c r="J14" s="10"/>
      <c r="K14" s="10"/>
      <c r="L14" s="10"/>
      <c r="M14" s="10"/>
      <c r="N14" s="10"/>
      <c r="O14" s="10"/>
      <c r="P14" s="10"/>
      <c r="Q14" s="10"/>
      <c r="R14" s="10"/>
      <c r="S14" s="10"/>
      <c r="T14" s="10"/>
      <c r="U14" s="10"/>
      <c r="V14" s="10"/>
      <c r="W14" s="10"/>
      <c r="X14" s="10"/>
      <c r="Y14" s="10"/>
    </row>
    <row r="15" spans="1:25" ht="33.75" customHeight="1">
      <c r="A15" s="8">
        <f t="shared" si="0"/>
        <v>14</v>
      </c>
      <c r="B15" s="6" t="s">
        <v>4098</v>
      </c>
      <c r="C15" s="80">
        <v>37518</v>
      </c>
      <c r="D15" s="8" t="s">
        <v>4099</v>
      </c>
      <c r="E15" s="37" t="s">
        <v>7</v>
      </c>
      <c r="F15" s="10"/>
      <c r="G15" s="10"/>
      <c r="H15" s="10"/>
      <c r="I15" s="10"/>
      <c r="J15" s="10"/>
      <c r="K15" s="10"/>
      <c r="L15" s="10"/>
      <c r="M15" s="10"/>
      <c r="N15" s="10"/>
      <c r="O15" s="10"/>
      <c r="P15" s="10"/>
      <c r="Q15" s="10"/>
      <c r="R15" s="10"/>
      <c r="S15" s="10"/>
      <c r="T15" s="10"/>
      <c r="U15" s="10"/>
      <c r="V15" s="10"/>
      <c r="W15" s="10"/>
      <c r="X15" s="10"/>
      <c r="Y15" s="10"/>
    </row>
    <row r="16" spans="1:25" ht="33.75" customHeight="1">
      <c r="A16" s="8">
        <f t="shared" si="0"/>
        <v>15</v>
      </c>
      <c r="B16" s="6" t="s">
        <v>4100</v>
      </c>
      <c r="C16" s="80">
        <v>37543</v>
      </c>
      <c r="D16" s="8" t="s">
        <v>4101</v>
      </c>
      <c r="E16" s="37" t="s">
        <v>141</v>
      </c>
      <c r="F16" s="10"/>
      <c r="G16" s="10"/>
      <c r="H16" s="10"/>
      <c r="I16" s="10"/>
      <c r="J16" s="10"/>
      <c r="K16" s="10"/>
      <c r="L16" s="10"/>
      <c r="M16" s="10"/>
      <c r="N16" s="10"/>
      <c r="O16" s="10"/>
      <c r="P16" s="10"/>
      <c r="Q16" s="10"/>
      <c r="R16" s="10"/>
      <c r="S16" s="10"/>
      <c r="T16" s="10"/>
      <c r="U16" s="10"/>
      <c r="V16" s="10"/>
      <c r="W16" s="10"/>
      <c r="X16" s="10"/>
      <c r="Y16" s="10"/>
    </row>
    <row r="17" spans="1:25" ht="33.75" customHeight="1">
      <c r="A17" s="8">
        <f t="shared" si="0"/>
        <v>16</v>
      </c>
      <c r="B17" s="6" t="s">
        <v>4102</v>
      </c>
      <c r="C17" s="80">
        <v>37546</v>
      </c>
      <c r="D17" s="8" t="s">
        <v>4103</v>
      </c>
      <c r="E17" s="37" t="s">
        <v>4104</v>
      </c>
      <c r="F17" s="10"/>
      <c r="G17" s="10"/>
      <c r="H17" s="10"/>
      <c r="I17" s="10"/>
      <c r="J17" s="10"/>
      <c r="K17" s="10"/>
      <c r="L17" s="10"/>
      <c r="M17" s="10"/>
      <c r="N17" s="10"/>
      <c r="O17" s="10"/>
      <c r="P17" s="10"/>
      <c r="Q17" s="10"/>
      <c r="R17" s="10"/>
      <c r="S17" s="10"/>
      <c r="T17" s="10"/>
      <c r="U17" s="10"/>
      <c r="V17" s="10"/>
      <c r="W17" s="10"/>
      <c r="X17" s="10"/>
      <c r="Y17" s="10"/>
    </row>
    <row r="18" spans="1:25" ht="33.75" customHeight="1">
      <c r="A18" s="8">
        <f t="shared" si="0"/>
        <v>17</v>
      </c>
      <c r="B18" s="6" t="s">
        <v>4105</v>
      </c>
      <c r="C18" s="80">
        <v>37565</v>
      </c>
      <c r="D18" s="8" t="s">
        <v>4106</v>
      </c>
      <c r="E18" s="37" t="s">
        <v>4107</v>
      </c>
      <c r="F18" s="10"/>
      <c r="G18" s="10"/>
      <c r="H18" s="10"/>
      <c r="I18" s="10"/>
      <c r="J18" s="10"/>
      <c r="K18" s="10"/>
      <c r="L18" s="10"/>
      <c r="M18" s="10"/>
      <c r="N18" s="10"/>
      <c r="O18" s="10"/>
      <c r="P18" s="10"/>
      <c r="Q18" s="10"/>
      <c r="R18" s="10"/>
      <c r="S18" s="10"/>
      <c r="T18" s="10"/>
      <c r="U18" s="10"/>
      <c r="V18" s="10"/>
      <c r="W18" s="10"/>
      <c r="X18" s="10"/>
      <c r="Y18" s="10"/>
    </row>
    <row r="19" spans="1:25" ht="33.75" customHeight="1">
      <c r="A19" s="8">
        <f t="shared" si="0"/>
        <v>18</v>
      </c>
      <c r="B19" s="6" t="s">
        <v>4108</v>
      </c>
      <c r="C19" s="80">
        <v>37656</v>
      </c>
      <c r="D19" s="8" t="s">
        <v>4109</v>
      </c>
      <c r="E19" s="37" t="s">
        <v>232</v>
      </c>
      <c r="F19" s="10"/>
      <c r="G19" s="10"/>
      <c r="H19" s="10"/>
      <c r="I19" s="10"/>
      <c r="J19" s="10"/>
      <c r="K19" s="10"/>
      <c r="L19" s="10"/>
      <c r="M19" s="10"/>
      <c r="N19" s="10"/>
      <c r="O19" s="10"/>
      <c r="P19" s="10"/>
      <c r="Q19" s="10"/>
      <c r="R19" s="10"/>
      <c r="S19" s="10"/>
      <c r="T19" s="10"/>
      <c r="U19" s="10"/>
      <c r="V19" s="10"/>
      <c r="W19" s="10"/>
      <c r="X19" s="10"/>
      <c r="Y19" s="10"/>
    </row>
    <row r="20" spans="1:25" ht="33.75" customHeight="1">
      <c r="A20" s="8">
        <f t="shared" si="0"/>
        <v>19</v>
      </c>
      <c r="B20" s="6" t="s">
        <v>4110</v>
      </c>
      <c r="C20" s="80">
        <v>37742</v>
      </c>
      <c r="D20" s="8" t="s">
        <v>4111</v>
      </c>
      <c r="E20" s="37" t="s">
        <v>4112</v>
      </c>
      <c r="F20" s="10"/>
      <c r="G20" s="10"/>
      <c r="H20" s="10"/>
      <c r="I20" s="10"/>
      <c r="J20" s="10"/>
      <c r="K20" s="10"/>
      <c r="L20" s="10"/>
      <c r="M20" s="10"/>
      <c r="N20" s="10"/>
      <c r="O20" s="10"/>
      <c r="P20" s="10"/>
      <c r="Q20" s="10"/>
      <c r="R20" s="10"/>
      <c r="S20" s="10"/>
      <c r="T20" s="10"/>
      <c r="U20" s="10"/>
      <c r="V20" s="10"/>
      <c r="W20" s="10"/>
      <c r="X20" s="10"/>
      <c r="Y20" s="10"/>
    </row>
    <row r="21" spans="1:25" ht="33.75" customHeight="1">
      <c r="A21" s="8">
        <f t="shared" si="0"/>
        <v>20</v>
      </c>
      <c r="B21" s="6" t="s">
        <v>4113</v>
      </c>
      <c r="C21" s="80">
        <v>37778</v>
      </c>
      <c r="D21" s="8" t="s">
        <v>4114</v>
      </c>
      <c r="E21" s="37" t="s">
        <v>150</v>
      </c>
      <c r="F21" s="10"/>
      <c r="G21" s="10"/>
      <c r="H21" s="10"/>
      <c r="I21" s="10"/>
      <c r="J21" s="10"/>
      <c r="K21" s="10"/>
      <c r="L21" s="10"/>
      <c r="M21" s="10"/>
      <c r="N21" s="10"/>
      <c r="O21" s="10"/>
      <c r="P21" s="10"/>
      <c r="Q21" s="10"/>
      <c r="R21" s="10"/>
      <c r="S21" s="10"/>
      <c r="T21" s="10"/>
      <c r="U21" s="10"/>
      <c r="V21" s="10"/>
      <c r="W21" s="10"/>
      <c r="X21" s="10"/>
      <c r="Y21" s="10"/>
    </row>
    <row r="22" spans="1:25" ht="33.75" customHeight="1">
      <c r="A22" s="8">
        <f t="shared" si="0"/>
        <v>21</v>
      </c>
      <c r="B22" s="6" t="s">
        <v>4115</v>
      </c>
      <c r="C22" s="80">
        <v>37930</v>
      </c>
      <c r="D22" s="8" t="s">
        <v>4116</v>
      </c>
      <c r="E22" s="37" t="s">
        <v>4117</v>
      </c>
      <c r="F22" s="10"/>
      <c r="G22" s="10"/>
      <c r="H22" s="10"/>
      <c r="I22" s="10"/>
      <c r="J22" s="10"/>
      <c r="K22" s="10"/>
      <c r="L22" s="10"/>
      <c r="M22" s="10"/>
      <c r="N22" s="10"/>
      <c r="O22" s="10"/>
      <c r="P22" s="10"/>
      <c r="Q22" s="10"/>
      <c r="R22" s="10"/>
      <c r="S22" s="10"/>
      <c r="T22" s="10"/>
      <c r="U22" s="10"/>
      <c r="V22" s="10"/>
      <c r="W22" s="10"/>
      <c r="X22" s="10"/>
      <c r="Y22" s="10"/>
    </row>
    <row r="23" spans="1:25" ht="33.75" customHeight="1">
      <c r="A23" s="8">
        <f t="shared" si="0"/>
        <v>22</v>
      </c>
      <c r="B23" s="6" t="s">
        <v>4118</v>
      </c>
      <c r="C23" s="80">
        <v>37992</v>
      </c>
      <c r="D23" s="8" t="s">
        <v>4119</v>
      </c>
      <c r="E23" s="37" t="s">
        <v>4120</v>
      </c>
      <c r="F23" s="10"/>
      <c r="G23" s="10"/>
      <c r="H23" s="10"/>
      <c r="I23" s="10"/>
      <c r="J23" s="10"/>
      <c r="K23" s="10"/>
      <c r="L23" s="10"/>
      <c r="M23" s="10"/>
      <c r="N23" s="10"/>
      <c r="O23" s="10"/>
      <c r="P23" s="10"/>
      <c r="Q23" s="10"/>
      <c r="R23" s="10"/>
      <c r="S23" s="10"/>
      <c r="T23" s="10"/>
      <c r="U23" s="10"/>
      <c r="V23" s="10"/>
      <c r="W23" s="10"/>
      <c r="X23" s="10"/>
      <c r="Y23" s="10"/>
    </row>
    <row r="24" spans="1:25" ht="33.75" customHeight="1">
      <c r="A24" s="8">
        <f t="shared" si="0"/>
        <v>23</v>
      </c>
      <c r="B24" s="6" t="s">
        <v>4121</v>
      </c>
      <c r="C24" s="80">
        <v>38020</v>
      </c>
      <c r="D24" s="8" t="s">
        <v>4122</v>
      </c>
      <c r="E24" s="37" t="s">
        <v>4123</v>
      </c>
      <c r="F24" s="10"/>
      <c r="G24" s="10"/>
      <c r="H24" s="10"/>
      <c r="I24" s="10"/>
      <c r="J24" s="10"/>
      <c r="K24" s="10"/>
      <c r="L24" s="10"/>
      <c r="M24" s="10"/>
      <c r="N24" s="10"/>
      <c r="O24" s="10"/>
      <c r="P24" s="10"/>
      <c r="Q24" s="10"/>
      <c r="R24" s="10"/>
      <c r="S24" s="10"/>
      <c r="T24" s="10"/>
      <c r="U24" s="10"/>
      <c r="V24" s="10"/>
      <c r="W24" s="10"/>
      <c r="X24" s="10"/>
      <c r="Y24" s="10"/>
    </row>
    <row r="25" spans="1:25" ht="33.75" customHeight="1">
      <c r="A25" s="8">
        <f t="shared" si="0"/>
        <v>24</v>
      </c>
      <c r="B25" s="6" t="s">
        <v>4124</v>
      </c>
      <c r="C25" s="80">
        <v>38042</v>
      </c>
      <c r="D25" s="8" t="s">
        <v>4125</v>
      </c>
      <c r="E25" s="37" t="s">
        <v>4126</v>
      </c>
      <c r="F25" s="10"/>
      <c r="G25" s="10"/>
      <c r="H25" s="10"/>
      <c r="I25" s="10"/>
      <c r="J25" s="10"/>
      <c r="K25" s="10"/>
      <c r="L25" s="10"/>
      <c r="M25" s="10"/>
      <c r="N25" s="10"/>
      <c r="O25" s="10"/>
      <c r="P25" s="10"/>
      <c r="Q25" s="10"/>
      <c r="R25" s="10"/>
      <c r="S25" s="10"/>
      <c r="T25" s="10"/>
      <c r="U25" s="10"/>
      <c r="V25" s="10"/>
      <c r="W25" s="10"/>
      <c r="X25" s="10"/>
      <c r="Y25" s="10"/>
    </row>
    <row r="26" spans="1:25" ht="33.75" customHeight="1">
      <c r="A26" s="8">
        <f t="shared" si="0"/>
        <v>25</v>
      </c>
      <c r="B26" s="6" t="s">
        <v>4127</v>
      </c>
      <c r="C26" s="80">
        <v>38057</v>
      </c>
      <c r="D26" s="8" t="s">
        <v>4128</v>
      </c>
      <c r="E26" s="37" t="s">
        <v>4129</v>
      </c>
      <c r="F26" s="10"/>
      <c r="G26" s="10"/>
      <c r="H26" s="10"/>
      <c r="I26" s="10"/>
      <c r="J26" s="10"/>
      <c r="K26" s="10"/>
      <c r="L26" s="10"/>
      <c r="M26" s="10"/>
      <c r="N26" s="10"/>
      <c r="O26" s="10"/>
      <c r="P26" s="10"/>
      <c r="Q26" s="10"/>
      <c r="R26" s="10"/>
      <c r="S26" s="10"/>
      <c r="T26" s="10"/>
      <c r="U26" s="10"/>
      <c r="V26" s="10"/>
      <c r="W26" s="10"/>
      <c r="X26" s="10"/>
      <c r="Y26" s="10"/>
    </row>
    <row r="27" spans="1:25" ht="33.75" customHeight="1">
      <c r="A27" s="8">
        <f t="shared" si="0"/>
        <v>26</v>
      </c>
      <c r="B27" s="6" t="s">
        <v>4130</v>
      </c>
      <c r="C27" s="80">
        <v>38111</v>
      </c>
      <c r="D27" s="8" t="s">
        <v>4131</v>
      </c>
      <c r="E27" s="37" t="s">
        <v>4132</v>
      </c>
      <c r="F27" s="10"/>
      <c r="G27" s="10"/>
      <c r="H27" s="10"/>
      <c r="I27" s="10"/>
      <c r="J27" s="10"/>
      <c r="K27" s="10"/>
      <c r="L27" s="10"/>
      <c r="M27" s="10"/>
      <c r="N27" s="10"/>
      <c r="O27" s="10"/>
      <c r="P27" s="10"/>
      <c r="Q27" s="10"/>
      <c r="R27" s="10"/>
      <c r="S27" s="10"/>
      <c r="T27" s="10"/>
      <c r="U27" s="10"/>
      <c r="V27" s="10"/>
      <c r="W27" s="10"/>
      <c r="X27" s="10"/>
      <c r="Y27" s="10"/>
    </row>
    <row r="28" spans="1:25" ht="33.75" customHeight="1">
      <c r="A28" s="8">
        <f t="shared" si="0"/>
        <v>27</v>
      </c>
      <c r="B28" s="6" t="s">
        <v>4133</v>
      </c>
      <c r="C28" s="80">
        <v>38131</v>
      </c>
      <c r="D28" s="8" t="s">
        <v>4134</v>
      </c>
      <c r="E28" s="37" t="s">
        <v>4120</v>
      </c>
      <c r="F28" s="10"/>
      <c r="G28" s="10"/>
      <c r="H28" s="10"/>
      <c r="I28" s="10"/>
      <c r="J28" s="10"/>
      <c r="K28" s="10"/>
      <c r="L28" s="10"/>
      <c r="M28" s="10"/>
      <c r="N28" s="10"/>
      <c r="O28" s="10"/>
      <c r="P28" s="10"/>
      <c r="Q28" s="10"/>
      <c r="R28" s="10"/>
      <c r="S28" s="10"/>
      <c r="T28" s="10"/>
      <c r="U28" s="10"/>
      <c r="V28" s="10"/>
      <c r="W28" s="10"/>
      <c r="X28" s="10"/>
      <c r="Y28" s="10"/>
    </row>
    <row r="29" spans="1:25" ht="33.75" customHeight="1">
      <c r="A29" s="8">
        <f t="shared" si="0"/>
        <v>28</v>
      </c>
      <c r="B29" s="6" t="s">
        <v>4135</v>
      </c>
      <c r="C29" s="80">
        <v>38142</v>
      </c>
      <c r="D29" s="8" t="s">
        <v>4136</v>
      </c>
      <c r="E29" s="37" t="s">
        <v>1315</v>
      </c>
      <c r="F29" s="10"/>
      <c r="G29" s="10"/>
      <c r="H29" s="10"/>
      <c r="I29" s="10"/>
      <c r="J29" s="10"/>
      <c r="K29" s="10"/>
      <c r="L29" s="10"/>
      <c r="M29" s="10"/>
      <c r="N29" s="10"/>
      <c r="O29" s="10"/>
      <c r="P29" s="10"/>
      <c r="Q29" s="10"/>
      <c r="R29" s="10"/>
      <c r="S29" s="10"/>
      <c r="T29" s="10"/>
      <c r="U29" s="10"/>
      <c r="V29" s="10"/>
      <c r="W29" s="10"/>
      <c r="X29" s="10"/>
      <c r="Y29" s="10"/>
    </row>
    <row r="30" spans="1:25" ht="33.75" customHeight="1">
      <c r="A30" s="8">
        <f t="shared" si="0"/>
        <v>29</v>
      </c>
      <c r="B30" s="6" t="s">
        <v>4137</v>
      </c>
      <c r="C30" s="80">
        <v>38210</v>
      </c>
      <c r="D30" s="8" t="s">
        <v>4138</v>
      </c>
      <c r="E30" s="37" t="s">
        <v>2524</v>
      </c>
      <c r="F30" s="10"/>
      <c r="G30" s="10"/>
      <c r="H30" s="9"/>
      <c r="I30" s="10"/>
      <c r="J30" s="10"/>
      <c r="K30" s="10"/>
      <c r="L30" s="10"/>
      <c r="M30" s="10"/>
      <c r="N30" s="10"/>
      <c r="O30" s="10"/>
      <c r="P30" s="10"/>
      <c r="Q30" s="10"/>
      <c r="R30" s="10"/>
      <c r="S30" s="10"/>
      <c r="T30" s="10"/>
      <c r="U30" s="10"/>
      <c r="V30" s="10"/>
      <c r="W30" s="10"/>
      <c r="X30" s="10"/>
      <c r="Y30" s="10"/>
    </row>
    <row r="31" spans="1:25" ht="33.75" customHeight="1">
      <c r="A31" s="8">
        <f t="shared" si="0"/>
        <v>30</v>
      </c>
      <c r="B31" s="6" t="s">
        <v>4139</v>
      </c>
      <c r="C31" s="80">
        <v>38252</v>
      </c>
      <c r="D31" s="8" t="s">
        <v>4140</v>
      </c>
      <c r="E31" s="37" t="s">
        <v>4141</v>
      </c>
      <c r="F31" s="10"/>
      <c r="G31" s="10"/>
      <c r="H31" s="10"/>
      <c r="I31" s="10"/>
      <c r="J31" s="10"/>
      <c r="K31" s="10"/>
      <c r="L31" s="10"/>
      <c r="M31" s="10"/>
      <c r="N31" s="10"/>
      <c r="O31" s="10"/>
      <c r="P31" s="10"/>
      <c r="Q31" s="10"/>
      <c r="R31" s="10"/>
      <c r="S31" s="10"/>
      <c r="T31" s="10"/>
      <c r="U31" s="10"/>
      <c r="V31" s="10"/>
      <c r="W31" s="10"/>
      <c r="X31" s="10"/>
      <c r="Y31" s="10"/>
    </row>
    <row r="32" spans="1:25" ht="33.75" customHeight="1">
      <c r="A32" s="8">
        <f t="shared" si="0"/>
        <v>31</v>
      </c>
      <c r="B32" s="6" t="s">
        <v>4142</v>
      </c>
      <c r="C32" s="80">
        <v>38273</v>
      </c>
      <c r="D32" s="8" t="s">
        <v>4143</v>
      </c>
      <c r="E32" s="37" t="s">
        <v>232</v>
      </c>
      <c r="F32" s="10"/>
      <c r="G32" s="10"/>
      <c r="H32" s="10"/>
      <c r="I32" s="10"/>
      <c r="J32" s="10"/>
      <c r="K32" s="10"/>
      <c r="L32" s="10"/>
      <c r="M32" s="10"/>
      <c r="N32" s="10"/>
      <c r="O32" s="10"/>
      <c r="P32" s="10"/>
      <c r="Q32" s="10"/>
      <c r="R32" s="10"/>
      <c r="S32" s="10"/>
      <c r="T32" s="10"/>
      <c r="U32" s="10"/>
      <c r="V32" s="10"/>
      <c r="W32" s="10"/>
      <c r="X32" s="10"/>
      <c r="Y32" s="10"/>
    </row>
    <row r="33" spans="1:25" ht="33.75" customHeight="1">
      <c r="A33" s="8">
        <f t="shared" si="0"/>
        <v>32</v>
      </c>
      <c r="B33" s="6" t="s">
        <v>4144</v>
      </c>
      <c r="C33" s="80">
        <v>38362</v>
      </c>
      <c r="D33" s="8" t="s">
        <v>4145</v>
      </c>
      <c r="E33" s="37" t="s">
        <v>4146</v>
      </c>
      <c r="F33" s="10"/>
      <c r="G33" s="10"/>
      <c r="H33" s="10"/>
      <c r="I33" s="10"/>
      <c r="J33" s="10"/>
      <c r="K33" s="10"/>
      <c r="L33" s="10"/>
      <c r="M33" s="10"/>
      <c r="N33" s="10"/>
      <c r="O33" s="10"/>
      <c r="P33" s="10"/>
      <c r="Q33" s="10"/>
      <c r="R33" s="10"/>
      <c r="S33" s="10"/>
      <c r="T33" s="10"/>
      <c r="U33" s="10"/>
      <c r="V33" s="10"/>
      <c r="W33" s="10"/>
      <c r="X33" s="10"/>
      <c r="Y33" s="10"/>
    </row>
    <row r="34" spans="1:25" ht="33.75" customHeight="1">
      <c r="A34" s="8">
        <f t="shared" si="0"/>
        <v>33</v>
      </c>
      <c r="B34" s="6" t="s">
        <v>4147</v>
      </c>
      <c r="C34" s="80">
        <v>38373</v>
      </c>
      <c r="D34" s="8" t="s">
        <v>4148</v>
      </c>
      <c r="E34" s="37" t="s">
        <v>4149</v>
      </c>
      <c r="F34" s="10"/>
      <c r="G34" s="10"/>
      <c r="H34" s="10"/>
      <c r="I34" s="10"/>
      <c r="J34" s="10"/>
      <c r="K34" s="10"/>
      <c r="L34" s="10"/>
      <c r="M34" s="10"/>
      <c r="N34" s="10"/>
      <c r="O34" s="10"/>
      <c r="P34" s="10"/>
      <c r="Q34" s="10"/>
      <c r="R34" s="10"/>
      <c r="S34" s="10"/>
      <c r="T34" s="10"/>
      <c r="U34" s="10"/>
      <c r="V34" s="10"/>
      <c r="W34" s="10"/>
      <c r="X34" s="10"/>
      <c r="Y34" s="10"/>
    </row>
    <row r="35" spans="1:25" ht="33.75" customHeight="1">
      <c r="A35" s="8">
        <f t="shared" si="0"/>
        <v>34</v>
      </c>
      <c r="B35" s="6" t="s">
        <v>4150</v>
      </c>
      <c r="C35" s="80">
        <v>38390</v>
      </c>
      <c r="D35" s="8" t="s">
        <v>4151</v>
      </c>
      <c r="E35" s="37" t="s">
        <v>4152</v>
      </c>
      <c r="F35" s="10"/>
      <c r="G35" s="10"/>
      <c r="H35" s="10"/>
      <c r="I35" s="10"/>
      <c r="J35" s="10"/>
      <c r="K35" s="10"/>
      <c r="L35" s="10"/>
      <c r="M35" s="10"/>
      <c r="N35" s="10"/>
      <c r="O35" s="10"/>
      <c r="P35" s="10"/>
      <c r="Q35" s="10"/>
      <c r="R35" s="10"/>
      <c r="S35" s="10"/>
      <c r="T35" s="10"/>
      <c r="U35" s="10"/>
      <c r="V35" s="10"/>
      <c r="W35" s="10"/>
      <c r="X35" s="10"/>
      <c r="Y35" s="10"/>
    </row>
    <row r="36" spans="1:25" ht="33.75" customHeight="1">
      <c r="A36" s="8">
        <f t="shared" si="0"/>
        <v>35</v>
      </c>
      <c r="B36" s="6" t="s">
        <v>4153</v>
      </c>
      <c r="C36" s="80">
        <v>38422</v>
      </c>
      <c r="D36" s="8" t="s">
        <v>4154</v>
      </c>
      <c r="E36" s="37" t="s">
        <v>4155</v>
      </c>
      <c r="F36" s="10"/>
      <c r="G36" s="10"/>
      <c r="H36" s="10"/>
      <c r="I36" s="10"/>
      <c r="J36" s="10"/>
      <c r="K36" s="10"/>
      <c r="L36" s="10"/>
      <c r="M36" s="10"/>
      <c r="N36" s="10"/>
      <c r="O36" s="10"/>
      <c r="P36" s="10"/>
      <c r="Q36" s="10"/>
      <c r="R36" s="10"/>
      <c r="S36" s="10"/>
      <c r="T36" s="10"/>
      <c r="U36" s="10"/>
      <c r="V36" s="10"/>
      <c r="W36" s="10"/>
      <c r="X36" s="10"/>
      <c r="Y36" s="10"/>
    </row>
    <row r="37" spans="1:25" ht="33.75" customHeight="1">
      <c r="A37" s="8">
        <f t="shared" si="0"/>
        <v>36</v>
      </c>
      <c r="B37" s="6" t="s">
        <v>4156</v>
      </c>
      <c r="C37" s="80">
        <v>38446</v>
      </c>
      <c r="D37" s="8" t="s">
        <v>4157</v>
      </c>
      <c r="E37" s="37" t="s">
        <v>277</v>
      </c>
      <c r="F37" s="10"/>
      <c r="G37" s="10"/>
      <c r="H37" s="10"/>
      <c r="I37" s="10"/>
      <c r="J37" s="10"/>
      <c r="K37" s="10"/>
      <c r="L37" s="10"/>
      <c r="M37" s="10"/>
      <c r="N37" s="10"/>
      <c r="O37" s="10"/>
      <c r="P37" s="10"/>
      <c r="Q37" s="10"/>
      <c r="R37" s="10"/>
      <c r="S37" s="10"/>
      <c r="T37" s="10"/>
      <c r="U37" s="10"/>
      <c r="V37" s="10"/>
      <c r="W37" s="10"/>
      <c r="X37" s="10"/>
      <c r="Y37" s="10"/>
    </row>
    <row r="38" spans="1:25" ht="33.75" customHeight="1">
      <c r="A38" s="8">
        <f t="shared" si="0"/>
        <v>37</v>
      </c>
      <c r="B38" s="6" t="s">
        <v>4158</v>
      </c>
      <c r="C38" s="80">
        <v>38464</v>
      </c>
      <c r="D38" s="8" t="s">
        <v>4159</v>
      </c>
      <c r="E38" s="37" t="s">
        <v>4160</v>
      </c>
      <c r="F38" s="10"/>
      <c r="G38" s="10"/>
      <c r="H38" s="10"/>
      <c r="I38" s="10"/>
      <c r="J38" s="10"/>
      <c r="K38" s="10"/>
      <c r="L38" s="10"/>
      <c r="M38" s="10"/>
      <c r="N38" s="10"/>
      <c r="O38" s="10"/>
      <c r="P38" s="10"/>
      <c r="Q38" s="10"/>
      <c r="R38" s="10"/>
      <c r="S38" s="10"/>
      <c r="T38" s="10"/>
      <c r="U38" s="10"/>
      <c r="V38" s="10"/>
      <c r="W38" s="10"/>
      <c r="X38" s="10"/>
      <c r="Y38" s="10"/>
    </row>
    <row r="39" spans="1:25" ht="33.75" customHeight="1">
      <c r="A39" s="8">
        <f t="shared" si="0"/>
        <v>38</v>
      </c>
      <c r="B39" s="6" t="s">
        <v>4161</v>
      </c>
      <c r="C39" s="80">
        <v>38481</v>
      </c>
      <c r="D39" s="8" t="s">
        <v>4162</v>
      </c>
      <c r="E39" s="37" t="s">
        <v>232</v>
      </c>
      <c r="F39" s="10"/>
      <c r="G39" s="10"/>
      <c r="H39" s="10"/>
      <c r="I39" s="10"/>
      <c r="J39" s="10"/>
      <c r="K39" s="10"/>
      <c r="L39" s="10"/>
      <c r="M39" s="10"/>
      <c r="N39" s="10"/>
      <c r="O39" s="10"/>
      <c r="P39" s="10"/>
      <c r="Q39" s="10"/>
      <c r="R39" s="10"/>
      <c r="S39" s="10"/>
      <c r="T39" s="10"/>
      <c r="U39" s="10"/>
      <c r="V39" s="10"/>
      <c r="W39" s="10"/>
      <c r="X39" s="10"/>
      <c r="Y39" s="10"/>
    </row>
    <row r="40" spans="1:25" ht="33.75" customHeight="1">
      <c r="A40" s="8">
        <f t="shared" si="0"/>
        <v>39</v>
      </c>
      <c r="B40" s="6" t="s">
        <v>4163</v>
      </c>
      <c r="C40" s="80">
        <v>38489</v>
      </c>
      <c r="D40" s="8" t="s">
        <v>4164</v>
      </c>
      <c r="E40" s="37" t="s">
        <v>232</v>
      </c>
      <c r="F40" s="10"/>
      <c r="G40" s="10"/>
      <c r="H40" s="10"/>
      <c r="I40" s="10"/>
      <c r="J40" s="10"/>
      <c r="K40" s="10"/>
      <c r="L40" s="10"/>
      <c r="M40" s="10"/>
      <c r="N40" s="10"/>
      <c r="O40" s="10"/>
      <c r="P40" s="10"/>
      <c r="Q40" s="10"/>
      <c r="R40" s="10"/>
      <c r="S40" s="10"/>
      <c r="T40" s="10"/>
      <c r="U40" s="10"/>
      <c r="V40" s="10"/>
      <c r="W40" s="10"/>
      <c r="X40" s="10"/>
      <c r="Y40" s="10"/>
    </row>
    <row r="41" spans="1:25" ht="33.75" customHeight="1">
      <c r="A41" s="8">
        <f t="shared" si="0"/>
        <v>40</v>
      </c>
      <c r="B41" s="6" t="s">
        <v>4165</v>
      </c>
      <c r="C41" s="80">
        <v>38503</v>
      </c>
      <c r="D41" s="8" t="s">
        <v>4166</v>
      </c>
      <c r="E41" s="37" t="s">
        <v>4167</v>
      </c>
      <c r="F41" s="10"/>
      <c r="G41" s="10"/>
      <c r="H41" s="10"/>
      <c r="I41" s="10"/>
      <c r="J41" s="10"/>
      <c r="K41" s="10"/>
      <c r="L41" s="10"/>
      <c r="M41" s="10"/>
      <c r="N41" s="10"/>
      <c r="O41" s="10"/>
      <c r="P41" s="10"/>
      <c r="Q41" s="10"/>
      <c r="R41" s="10"/>
      <c r="S41" s="10"/>
      <c r="T41" s="10"/>
      <c r="U41" s="10"/>
      <c r="V41" s="10"/>
      <c r="W41" s="10"/>
      <c r="X41" s="10"/>
      <c r="Y41" s="10"/>
    </row>
    <row r="42" spans="1:25" ht="33.75" customHeight="1">
      <c r="A42" s="8">
        <f t="shared" si="0"/>
        <v>41</v>
      </c>
      <c r="B42" s="6" t="s">
        <v>4168</v>
      </c>
      <c r="C42" s="80">
        <v>38510</v>
      </c>
      <c r="D42" s="8" t="s">
        <v>4169</v>
      </c>
      <c r="E42" s="37" t="s">
        <v>4170</v>
      </c>
      <c r="F42" s="10"/>
      <c r="G42" s="10"/>
      <c r="H42" s="9"/>
      <c r="I42" s="10"/>
      <c r="J42" s="10"/>
      <c r="K42" s="10"/>
      <c r="L42" s="10"/>
      <c r="M42" s="10"/>
      <c r="N42" s="10"/>
      <c r="O42" s="10"/>
      <c r="P42" s="10"/>
      <c r="Q42" s="10"/>
      <c r="R42" s="10"/>
      <c r="S42" s="10"/>
      <c r="T42" s="10"/>
      <c r="U42" s="10"/>
      <c r="V42" s="10"/>
      <c r="W42" s="10"/>
      <c r="X42" s="10"/>
      <c r="Y42" s="10"/>
    </row>
    <row r="43" spans="1:25" ht="33.75" customHeight="1">
      <c r="A43" s="8">
        <f t="shared" si="0"/>
        <v>42</v>
      </c>
      <c r="B43" s="6" t="s">
        <v>259</v>
      </c>
      <c r="C43" s="80">
        <v>38537</v>
      </c>
      <c r="D43" s="8" t="s">
        <v>260</v>
      </c>
      <c r="E43" s="37" t="s">
        <v>4171</v>
      </c>
      <c r="F43" s="10"/>
      <c r="G43" s="10"/>
      <c r="H43" s="10"/>
      <c r="I43" s="10"/>
      <c r="J43" s="10"/>
      <c r="K43" s="10"/>
      <c r="L43" s="10"/>
      <c r="M43" s="10"/>
      <c r="N43" s="10"/>
      <c r="O43" s="10"/>
      <c r="P43" s="10"/>
      <c r="Q43" s="10"/>
      <c r="R43" s="10"/>
      <c r="S43" s="10"/>
      <c r="T43" s="10"/>
      <c r="U43" s="10"/>
      <c r="V43" s="10"/>
      <c r="W43" s="10"/>
      <c r="X43" s="10"/>
      <c r="Y43" s="10"/>
    </row>
    <row r="44" spans="1:25" ht="33.75" customHeight="1">
      <c r="A44" s="8">
        <f t="shared" si="0"/>
        <v>43</v>
      </c>
      <c r="B44" s="6" t="s">
        <v>4172</v>
      </c>
      <c r="C44" s="80">
        <v>38553</v>
      </c>
      <c r="D44" s="8" t="s">
        <v>4173</v>
      </c>
      <c r="E44" s="81" t="s">
        <v>4174</v>
      </c>
      <c r="F44" s="10"/>
      <c r="G44" s="10"/>
      <c r="H44" s="10"/>
      <c r="I44" s="10"/>
      <c r="J44" s="10"/>
      <c r="K44" s="10"/>
      <c r="L44" s="10"/>
      <c r="M44" s="10"/>
      <c r="N44" s="10"/>
      <c r="O44" s="10"/>
      <c r="P44" s="10"/>
      <c r="Q44" s="10"/>
      <c r="R44" s="10"/>
      <c r="S44" s="10"/>
      <c r="T44" s="10"/>
      <c r="U44" s="10"/>
      <c r="V44" s="10"/>
      <c r="W44" s="10"/>
      <c r="X44" s="10"/>
      <c r="Y44" s="10"/>
    </row>
    <row r="45" spans="1:25" ht="33.75" customHeight="1">
      <c r="A45" s="8">
        <f t="shared" si="0"/>
        <v>44</v>
      </c>
      <c r="B45" s="6" t="s">
        <v>4175</v>
      </c>
      <c r="C45" s="80">
        <v>38559</v>
      </c>
      <c r="D45" s="8" t="s">
        <v>4176</v>
      </c>
      <c r="E45" s="37" t="s">
        <v>4174</v>
      </c>
      <c r="F45" s="10"/>
      <c r="G45" s="10"/>
      <c r="H45" s="10"/>
      <c r="I45" s="10"/>
      <c r="J45" s="10"/>
      <c r="K45" s="10"/>
      <c r="L45" s="10"/>
      <c r="M45" s="10"/>
      <c r="N45" s="10"/>
      <c r="O45" s="10"/>
      <c r="P45" s="10"/>
      <c r="Q45" s="10"/>
      <c r="R45" s="10"/>
      <c r="S45" s="10"/>
      <c r="T45" s="10"/>
      <c r="U45" s="10"/>
      <c r="V45" s="10"/>
      <c r="W45" s="10"/>
      <c r="X45" s="10"/>
      <c r="Y45" s="10"/>
    </row>
    <row r="46" spans="1:25" ht="33.75" customHeight="1">
      <c r="A46" s="8">
        <f t="shared" si="0"/>
        <v>45</v>
      </c>
      <c r="B46" s="6" t="s">
        <v>4177</v>
      </c>
      <c r="C46" s="80">
        <v>38750</v>
      </c>
      <c r="D46" s="8" t="s">
        <v>4178</v>
      </c>
      <c r="E46" s="37" t="s">
        <v>4179</v>
      </c>
      <c r="F46" s="10"/>
      <c r="G46" s="10"/>
      <c r="H46" s="10"/>
      <c r="I46" s="10"/>
      <c r="J46" s="10"/>
      <c r="K46" s="10"/>
      <c r="L46" s="10"/>
      <c r="M46" s="10"/>
      <c r="N46" s="10"/>
      <c r="O46" s="10"/>
      <c r="P46" s="10"/>
      <c r="Q46" s="10"/>
      <c r="R46" s="10"/>
      <c r="S46" s="10"/>
      <c r="T46" s="10"/>
      <c r="U46" s="10"/>
      <c r="V46" s="10"/>
      <c r="W46" s="10"/>
      <c r="X46" s="10"/>
      <c r="Y46" s="10"/>
    </row>
    <row r="47" spans="1:25" ht="33.75" customHeight="1">
      <c r="A47" s="8">
        <f t="shared" si="0"/>
        <v>46</v>
      </c>
      <c r="B47" s="6" t="s">
        <v>4180</v>
      </c>
      <c r="C47" s="80">
        <v>38765</v>
      </c>
      <c r="D47" s="8" t="s">
        <v>4181</v>
      </c>
      <c r="E47" s="37" t="s">
        <v>4182</v>
      </c>
      <c r="F47" s="10"/>
      <c r="G47" s="10"/>
      <c r="H47" s="10"/>
      <c r="I47" s="10"/>
      <c r="J47" s="10"/>
      <c r="K47" s="10"/>
      <c r="L47" s="10"/>
      <c r="M47" s="10"/>
      <c r="N47" s="10"/>
      <c r="O47" s="10"/>
      <c r="P47" s="10"/>
      <c r="Q47" s="10"/>
      <c r="R47" s="10"/>
      <c r="S47" s="10"/>
      <c r="T47" s="10"/>
      <c r="U47" s="10"/>
      <c r="V47" s="10"/>
      <c r="W47" s="10"/>
      <c r="X47" s="10"/>
      <c r="Y47" s="10"/>
    </row>
    <row r="48" spans="1:25" ht="33.75" customHeight="1">
      <c r="A48" s="8">
        <f t="shared" si="0"/>
        <v>47</v>
      </c>
      <c r="B48" s="6" t="s">
        <v>4183</v>
      </c>
      <c r="C48" s="80">
        <v>38779</v>
      </c>
      <c r="D48" s="8" t="s">
        <v>4184</v>
      </c>
      <c r="E48" s="37" t="s">
        <v>4185</v>
      </c>
      <c r="F48" s="10"/>
      <c r="G48" s="10"/>
      <c r="H48" s="10"/>
      <c r="I48" s="10"/>
      <c r="J48" s="10"/>
      <c r="K48" s="10"/>
      <c r="L48" s="10"/>
      <c r="M48" s="10"/>
      <c r="N48" s="10"/>
      <c r="O48" s="10"/>
      <c r="P48" s="10"/>
      <c r="Q48" s="10"/>
      <c r="R48" s="10"/>
      <c r="S48" s="10"/>
      <c r="T48" s="10"/>
      <c r="U48" s="10"/>
      <c r="V48" s="10"/>
      <c r="W48" s="10"/>
      <c r="X48" s="10"/>
      <c r="Y48" s="10"/>
    </row>
    <row r="49" spans="1:25" ht="33.75" customHeight="1">
      <c r="A49" s="8">
        <f t="shared" si="0"/>
        <v>48</v>
      </c>
      <c r="B49" s="6" t="s">
        <v>4186</v>
      </c>
      <c r="C49" s="80">
        <v>38793</v>
      </c>
      <c r="D49" s="8" t="s">
        <v>4187</v>
      </c>
      <c r="E49" s="37" t="s">
        <v>4188</v>
      </c>
      <c r="F49" s="10"/>
      <c r="G49" s="10"/>
      <c r="H49" s="10"/>
      <c r="I49" s="10"/>
      <c r="J49" s="10"/>
      <c r="K49" s="10"/>
      <c r="L49" s="10"/>
      <c r="M49" s="10"/>
      <c r="N49" s="10"/>
      <c r="O49" s="10"/>
      <c r="P49" s="10"/>
      <c r="Q49" s="10"/>
      <c r="R49" s="10"/>
      <c r="S49" s="10"/>
      <c r="T49" s="10"/>
      <c r="U49" s="10"/>
      <c r="V49" s="10"/>
      <c r="W49" s="10"/>
      <c r="X49" s="10"/>
      <c r="Y49" s="10"/>
    </row>
    <row r="50" spans="1:25" ht="33.75" customHeight="1">
      <c r="A50" s="8">
        <f t="shared" si="0"/>
        <v>49</v>
      </c>
      <c r="B50" s="6" t="s">
        <v>4189</v>
      </c>
      <c r="C50" s="80">
        <v>38796</v>
      </c>
      <c r="D50" s="8" t="s">
        <v>4190</v>
      </c>
      <c r="E50" s="37" t="s">
        <v>4191</v>
      </c>
      <c r="F50" s="10"/>
      <c r="G50" s="10"/>
      <c r="H50" s="10"/>
      <c r="I50" s="10"/>
      <c r="J50" s="10"/>
      <c r="K50" s="10"/>
      <c r="L50" s="10"/>
      <c r="M50" s="10"/>
      <c r="N50" s="10"/>
      <c r="O50" s="10"/>
      <c r="P50" s="10"/>
      <c r="Q50" s="10"/>
      <c r="R50" s="10"/>
      <c r="S50" s="10"/>
      <c r="T50" s="10"/>
      <c r="U50" s="10"/>
      <c r="V50" s="10"/>
      <c r="W50" s="10"/>
      <c r="X50" s="10"/>
      <c r="Y50" s="10"/>
    </row>
    <row r="51" spans="1:25" ht="33.75" customHeight="1">
      <c r="A51" s="8">
        <f t="shared" si="0"/>
        <v>50</v>
      </c>
      <c r="B51" s="6" t="s">
        <v>4192</v>
      </c>
      <c r="C51" s="80">
        <v>38821</v>
      </c>
      <c r="D51" s="8" t="s">
        <v>4193</v>
      </c>
      <c r="E51" s="37" t="s">
        <v>4194</v>
      </c>
      <c r="F51" s="10"/>
      <c r="G51" s="10"/>
      <c r="H51" s="10"/>
      <c r="I51" s="10"/>
      <c r="J51" s="9"/>
      <c r="K51" s="10"/>
      <c r="L51" s="10"/>
      <c r="M51" s="10"/>
      <c r="N51" s="10"/>
      <c r="O51" s="10"/>
      <c r="P51" s="10"/>
      <c r="Q51" s="10"/>
      <c r="R51" s="10"/>
      <c r="S51" s="10"/>
      <c r="T51" s="10"/>
      <c r="U51" s="10"/>
      <c r="V51" s="10"/>
      <c r="W51" s="10"/>
      <c r="X51" s="10"/>
      <c r="Y51" s="10"/>
    </row>
    <row r="52" spans="1:25" ht="33.75" customHeight="1">
      <c r="A52" s="8">
        <f t="shared" si="0"/>
        <v>51</v>
      </c>
      <c r="B52" s="15" t="s">
        <v>4195</v>
      </c>
      <c r="C52" s="80">
        <v>38834</v>
      </c>
      <c r="D52" s="8" t="s">
        <v>4196</v>
      </c>
      <c r="E52" s="37" t="s">
        <v>4197</v>
      </c>
      <c r="F52" s="10"/>
      <c r="G52" s="10"/>
      <c r="H52" s="10"/>
      <c r="I52" s="10"/>
      <c r="J52" s="10"/>
      <c r="K52" s="10"/>
      <c r="L52" s="10"/>
      <c r="M52" s="10"/>
      <c r="N52" s="10"/>
      <c r="O52" s="10"/>
      <c r="P52" s="10"/>
      <c r="Q52" s="10"/>
      <c r="R52" s="10"/>
      <c r="S52" s="10"/>
      <c r="T52" s="10"/>
      <c r="U52" s="10"/>
      <c r="V52" s="10"/>
      <c r="W52" s="10"/>
      <c r="X52" s="10"/>
      <c r="Y52" s="10"/>
    </row>
    <row r="53" spans="1:25" ht="33.75" customHeight="1">
      <c r="A53" s="8">
        <f t="shared" si="0"/>
        <v>52</v>
      </c>
      <c r="B53" s="6" t="s">
        <v>4198</v>
      </c>
      <c r="C53" s="80">
        <v>38845</v>
      </c>
      <c r="D53" s="8" t="s">
        <v>4199</v>
      </c>
      <c r="E53" s="37" t="s">
        <v>4197</v>
      </c>
      <c r="F53" s="82"/>
      <c r="G53" s="82"/>
      <c r="H53" s="82"/>
      <c r="I53" s="82"/>
      <c r="J53" s="82"/>
      <c r="K53" s="82"/>
      <c r="L53" s="82"/>
      <c r="M53" s="82"/>
      <c r="N53" s="82"/>
      <c r="O53" s="82"/>
      <c r="P53" s="82"/>
      <c r="Q53" s="82"/>
      <c r="R53" s="82"/>
      <c r="S53" s="82"/>
      <c r="T53" s="82"/>
      <c r="U53" s="10"/>
      <c r="V53" s="10"/>
      <c r="W53" s="10"/>
      <c r="X53" s="10"/>
      <c r="Y53" s="10"/>
    </row>
    <row r="54" spans="1:25" ht="33.75" customHeight="1">
      <c r="A54" s="8">
        <f t="shared" si="0"/>
        <v>53</v>
      </c>
      <c r="B54" s="6" t="s">
        <v>4200</v>
      </c>
      <c r="C54" s="80">
        <v>38859</v>
      </c>
      <c r="D54" s="8" t="s">
        <v>4201</v>
      </c>
      <c r="E54" s="37" t="s">
        <v>4202</v>
      </c>
      <c r="F54" s="82"/>
      <c r="G54" s="82"/>
      <c r="H54" s="82"/>
      <c r="I54" s="82"/>
      <c r="J54" s="82"/>
      <c r="K54" s="82"/>
      <c r="L54" s="82"/>
      <c r="M54" s="82"/>
      <c r="N54" s="82"/>
      <c r="O54" s="82"/>
      <c r="P54" s="82"/>
      <c r="Q54" s="82"/>
      <c r="R54" s="82"/>
      <c r="S54" s="82"/>
      <c r="T54" s="82"/>
      <c r="U54" s="10"/>
      <c r="V54" s="10"/>
      <c r="W54" s="10"/>
      <c r="X54" s="10"/>
      <c r="Y54" s="10"/>
    </row>
    <row r="55" spans="1:25" ht="33.75" customHeight="1">
      <c r="A55" s="8">
        <f t="shared" si="0"/>
        <v>54</v>
      </c>
      <c r="B55" s="6" t="s">
        <v>4203</v>
      </c>
      <c r="C55" s="80">
        <v>38880</v>
      </c>
      <c r="D55" s="8" t="s">
        <v>4204</v>
      </c>
      <c r="E55" s="37" t="s">
        <v>3767</v>
      </c>
      <c r="F55" s="82"/>
      <c r="G55" s="82"/>
      <c r="H55" s="82"/>
      <c r="I55" s="82"/>
      <c r="J55" s="82"/>
      <c r="K55" s="82"/>
      <c r="L55" s="82"/>
      <c r="M55" s="82"/>
      <c r="N55" s="82"/>
      <c r="O55" s="82"/>
      <c r="P55" s="82"/>
      <c r="Q55" s="82"/>
      <c r="R55" s="82"/>
      <c r="S55" s="9"/>
      <c r="T55" s="82"/>
      <c r="U55" s="10"/>
      <c r="V55" s="10"/>
      <c r="W55" s="10"/>
      <c r="X55" s="10"/>
      <c r="Y55" s="10"/>
    </row>
    <row r="56" spans="1:25" ht="33.75" customHeight="1">
      <c r="A56" s="8">
        <f t="shared" si="0"/>
        <v>55</v>
      </c>
      <c r="B56" s="6" t="s">
        <v>4205</v>
      </c>
      <c r="C56" s="80">
        <v>38891</v>
      </c>
      <c r="D56" s="8" t="s">
        <v>4206</v>
      </c>
      <c r="E56" s="37" t="s">
        <v>4207</v>
      </c>
      <c r="F56" s="82"/>
      <c r="G56" s="82"/>
      <c r="H56" s="82"/>
      <c r="I56" s="82"/>
      <c r="J56" s="82"/>
      <c r="K56" s="82"/>
      <c r="L56" s="82"/>
      <c r="M56" s="82"/>
      <c r="N56" s="82"/>
      <c r="O56" s="82"/>
      <c r="P56" s="82"/>
      <c r="Q56" s="82"/>
      <c r="R56" s="82"/>
      <c r="S56" s="82"/>
      <c r="T56" s="82"/>
      <c r="U56" s="10"/>
      <c r="V56" s="10"/>
      <c r="W56" s="10"/>
      <c r="X56" s="10"/>
      <c r="Y56" s="10"/>
    </row>
    <row r="57" spans="1:25" ht="33.75" customHeight="1">
      <c r="A57" s="8">
        <f t="shared" si="0"/>
        <v>56</v>
      </c>
      <c r="B57" s="6" t="s">
        <v>4208</v>
      </c>
      <c r="C57" s="80">
        <v>38901</v>
      </c>
      <c r="D57" s="8" t="s">
        <v>4209</v>
      </c>
      <c r="E57" s="37" t="s">
        <v>3664</v>
      </c>
      <c r="F57" s="82"/>
      <c r="G57" s="82"/>
      <c r="H57" s="82"/>
      <c r="I57" s="82"/>
      <c r="J57" s="82"/>
      <c r="K57" s="82"/>
      <c r="L57" s="82"/>
      <c r="M57" s="82"/>
      <c r="N57" s="82"/>
      <c r="O57" s="82"/>
      <c r="P57" s="82"/>
      <c r="Q57" s="82"/>
      <c r="R57" s="82"/>
      <c r="S57" s="82"/>
      <c r="T57" s="82"/>
      <c r="U57" s="10"/>
      <c r="V57" s="10"/>
      <c r="W57" s="10"/>
      <c r="X57" s="10"/>
      <c r="Y57" s="10"/>
    </row>
    <row r="58" spans="1:25" ht="33.75" customHeight="1">
      <c r="A58" s="8">
        <f t="shared" si="0"/>
        <v>57</v>
      </c>
      <c r="B58" s="6" t="s">
        <v>4210</v>
      </c>
      <c r="C58" s="80">
        <v>38917</v>
      </c>
      <c r="D58" s="8" t="s">
        <v>4211</v>
      </c>
      <c r="E58" s="37" t="s">
        <v>4212</v>
      </c>
      <c r="F58" s="82"/>
      <c r="G58" s="82"/>
      <c r="H58" s="82"/>
      <c r="I58" s="82"/>
      <c r="J58" s="82"/>
      <c r="K58" s="82"/>
      <c r="L58" s="82"/>
      <c r="M58" s="82"/>
      <c r="N58" s="82"/>
      <c r="O58" s="82"/>
      <c r="P58" s="82"/>
      <c r="Q58" s="82"/>
      <c r="R58" s="82"/>
      <c r="S58" s="82"/>
      <c r="T58" s="82"/>
      <c r="U58" s="10"/>
      <c r="V58" s="10"/>
      <c r="W58" s="10"/>
      <c r="X58" s="10"/>
      <c r="Y58" s="10"/>
    </row>
    <row r="59" spans="1:25" ht="33.75" customHeight="1">
      <c r="A59" s="8">
        <f t="shared" si="0"/>
        <v>58</v>
      </c>
      <c r="B59" s="6" t="s">
        <v>4213</v>
      </c>
      <c r="C59" s="80">
        <v>38931</v>
      </c>
      <c r="D59" s="8" t="s">
        <v>4214</v>
      </c>
      <c r="E59" s="37" t="s">
        <v>4215</v>
      </c>
      <c r="F59" s="82"/>
      <c r="G59" s="82"/>
      <c r="H59" s="82"/>
      <c r="I59" s="82"/>
      <c r="J59" s="82"/>
      <c r="K59" s="82"/>
      <c r="L59" s="82"/>
      <c r="M59" s="82"/>
      <c r="N59" s="82"/>
      <c r="O59" s="82"/>
      <c r="P59" s="82"/>
      <c r="Q59" s="82"/>
      <c r="R59" s="82"/>
      <c r="S59" s="82"/>
      <c r="T59" s="82"/>
      <c r="U59" s="10"/>
      <c r="V59" s="10"/>
      <c r="W59" s="10"/>
      <c r="X59" s="10"/>
      <c r="Y59" s="10"/>
    </row>
    <row r="60" spans="1:25" ht="33.75" customHeight="1">
      <c r="A60" s="8">
        <f t="shared" si="0"/>
        <v>59</v>
      </c>
      <c r="B60" s="6" t="s">
        <v>4216</v>
      </c>
      <c r="C60" s="80">
        <v>39248</v>
      </c>
      <c r="D60" s="8" t="s">
        <v>4217</v>
      </c>
      <c r="E60" s="37" t="s">
        <v>4215</v>
      </c>
      <c r="F60" s="82"/>
      <c r="G60" s="82"/>
      <c r="H60" s="82"/>
      <c r="I60" s="82"/>
      <c r="J60" s="82"/>
      <c r="K60" s="10"/>
      <c r="L60" s="82"/>
      <c r="M60" s="82"/>
      <c r="N60" s="82"/>
      <c r="O60" s="82"/>
      <c r="P60" s="82"/>
      <c r="Q60" s="82"/>
      <c r="R60" s="82"/>
      <c r="S60" s="82"/>
      <c r="T60" s="82"/>
      <c r="U60" s="10"/>
      <c r="V60" s="10"/>
      <c r="W60" s="10"/>
      <c r="X60" s="10"/>
      <c r="Y60" s="10"/>
    </row>
    <row r="61" spans="1:25" ht="33.75" customHeight="1">
      <c r="A61" s="8">
        <f t="shared" si="0"/>
        <v>60</v>
      </c>
      <c r="B61" s="6" t="s">
        <v>4218</v>
      </c>
      <c r="C61" s="80">
        <v>39265</v>
      </c>
      <c r="D61" s="8" t="s">
        <v>4219</v>
      </c>
      <c r="E61" s="37" t="s">
        <v>4194</v>
      </c>
      <c r="F61" s="82"/>
      <c r="G61" s="82"/>
      <c r="H61" s="82"/>
      <c r="I61" s="82"/>
      <c r="J61" s="82"/>
      <c r="K61" s="82"/>
      <c r="L61" s="82"/>
      <c r="M61" s="82"/>
      <c r="N61" s="82"/>
      <c r="O61" s="82"/>
      <c r="P61" s="82"/>
      <c r="Q61" s="82"/>
      <c r="R61" s="82"/>
      <c r="S61" s="82"/>
      <c r="T61" s="82"/>
      <c r="U61" s="10"/>
      <c r="V61" s="10"/>
      <c r="W61" s="10"/>
      <c r="X61" s="10"/>
      <c r="Y61" s="10"/>
    </row>
    <row r="62" spans="1:25" ht="33.75" customHeight="1">
      <c r="A62" s="8">
        <f t="shared" si="0"/>
        <v>61</v>
      </c>
      <c r="B62" s="6" t="s">
        <v>4220</v>
      </c>
      <c r="C62" s="80">
        <v>39283</v>
      </c>
      <c r="D62" s="8" t="s">
        <v>4221</v>
      </c>
      <c r="E62" s="37" t="s">
        <v>4222</v>
      </c>
      <c r="F62" s="82"/>
      <c r="G62" s="82"/>
      <c r="H62" s="10"/>
      <c r="I62" s="82"/>
      <c r="J62" s="82"/>
      <c r="K62" s="82"/>
      <c r="L62" s="82"/>
      <c r="M62" s="82"/>
      <c r="N62" s="82"/>
      <c r="O62" s="82"/>
      <c r="P62" s="82"/>
      <c r="Q62" s="82"/>
      <c r="R62" s="82"/>
      <c r="S62" s="82"/>
      <c r="T62" s="82"/>
      <c r="U62" s="10"/>
      <c r="V62" s="10"/>
      <c r="W62" s="10"/>
      <c r="X62" s="10"/>
      <c r="Y62" s="10"/>
    </row>
    <row r="63" spans="1:25" ht="33.75" customHeight="1">
      <c r="A63" s="8">
        <f t="shared" si="0"/>
        <v>62</v>
      </c>
      <c r="B63" s="6" t="s">
        <v>4223</v>
      </c>
      <c r="C63" s="80">
        <v>39296</v>
      </c>
      <c r="D63" s="8" t="s">
        <v>4224</v>
      </c>
      <c r="E63" s="37" t="s">
        <v>4225</v>
      </c>
      <c r="F63" s="82"/>
      <c r="G63" s="82"/>
      <c r="H63" s="82"/>
      <c r="I63" s="82"/>
      <c r="J63" s="82"/>
      <c r="K63" s="82"/>
      <c r="L63" s="82"/>
      <c r="M63" s="82"/>
      <c r="N63" s="82"/>
      <c r="O63" s="82"/>
      <c r="P63" s="82"/>
      <c r="Q63" s="82"/>
      <c r="R63" s="82"/>
      <c r="S63" s="82"/>
      <c r="T63" s="82"/>
      <c r="U63" s="10"/>
      <c r="V63" s="10"/>
      <c r="W63" s="10"/>
      <c r="X63" s="10"/>
      <c r="Y63" s="10"/>
    </row>
    <row r="64" spans="1:25" ht="33.75" customHeight="1">
      <c r="A64" s="8">
        <f t="shared" si="0"/>
        <v>63</v>
      </c>
      <c r="B64" s="6" t="s">
        <v>4226</v>
      </c>
      <c r="C64" s="80">
        <v>39310</v>
      </c>
      <c r="D64" s="8" t="s">
        <v>4227</v>
      </c>
      <c r="E64" s="37" t="s">
        <v>4228</v>
      </c>
      <c r="F64" s="82"/>
      <c r="G64" s="82"/>
      <c r="H64" s="82"/>
      <c r="I64" s="82"/>
      <c r="J64" s="82"/>
      <c r="K64" s="82"/>
      <c r="L64" s="82"/>
      <c r="M64" s="82"/>
      <c r="N64" s="82"/>
      <c r="O64" s="82"/>
      <c r="P64" s="82"/>
      <c r="Q64" s="82"/>
      <c r="R64" s="82"/>
      <c r="S64" s="82"/>
      <c r="T64" s="82"/>
      <c r="U64" s="10"/>
      <c r="V64" s="10"/>
      <c r="W64" s="10"/>
      <c r="X64" s="10"/>
      <c r="Y64" s="10"/>
    </row>
    <row r="65" spans="1:25" ht="33.75" customHeight="1">
      <c r="A65" s="8">
        <f t="shared" si="0"/>
        <v>64</v>
      </c>
      <c r="B65" s="6" t="s">
        <v>4229</v>
      </c>
      <c r="C65" s="80">
        <v>39694</v>
      </c>
      <c r="D65" s="8" t="s">
        <v>4230</v>
      </c>
      <c r="E65" s="37" t="s">
        <v>4231</v>
      </c>
      <c r="F65" s="82"/>
      <c r="G65" s="82"/>
      <c r="H65" s="82"/>
      <c r="I65" s="82"/>
      <c r="J65" s="10"/>
      <c r="K65" s="82"/>
      <c r="L65" s="82"/>
      <c r="M65" s="82"/>
      <c r="N65" s="82"/>
      <c r="O65" s="82"/>
      <c r="P65" s="82"/>
      <c r="Q65" s="82"/>
      <c r="R65" s="82"/>
      <c r="S65" s="82"/>
      <c r="T65" s="82"/>
      <c r="U65" s="10"/>
      <c r="V65" s="10"/>
      <c r="W65" s="10"/>
      <c r="X65" s="10"/>
      <c r="Y65" s="10"/>
    </row>
    <row r="66" spans="1:25" ht="33.75" customHeight="1">
      <c r="A66" s="8">
        <f t="shared" si="0"/>
        <v>65</v>
      </c>
      <c r="B66" s="6" t="s">
        <v>4232</v>
      </c>
      <c r="C66" s="80">
        <v>39701</v>
      </c>
      <c r="D66" s="8" t="s">
        <v>4233</v>
      </c>
      <c r="E66" s="37" t="s">
        <v>4231</v>
      </c>
      <c r="F66" s="82"/>
      <c r="G66" s="82"/>
      <c r="H66" s="10"/>
      <c r="I66" s="82"/>
      <c r="J66" s="82"/>
      <c r="K66" s="82"/>
      <c r="L66" s="82"/>
      <c r="M66" s="82"/>
      <c r="N66" s="82"/>
      <c r="O66" s="82"/>
      <c r="P66" s="82"/>
      <c r="Q66" s="82"/>
      <c r="R66" s="82"/>
      <c r="S66" s="82"/>
      <c r="T66" s="82"/>
      <c r="U66" s="10"/>
      <c r="V66" s="10"/>
      <c r="W66" s="10"/>
      <c r="X66" s="10"/>
      <c r="Y66" s="10"/>
    </row>
    <row r="67" spans="1:25" ht="33.75" customHeight="1">
      <c r="A67" s="8">
        <f t="shared" si="0"/>
        <v>66</v>
      </c>
      <c r="B67" s="6" t="s">
        <v>4234</v>
      </c>
      <c r="C67" s="80">
        <v>39710</v>
      </c>
      <c r="D67" s="8" t="s">
        <v>4235</v>
      </c>
      <c r="E67" s="37" t="s">
        <v>4236</v>
      </c>
      <c r="F67" s="82"/>
      <c r="G67" s="82"/>
      <c r="H67" s="82"/>
      <c r="I67" s="82"/>
      <c r="J67" s="82"/>
      <c r="K67" s="82"/>
      <c r="L67" s="82"/>
      <c r="M67" s="82"/>
      <c r="N67" s="82"/>
      <c r="O67" s="82"/>
      <c r="P67" s="82"/>
      <c r="Q67" s="82"/>
      <c r="R67" s="82"/>
      <c r="S67" s="82"/>
      <c r="T67" s="82"/>
      <c r="U67" s="10"/>
      <c r="V67" s="10"/>
      <c r="W67" s="10"/>
      <c r="X67" s="10"/>
      <c r="Y67" s="10"/>
    </row>
    <row r="68" spans="1:25" ht="33.75" customHeight="1">
      <c r="A68" s="8">
        <f t="shared" si="0"/>
        <v>67</v>
      </c>
      <c r="B68" s="6" t="s">
        <v>4237</v>
      </c>
      <c r="C68" s="80">
        <v>39724</v>
      </c>
      <c r="D68" s="8" t="s">
        <v>4238</v>
      </c>
      <c r="E68" s="37" t="s">
        <v>4236</v>
      </c>
      <c r="F68" s="82"/>
      <c r="G68" s="82"/>
      <c r="H68" s="82"/>
      <c r="I68" s="82"/>
      <c r="J68" s="82"/>
      <c r="K68" s="82"/>
      <c r="L68" s="82"/>
      <c r="M68" s="82"/>
      <c r="N68" s="82"/>
      <c r="O68" s="82"/>
      <c r="P68" s="82"/>
      <c r="Q68" s="82"/>
      <c r="R68" s="82"/>
      <c r="S68" s="82"/>
      <c r="T68" s="82"/>
      <c r="U68" s="10"/>
      <c r="V68" s="10"/>
      <c r="W68" s="10"/>
      <c r="X68" s="10"/>
      <c r="Y68" s="10"/>
    </row>
    <row r="69" spans="1:25" ht="33.75" customHeight="1">
      <c r="A69" s="8">
        <f t="shared" si="0"/>
        <v>68</v>
      </c>
      <c r="B69" s="6" t="s">
        <v>4239</v>
      </c>
      <c r="C69" s="80">
        <v>39736</v>
      </c>
      <c r="D69" s="8" t="s">
        <v>4240</v>
      </c>
      <c r="E69" s="37" t="s">
        <v>4241</v>
      </c>
      <c r="F69" s="82"/>
      <c r="G69" s="82"/>
      <c r="H69" s="82"/>
      <c r="I69" s="82"/>
      <c r="J69" s="82"/>
      <c r="K69" s="82"/>
      <c r="L69" s="82"/>
      <c r="M69" s="82"/>
      <c r="N69" s="82"/>
      <c r="O69" s="82"/>
      <c r="P69" s="82"/>
      <c r="Q69" s="82"/>
      <c r="R69" s="82"/>
      <c r="S69" s="82"/>
      <c r="T69" s="82"/>
      <c r="U69" s="10"/>
      <c r="V69" s="10"/>
      <c r="W69" s="10"/>
      <c r="X69" s="10"/>
      <c r="Y69" s="10"/>
    </row>
    <row r="70" spans="1:25" ht="33.75" customHeight="1">
      <c r="A70" s="8">
        <f t="shared" si="0"/>
        <v>69</v>
      </c>
      <c r="B70" s="6" t="s">
        <v>4242</v>
      </c>
      <c r="C70" s="80">
        <v>39755</v>
      </c>
      <c r="D70" s="8" t="s">
        <v>4243</v>
      </c>
      <c r="E70" s="37" t="s">
        <v>4236</v>
      </c>
      <c r="F70" s="82"/>
      <c r="G70" s="82"/>
      <c r="H70" s="82"/>
      <c r="I70" s="82"/>
      <c r="J70" s="82"/>
      <c r="K70" s="82"/>
      <c r="L70" s="82"/>
      <c r="M70" s="82"/>
      <c r="N70" s="82"/>
      <c r="O70" s="82"/>
      <c r="P70" s="82"/>
      <c r="Q70" s="82"/>
      <c r="R70" s="82"/>
      <c r="S70" s="82"/>
      <c r="T70" s="82"/>
      <c r="U70" s="10"/>
      <c r="V70" s="10"/>
      <c r="W70" s="10"/>
      <c r="X70" s="10"/>
      <c r="Y70" s="10"/>
    </row>
    <row r="71" spans="1:25" ht="33.75" customHeight="1">
      <c r="A71" s="8">
        <f t="shared" si="0"/>
        <v>70</v>
      </c>
      <c r="B71" s="6" t="s">
        <v>4244</v>
      </c>
      <c r="C71" s="80">
        <v>39776</v>
      </c>
      <c r="D71" s="8" t="s">
        <v>4245</v>
      </c>
      <c r="E71" s="37" t="s">
        <v>4241</v>
      </c>
      <c r="F71" s="82"/>
      <c r="G71" s="10"/>
      <c r="H71" s="82"/>
      <c r="I71" s="82"/>
      <c r="J71" s="82"/>
      <c r="K71" s="82"/>
      <c r="L71" s="82"/>
      <c r="M71" s="82"/>
      <c r="N71" s="82"/>
      <c r="O71" s="82"/>
      <c r="P71" s="82"/>
      <c r="Q71" s="82"/>
      <c r="R71" s="82"/>
      <c r="S71" s="82"/>
      <c r="T71" s="82"/>
      <c r="U71" s="10"/>
      <c r="V71" s="10"/>
      <c r="W71" s="10"/>
      <c r="X71" s="10"/>
      <c r="Y71" s="10"/>
    </row>
    <row r="72" spans="1:25" ht="33.75" customHeight="1">
      <c r="A72" s="8">
        <f t="shared" si="0"/>
        <v>71</v>
      </c>
      <c r="B72" s="6" t="s">
        <v>4246</v>
      </c>
      <c r="C72" s="80">
        <v>39784</v>
      </c>
      <c r="D72" s="8" t="s">
        <v>4247</v>
      </c>
      <c r="E72" s="37" t="s">
        <v>4241</v>
      </c>
      <c r="F72" s="82"/>
      <c r="G72" s="82"/>
      <c r="H72" s="82"/>
      <c r="I72" s="82"/>
      <c r="J72" s="82"/>
      <c r="K72" s="82"/>
      <c r="L72" s="82"/>
      <c r="M72" s="82"/>
      <c r="N72" s="82"/>
      <c r="O72" s="82"/>
      <c r="P72" s="82"/>
      <c r="Q72" s="82"/>
      <c r="R72" s="82"/>
      <c r="S72" s="82"/>
      <c r="T72" s="82"/>
      <c r="U72" s="10"/>
      <c r="V72" s="10"/>
      <c r="W72" s="10"/>
      <c r="X72" s="10"/>
      <c r="Y72" s="10"/>
    </row>
    <row r="73" spans="1:25" ht="33.75" customHeight="1">
      <c r="A73" s="8">
        <f t="shared" si="0"/>
        <v>72</v>
      </c>
      <c r="B73" s="6" t="s">
        <v>4248</v>
      </c>
      <c r="C73" s="80">
        <v>40036</v>
      </c>
      <c r="D73" s="8" t="s">
        <v>4249</v>
      </c>
      <c r="E73" s="37" t="s">
        <v>4250</v>
      </c>
      <c r="F73" s="82"/>
      <c r="G73" s="82"/>
      <c r="H73" s="82"/>
      <c r="I73" s="82"/>
      <c r="J73" s="10"/>
      <c r="K73" s="82"/>
      <c r="L73" s="82"/>
      <c r="M73" s="82"/>
      <c r="N73" s="82"/>
      <c r="O73" s="82"/>
      <c r="P73" s="82"/>
      <c r="Q73" s="82"/>
      <c r="R73" s="82"/>
      <c r="S73" s="82"/>
      <c r="T73" s="82"/>
      <c r="U73" s="10"/>
      <c r="V73" s="10"/>
      <c r="W73" s="10"/>
      <c r="X73" s="10"/>
      <c r="Y73" s="10"/>
    </row>
    <row r="74" spans="1:25" ht="33.75" customHeight="1">
      <c r="A74" s="8">
        <f t="shared" si="0"/>
        <v>73</v>
      </c>
      <c r="B74" s="6" t="s">
        <v>4251</v>
      </c>
      <c r="C74" s="80">
        <v>40087</v>
      </c>
      <c r="D74" s="8" t="s">
        <v>4252</v>
      </c>
      <c r="E74" s="37" t="s">
        <v>4253</v>
      </c>
      <c r="F74" s="82"/>
      <c r="G74" s="82"/>
      <c r="H74" s="82"/>
      <c r="I74" s="82"/>
      <c r="J74" s="82"/>
      <c r="K74" s="82"/>
      <c r="L74" s="82"/>
      <c r="M74" s="82"/>
      <c r="N74" s="82"/>
      <c r="O74" s="82"/>
      <c r="P74" s="82"/>
      <c r="Q74" s="82"/>
      <c r="R74" s="82"/>
      <c r="S74" s="82"/>
      <c r="T74" s="82"/>
      <c r="U74" s="10"/>
      <c r="V74" s="10"/>
      <c r="W74" s="10"/>
      <c r="X74" s="10"/>
      <c r="Y74" s="10"/>
    </row>
    <row r="75" spans="1:25" ht="33.75" customHeight="1">
      <c r="A75" s="8">
        <f t="shared" si="0"/>
        <v>74</v>
      </c>
      <c r="B75" s="6" t="s">
        <v>4254</v>
      </c>
      <c r="C75" s="80">
        <v>40088</v>
      </c>
      <c r="D75" s="8" t="s">
        <v>4255</v>
      </c>
      <c r="E75" s="37" t="s">
        <v>4253</v>
      </c>
      <c r="F75" s="82"/>
      <c r="G75" s="82"/>
      <c r="H75" s="82"/>
      <c r="I75" s="82"/>
      <c r="J75" s="82"/>
      <c r="K75" s="82"/>
      <c r="L75" s="82"/>
      <c r="M75" s="82"/>
      <c r="N75" s="82"/>
      <c r="O75" s="82"/>
      <c r="P75" s="82"/>
      <c r="Q75" s="82"/>
      <c r="R75" s="82"/>
      <c r="S75" s="82"/>
      <c r="T75" s="82"/>
      <c r="U75" s="10"/>
      <c r="V75" s="10"/>
      <c r="W75" s="10"/>
      <c r="X75" s="10"/>
      <c r="Y75" s="10"/>
    </row>
    <row r="76" spans="1:25" ht="33.75" customHeight="1">
      <c r="A76" s="8">
        <f t="shared" si="0"/>
        <v>75</v>
      </c>
      <c r="B76" s="6" t="s">
        <v>4256</v>
      </c>
      <c r="C76" s="80">
        <v>40093</v>
      </c>
      <c r="D76" s="8" t="s">
        <v>4257</v>
      </c>
      <c r="E76" s="37" t="s">
        <v>4258</v>
      </c>
      <c r="F76" s="82"/>
      <c r="G76" s="82"/>
      <c r="H76" s="82"/>
      <c r="I76" s="82"/>
      <c r="J76" s="82"/>
      <c r="K76" s="82"/>
      <c r="L76" s="82"/>
      <c r="M76" s="82"/>
      <c r="N76" s="82"/>
      <c r="O76" s="82"/>
      <c r="P76" s="82"/>
      <c r="Q76" s="82"/>
      <c r="R76" s="82"/>
      <c r="S76" s="82"/>
      <c r="T76" s="82"/>
      <c r="U76" s="10"/>
      <c r="V76" s="10"/>
      <c r="W76" s="10"/>
      <c r="X76" s="10"/>
      <c r="Y76" s="10"/>
    </row>
    <row r="77" spans="1:25" ht="33.75" customHeight="1">
      <c r="A77" s="8">
        <f t="shared" si="0"/>
        <v>76</v>
      </c>
      <c r="B77" s="6" t="s">
        <v>4259</v>
      </c>
      <c r="C77" s="80">
        <v>40105</v>
      </c>
      <c r="D77" s="8" t="s">
        <v>4260</v>
      </c>
      <c r="E77" s="37" t="s">
        <v>4261</v>
      </c>
      <c r="F77" s="82"/>
      <c r="G77" s="82"/>
      <c r="H77" s="82"/>
      <c r="I77" s="82"/>
      <c r="J77" s="82"/>
      <c r="K77" s="82"/>
      <c r="L77" s="82"/>
      <c r="M77" s="82"/>
      <c r="N77" s="82"/>
      <c r="O77" s="82"/>
      <c r="P77" s="82"/>
      <c r="Q77" s="82"/>
      <c r="R77" s="82"/>
      <c r="S77" s="82"/>
      <c r="T77" s="82"/>
      <c r="U77" s="10"/>
      <c r="V77" s="10"/>
      <c r="W77" s="10"/>
      <c r="X77" s="10"/>
      <c r="Y77" s="10"/>
    </row>
    <row r="78" spans="1:25" ht="33.75" customHeight="1">
      <c r="A78" s="8">
        <f t="shared" si="0"/>
        <v>77</v>
      </c>
      <c r="B78" s="6" t="s">
        <v>4262</v>
      </c>
      <c r="C78" s="80">
        <v>40183</v>
      </c>
      <c r="D78" s="8" t="s">
        <v>4263</v>
      </c>
      <c r="E78" s="37" t="s">
        <v>3743</v>
      </c>
      <c r="F78" s="82"/>
      <c r="G78" s="82"/>
      <c r="H78" s="82"/>
      <c r="I78" s="82"/>
      <c r="J78" s="82"/>
      <c r="K78" s="10"/>
      <c r="L78" s="82"/>
      <c r="M78" s="82"/>
      <c r="N78" s="82"/>
      <c r="O78" s="82"/>
      <c r="P78" s="82"/>
      <c r="Q78" s="82"/>
      <c r="R78" s="82"/>
      <c r="S78" s="82"/>
      <c r="T78" s="82"/>
      <c r="U78" s="10"/>
      <c r="V78" s="10"/>
      <c r="W78" s="10"/>
      <c r="X78" s="10"/>
      <c r="Y78" s="10"/>
    </row>
    <row r="79" spans="1:25" ht="33.75" customHeight="1">
      <c r="A79" s="8">
        <f t="shared" si="0"/>
        <v>78</v>
      </c>
      <c r="B79" s="6" t="s">
        <v>4264</v>
      </c>
      <c r="C79" s="80">
        <v>40274</v>
      </c>
      <c r="D79" s="8" t="s">
        <v>4265</v>
      </c>
      <c r="E79" s="37" t="s">
        <v>232</v>
      </c>
      <c r="F79" s="82"/>
      <c r="G79" s="82"/>
      <c r="H79" s="82"/>
      <c r="I79" s="82"/>
      <c r="J79" s="82"/>
      <c r="K79" s="82"/>
      <c r="L79" s="82"/>
      <c r="M79" s="82"/>
      <c r="N79" s="82"/>
      <c r="O79" s="82"/>
      <c r="P79" s="82"/>
      <c r="Q79" s="82"/>
      <c r="R79" s="82"/>
      <c r="S79" s="82"/>
      <c r="T79" s="82"/>
      <c r="U79" s="10"/>
      <c r="V79" s="10"/>
      <c r="W79" s="10"/>
      <c r="X79" s="10"/>
      <c r="Y79" s="10"/>
    </row>
    <row r="80" spans="1:25" ht="33.75" customHeight="1">
      <c r="A80" s="8">
        <f t="shared" si="0"/>
        <v>79</v>
      </c>
      <c r="B80" s="6" t="s">
        <v>4266</v>
      </c>
      <c r="C80" s="80">
        <v>40302</v>
      </c>
      <c r="D80" s="8" t="s">
        <v>4267</v>
      </c>
      <c r="E80" s="37" t="s">
        <v>4268</v>
      </c>
      <c r="F80" s="82"/>
      <c r="G80" s="82"/>
      <c r="H80" s="82"/>
      <c r="I80" s="82"/>
      <c r="J80" s="82"/>
      <c r="K80" s="82"/>
      <c r="L80" s="82"/>
      <c r="M80" s="82"/>
      <c r="N80" s="82"/>
      <c r="O80" s="82"/>
      <c r="P80" s="82"/>
      <c r="Q80" s="82"/>
      <c r="R80" s="82"/>
      <c r="S80" s="82"/>
      <c r="T80" s="82"/>
      <c r="U80" s="10"/>
      <c r="V80" s="10"/>
      <c r="W80" s="10"/>
      <c r="X80" s="10"/>
      <c r="Y80" s="10"/>
    </row>
    <row r="81" spans="1:25" ht="33.75" customHeight="1">
      <c r="A81" s="8">
        <f t="shared" si="0"/>
        <v>80</v>
      </c>
      <c r="B81" s="6" t="s">
        <v>4269</v>
      </c>
      <c r="C81" s="80">
        <v>40304</v>
      </c>
      <c r="D81" s="8" t="s">
        <v>4270</v>
      </c>
      <c r="E81" s="37" t="s">
        <v>4268</v>
      </c>
      <c r="F81" s="82"/>
      <c r="G81" s="82"/>
      <c r="H81" s="82"/>
      <c r="I81" s="82"/>
      <c r="J81" s="82"/>
      <c r="K81" s="82"/>
      <c r="L81" s="82"/>
      <c r="M81" s="82"/>
      <c r="N81" s="82"/>
      <c r="O81" s="82"/>
      <c r="P81" s="82"/>
      <c r="Q81" s="82"/>
      <c r="R81" s="82"/>
      <c r="S81" s="82"/>
      <c r="T81" s="82"/>
      <c r="U81" s="10"/>
      <c r="V81" s="10"/>
      <c r="W81" s="10"/>
      <c r="X81" s="10"/>
      <c r="Y81" s="10"/>
    </row>
    <row r="82" spans="1:25" ht="33.75" customHeight="1">
      <c r="A82" s="8">
        <f t="shared" si="0"/>
        <v>81</v>
      </c>
      <c r="B82" s="6" t="s">
        <v>4271</v>
      </c>
      <c r="C82" s="80">
        <v>40309</v>
      </c>
      <c r="D82" s="8" t="s">
        <v>4272</v>
      </c>
      <c r="E82" s="37" t="s">
        <v>232</v>
      </c>
      <c r="F82" s="82"/>
      <c r="G82" s="82"/>
      <c r="H82" s="82"/>
      <c r="I82" s="82"/>
      <c r="J82" s="82"/>
      <c r="K82" s="82"/>
      <c r="L82" s="82"/>
      <c r="M82" s="82"/>
      <c r="N82" s="82"/>
      <c r="O82" s="82"/>
      <c r="P82" s="82"/>
      <c r="Q82" s="82"/>
      <c r="R82" s="82"/>
      <c r="S82" s="82"/>
      <c r="T82" s="82"/>
      <c r="U82" s="10"/>
      <c r="V82" s="10"/>
      <c r="W82" s="10"/>
      <c r="X82" s="10"/>
      <c r="Y82" s="10"/>
    </row>
    <row r="83" spans="1:25" ht="33.75" customHeight="1">
      <c r="A83" s="8">
        <f t="shared" si="0"/>
        <v>82</v>
      </c>
      <c r="B83" s="6" t="s">
        <v>4273</v>
      </c>
      <c r="C83" s="80">
        <v>40311</v>
      </c>
      <c r="D83" s="8" t="s">
        <v>4274</v>
      </c>
      <c r="E83" s="37" t="s">
        <v>232</v>
      </c>
      <c r="F83" s="82"/>
      <c r="G83" s="82"/>
      <c r="H83" s="82"/>
      <c r="I83" s="82"/>
      <c r="J83" s="82"/>
      <c r="K83" s="82"/>
      <c r="L83" s="82"/>
      <c r="M83" s="82"/>
      <c r="N83" s="82"/>
      <c r="O83" s="82"/>
      <c r="P83" s="82"/>
      <c r="Q83" s="82"/>
      <c r="R83" s="82"/>
      <c r="S83" s="82"/>
      <c r="T83" s="82"/>
      <c r="U83" s="10"/>
      <c r="V83" s="10"/>
      <c r="W83" s="10"/>
      <c r="X83" s="10"/>
      <c r="Y83" s="10"/>
    </row>
    <row r="84" spans="1:25" ht="33.75" customHeight="1">
      <c r="A84" s="8">
        <f t="shared" si="0"/>
        <v>83</v>
      </c>
      <c r="B84" s="6" t="s">
        <v>4275</v>
      </c>
      <c r="C84" s="80">
        <v>40315</v>
      </c>
      <c r="D84" s="8" t="s">
        <v>4276</v>
      </c>
      <c r="E84" s="37" t="s">
        <v>4268</v>
      </c>
      <c r="F84" s="82"/>
      <c r="G84" s="82"/>
      <c r="H84" s="82"/>
      <c r="I84" s="82"/>
      <c r="J84" s="82"/>
      <c r="K84" s="82"/>
      <c r="L84" s="82"/>
      <c r="M84" s="82"/>
      <c r="N84" s="82"/>
      <c r="O84" s="82"/>
      <c r="P84" s="82"/>
      <c r="Q84" s="82"/>
      <c r="R84" s="82"/>
      <c r="S84" s="82"/>
      <c r="T84" s="82"/>
      <c r="U84" s="10"/>
      <c r="V84" s="10"/>
      <c r="W84" s="10"/>
      <c r="X84" s="10"/>
      <c r="Y84" s="10"/>
    </row>
    <row r="85" spans="1:25" ht="33.75" customHeight="1">
      <c r="A85" s="8">
        <f t="shared" si="0"/>
        <v>84</v>
      </c>
      <c r="B85" s="6" t="s">
        <v>4277</v>
      </c>
      <c r="C85" s="80">
        <v>40365</v>
      </c>
      <c r="D85" s="8" t="s">
        <v>4278</v>
      </c>
      <c r="E85" s="37" t="s">
        <v>4279</v>
      </c>
      <c r="F85" s="82"/>
      <c r="G85" s="82"/>
      <c r="H85" s="82"/>
      <c r="I85" s="10"/>
      <c r="J85" s="82"/>
      <c r="K85" s="82"/>
      <c r="L85" s="82"/>
      <c r="M85" s="82"/>
      <c r="N85" s="82"/>
      <c r="O85" s="82"/>
      <c r="P85" s="82"/>
      <c r="Q85" s="82"/>
      <c r="R85" s="82"/>
      <c r="S85" s="82"/>
      <c r="T85" s="82"/>
      <c r="U85" s="10"/>
      <c r="V85" s="10"/>
      <c r="W85" s="10"/>
      <c r="X85" s="10"/>
      <c r="Y85" s="10"/>
    </row>
    <row r="86" spans="1:25" ht="33.75" customHeight="1">
      <c r="A86" s="8">
        <f t="shared" si="0"/>
        <v>85</v>
      </c>
      <c r="B86" s="6" t="s">
        <v>4280</v>
      </c>
      <c r="C86" s="80">
        <v>40374</v>
      </c>
      <c r="D86" s="8" t="s">
        <v>4281</v>
      </c>
      <c r="E86" s="37" t="s">
        <v>4282</v>
      </c>
      <c r="F86" s="82"/>
      <c r="G86" s="82"/>
      <c r="H86" s="82"/>
      <c r="I86" s="82"/>
      <c r="J86" s="82"/>
      <c r="K86" s="82"/>
      <c r="L86" s="82"/>
      <c r="M86" s="82"/>
      <c r="N86" s="82"/>
      <c r="O86" s="82"/>
      <c r="P86" s="82"/>
      <c r="Q86" s="82"/>
      <c r="R86" s="82"/>
      <c r="S86" s="82"/>
      <c r="T86" s="82"/>
      <c r="U86" s="10"/>
      <c r="V86" s="10"/>
      <c r="W86" s="10"/>
      <c r="X86" s="10"/>
      <c r="Y86" s="10"/>
    </row>
    <row r="87" spans="1:25" ht="33.75" customHeight="1">
      <c r="A87" s="8">
        <f t="shared" si="0"/>
        <v>86</v>
      </c>
      <c r="B87" s="6" t="s">
        <v>4283</v>
      </c>
      <c r="C87" s="80">
        <v>40394</v>
      </c>
      <c r="D87" s="8" t="s">
        <v>4284</v>
      </c>
      <c r="E87" s="37" t="s">
        <v>4285</v>
      </c>
      <c r="F87" s="82"/>
      <c r="G87" s="82"/>
      <c r="H87" s="82"/>
      <c r="I87" s="82"/>
      <c r="J87" s="82"/>
      <c r="K87" s="82"/>
      <c r="L87" s="82"/>
      <c r="M87" s="82"/>
      <c r="N87" s="82"/>
      <c r="O87" s="82"/>
      <c r="P87" s="82"/>
      <c r="Q87" s="82"/>
      <c r="R87" s="82"/>
      <c r="S87" s="82"/>
      <c r="T87" s="82"/>
      <c r="U87" s="10"/>
      <c r="V87" s="10"/>
      <c r="W87" s="10"/>
      <c r="X87" s="10"/>
      <c r="Y87" s="10"/>
    </row>
    <row r="88" spans="1:25" ht="33.75" customHeight="1">
      <c r="A88" s="8">
        <f t="shared" si="0"/>
        <v>87</v>
      </c>
      <c r="B88" s="6" t="s">
        <v>4286</v>
      </c>
      <c r="C88" s="80">
        <v>40396</v>
      </c>
      <c r="D88" s="8" t="s">
        <v>4287</v>
      </c>
      <c r="E88" s="37" t="s">
        <v>4285</v>
      </c>
      <c r="F88" s="82"/>
      <c r="G88" s="82"/>
      <c r="H88" s="82"/>
      <c r="I88" s="82"/>
      <c r="J88" s="82"/>
      <c r="K88" s="82"/>
      <c r="L88" s="82"/>
      <c r="M88" s="82"/>
      <c r="N88" s="82"/>
      <c r="O88" s="82"/>
      <c r="P88" s="82"/>
      <c r="Q88" s="82"/>
      <c r="R88" s="82"/>
      <c r="S88" s="82"/>
      <c r="T88" s="82"/>
      <c r="U88" s="10"/>
      <c r="V88" s="10"/>
      <c r="W88" s="10"/>
      <c r="X88" s="10"/>
      <c r="Y88" s="10"/>
    </row>
    <row r="89" spans="1:25" ht="33.75" customHeight="1">
      <c r="A89" s="8">
        <f t="shared" si="0"/>
        <v>88</v>
      </c>
      <c r="B89" s="6" t="s">
        <v>4288</v>
      </c>
      <c r="C89" s="80">
        <v>40401</v>
      </c>
      <c r="D89" s="8" t="s">
        <v>4289</v>
      </c>
      <c r="E89" s="37" t="s">
        <v>4290</v>
      </c>
      <c r="F89" s="82"/>
      <c r="G89" s="82"/>
      <c r="H89" s="82"/>
      <c r="I89" s="82"/>
      <c r="J89" s="82"/>
      <c r="K89" s="82"/>
      <c r="L89" s="82"/>
      <c r="M89" s="82"/>
      <c r="N89" s="82"/>
      <c r="O89" s="82"/>
      <c r="P89" s="82"/>
      <c r="Q89" s="82"/>
      <c r="R89" s="82"/>
      <c r="S89" s="82"/>
      <c r="T89" s="82"/>
      <c r="U89" s="10"/>
      <c r="V89" s="10"/>
      <c r="W89" s="10"/>
      <c r="X89" s="10"/>
      <c r="Y89" s="10"/>
    </row>
    <row r="90" spans="1:25" ht="33.75" customHeight="1">
      <c r="A90" s="8">
        <f t="shared" si="0"/>
        <v>89</v>
      </c>
      <c r="B90" s="6" t="s">
        <v>4291</v>
      </c>
      <c r="C90" s="80">
        <v>40406</v>
      </c>
      <c r="D90" s="8" t="s">
        <v>4292</v>
      </c>
      <c r="E90" s="37" t="s">
        <v>4293</v>
      </c>
      <c r="F90" s="82"/>
      <c r="G90" s="82"/>
      <c r="H90" s="82"/>
      <c r="I90" s="82"/>
      <c r="J90" s="82"/>
      <c r="K90" s="10"/>
      <c r="L90" s="82"/>
      <c r="M90" s="82"/>
      <c r="N90" s="82"/>
      <c r="O90" s="82"/>
      <c r="P90" s="82"/>
      <c r="Q90" s="82"/>
      <c r="R90" s="82"/>
      <c r="S90" s="82"/>
      <c r="T90" s="82"/>
      <c r="U90" s="10"/>
      <c r="V90" s="10"/>
      <c r="W90" s="10"/>
      <c r="X90" s="10"/>
      <c r="Y90" s="10"/>
    </row>
    <row r="91" spans="1:25" ht="33.75" customHeight="1">
      <c r="A91" s="8">
        <f t="shared" si="0"/>
        <v>90</v>
      </c>
      <c r="B91" s="6" t="s">
        <v>4294</v>
      </c>
      <c r="C91" s="80">
        <v>40412</v>
      </c>
      <c r="D91" s="8" t="s">
        <v>4295</v>
      </c>
      <c r="E91" s="37" t="s">
        <v>4293</v>
      </c>
      <c r="F91" s="82"/>
      <c r="G91" s="82"/>
      <c r="H91" s="82"/>
      <c r="I91" s="82"/>
      <c r="J91" s="82"/>
      <c r="K91" s="82"/>
      <c r="L91" s="82"/>
      <c r="M91" s="82"/>
      <c r="N91" s="82"/>
      <c r="O91" s="82"/>
      <c r="P91" s="82"/>
      <c r="Q91" s="82"/>
      <c r="R91" s="82"/>
      <c r="S91" s="82"/>
      <c r="T91" s="82"/>
      <c r="U91" s="10"/>
      <c r="V91" s="10"/>
      <c r="W91" s="10"/>
      <c r="X91" s="10"/>
      <c r="Y91" s="10"/>
    </row>
    <row r="92" spans="1:25" ht="33.75" customHeight="1">
      <c r="A92" s="8">
        <f t="shared" si="0"/>
        <v>91</v>
      </c>
      <c r="B92" s="6" t="s">
        <v>4296</v>
      </c>
      <c r="C92" s="80">
        <v>40416</v>
      </c>
      <c r="D92" s="8" t="s">
        <v>4297</v>
      </c>
      <c r="E92" s="37" t="s">
        <v>1249</v>
      </c>
      <c r="F92" s="82"/>
      <c r="G92" s="82"/>
      <c r="H92" s="82"/>
      <c r="I92" s="82"/>
      <c r="J92" s="82"/>
      <c r="K92" s="82"/>
      <c r="L92" s="82"/>
      <c r="M92" s="82"/>
      <c r="N92" s="82"/>
      <c r="O92" s="82"/>
      <c r="P92" s="82"/>
      <c r="Q92" s="82"/>
      <c r="R92" s="82"/>
      <c r="S92" s="82"/>
      <c r="T92" s="82"/>
      <c r="U92" s="10"/>
      <c r="V92" s="10"/>
      <c r="W92" s="10"/>
      <c r="X92" s="10"/>
      <c r="Y92" s="10"/>
    </row>
    <row r="93" spans="1:25" ht="33.75" customHeight="1">
      <c r="A93" s="8">
        <f t="shared" si="0"/>
        <v>92</v>
      </c>
      <c r="B93" s="6" t="s">
        <v>4298</v>
      </c>
      <c r="C93" s="80">
        <v>40435</v>
      </c>
      <c r="D93" s="8" t="s">
        <v>4299</v>
      </c>
      <c r="E93" s="37" t="s">
        <v>4300</v>
      </c>
      <c r="F93" s="82"/>
      <c r="G93" s="82"/>
      <c r="H93" s="82"/>
      <c r="I93" s="82"/>
      <c r="J93" s="82"/>
      <c r="K93" s="82"/>
      <c r="L93" s="82"/>
      <c r="M93" s="82"/>
      <c r="N93" s="82"/>
      <c r="O93" s="82"/>
      <c r="P93" s="82"/>
      <c r="Q93" s="82"/>
      <c r="R93" s="82"/>
      <c r="S93" s="82"/>
      <c r="T93" s="82"/>
      <c r="U93" s="10"/>
      <c r="V93" s="10"/>
      <c r="W93" s="10"/>
      <c r="X93" s="10"/>
      <c r="Y93" s="10"/>
    </row>
    <row r="94" spans="1:25" ht="33.75" customHeight="1">
      <c r="A94" s="8">
        <f t="shared" si="0"/>
        <v>93</v>
      </c>
      <c r="B94" s="6" t="s">
        <v>4301</v>
      </c>
      <c r="C94" s="80">
        <v>40672</v>
      </c>
      <c r="D94" s="8" t="s">
        <v>4302</v>
      </c>
      <c r="E94" s="37" t="s">
        <v>4303</v>
      </c>
      <c r="F94" s="82"/>
      <c r="G94" s="82"/>
      <c r="H94" s="82"/>
      <c r="I94" s="82"/>
      <c r="J94" s="82"/>
      <c r="K94" s="82"/>
      <c r="L94" s="82"/>
      <c r="M94" s="82"/>
      <c r="N94" s="82"/>
      <c r="O94" s="82"/>
      <c r="P94" s="82"/>
      <c r="Q94" s="82"/>
      <c r="R94" s="82"/>
      <c r="S94" s="82"/>
      <c r="T94" s="82"/>
      <c r="U94" s="10"/>
      <c r="V94" s="10"/>
      <c r="W94" s="10"/>
      <c r="X94" s="10"/>
      <c r="Y94" s="10"/>
    </row>
    <row r="95" spans="1:25" ht="33.75" customHeight="1">
      <c r="A95" s="8">
        <f t="shared" si="0"/>
        <v>94</v>
      </c>
      <c r="B95" s="6" t="s">
        <v>4304</v>
      </c>
      <c r="C95" s="80">
        <v>40674</v>
      </c>
      <c r="D95" s="8" t="s">
        <v>4305</v>
      </c>
      <c r="E95" s="37" t="s">
        <v>4303</v>
      </c>
      <c r="F95" s="82"/>
      <c r="G95" s="82"/>
      <c r="H95" s="82"/>
      <c r="I95" s="82"/>
      <c r="J95" s="82"/>
      <c r="K95" s="82"/>
      <c r="L95" s="82"/>
      <c r="M95" s="82"/>
      <c r="N95" s="82"/>
      <c r="O95" s="82"/>
      <c r="P95" s="82"/>
      <c r="Q95" s="82"/>
      <c r="R95" s="82"/>
      <c r="S95" s="82"/>
      <c r="T95" s="82"/>
      <c r="U95" s="10"/>
      <c r="V95" s="10"/>
      <c r="W95" s="10"/>
      <c r="X95" s="10"/>
      <c r="Y95" s="10"/>
    </row>
    <row r="96" spans="1:25" ht="33.75" customHeight="1">
      <c r="A96" s="8">
        <f t="shared" si="0"/>
        <v>95</v>
      </c>
      <c r="B96" s="6" t="s">
        <v>4306</v>
      </c>
      <c r="C96" s="80">
        <v>40679</v>
      </c>
      <c r="D96" s="8" t="s">
        <v>4307</v>
      </c>
      <c r="E96" s="37" t="s">
        <v>4303</v>
      </c>
      <c r="F96" s="82"/>
      <c r="G96" s="82"/>
      <c r="H96" s="82"/>
      <c r="I96" s="82"/>
      <c r="J96" s="82"/>
      <c r="K96" s="82"/>
      <c r="L96" s="82"/>
      <c r="M96" s="82"/>
      <c r="N96" s="82"/>
      <c r="O96" s="82"/>
      <c r="P96" s="82"/>
      <c r="Q96" s="82"/>
      <c r="R96" s="82"/>
      <c r="S96" s="82"/>
      <c r="T96" s="82"/>
      <c r="U96" s="10"/>
      <c r="V96" s="10"/>
      <c r="W96" s="10"/>
      <c r="X96" s="10"/>
      <c r="Y96" s="10"/>
    </row>
    <row r="97" spans="1:25" ht="33.75" customHeight="1">
      <c r="A97" s="8">
        <f t="shared" si="0"/>
        <v>96</v>
      </c>
      <c r="B97" s="6" t="s">
        <v>4308</v>
      </c>
      <c r="C97" s="80">
        <v>40682</v>
      </c>
      <c r="D97" s="8" t="s">
        <v>4309</v>
      </c>
      <c r="E97" s="37" t="s">
        <v>4310</v>
      </c>
      <c r="F97" s="82"/>
      <c r="G97" s="82"/>
      <c r="H97" s="82"/>
      <c r="I97" s="82"/>
      <c r="J97" s="82"/>
      <c r="K97" s="82"/>
      <c r="L97" s="82"/>
      <c r="M97" s="82"/>
      <c r="N97" s="82"/>
      <c r="O97" s="82"/>
      <c r="P97" s="82"/>
      <c r="Q97" s="82"/>
      <c r="R97" s="82"/>
      <c r="S97" s="82"/>
      <c r="T97" s="82"/>
      <c r="U97" s="10"/>
      <c r="V97" s="10"/>
      <c r="W97" s="10"/>
      <c r="X97" s="10"/>
      <c r="Y97" s="10"/>
    </row>
    <row r="98" spans="1:25" ht="33.75" customHeight="1">
      <c r="A98" s="8">
        <f t="shared" si="0"/>
        <v>97</v>
      </c>
      <c r="B98" s="6" t="s">
        <v>4311</v>
      </c>
      <c r="C98" s="80">
        <v>40729</v>
      </c>
      <c r="D98" s="8" t="s">
        <v>4312</v>
      </c>
      <c r="E98" s="37" t="s">
        <v>4313</v>
      </c>
      <c r="F98" s="82"/>
      <c r="G98" s="82"/>
      <c r="H98" s="82"/>
      <c r="I98" s="82"/>
      <c r="J98" s="82"/>
      <c r="K98" s="82"/>
      <c r="L98" s="82"/>
      <c r="M98" s="82"/>
      <c r="N98" s="82"/>
      <c r="O98" s="82"/>
      <c r="P98" s="82"/>
      <c r="Q98" s="82"/>
      <c r="R98" s="82"/>
      <c r="S98" s="82"/>
      <c r="T98" s="82"/>
      <c r="U98" s="10"/>
      <c r="V98" s="10"/>
      <c r="W98" s="10"/>
      <c r="X98" s="10"/>
      <c r="Y98" s="10"/>
    </row>
    <row r="99" spans="1:25" ht="33.75" customHeight="1">
      <c r="A99" s="8">
        <f t="shared" si="0"/>
        <v>98</v>
      </c>
      <c r="B99" s="6" t="s">
        <v>4314</v>
      </c>
      <c r="C99" s="80">
        <v>40732</v>
      </c>
      <c r="D99" s="8" t="s">
        <v>4315</v>
      </c>
      <c r="E99" s="37" t="s">
        <v>4313</v>
      </c>
      <c r="F99" s="82"/>
      <c r="G99" s="82"/>
      <c r="H99" s="82"/>
      <c r="I99" s="82"/>
      <c r="J99" s="82"/>
      <c r="K99" s="82"/>
      <c r="L99" s="82"/>
      <c r="M99" s="82"/>
      <c r="N99" s="82"/>
      <c r="O99" s="82"/>
      <c r="P99" s="82"/>
      <c r="Q99" s="82"/>
      <c r="R99" s="82"/>
      <c r="S99" s="82"/>
      <c r="T99" s="82"/>
      <c r="U99" s="10"/>
      <c r="V99" s="10"/>
      <c r="W99" s="10"/>
      <c r="X99" s="10"/>
      <c r="Y99" s="10"/>
    </row>
    <row r="100" spans="1:25" ht="33.75" customHeight="1">
      <c r="A100" s="8">
        <f t="shared" si="0"/>
        <v>99</v>
      </c>
      <c r="B100" s="6" t="s">
        <v>4316</v>
      </c>
      <c r="C100" s="20" t="s">
        <v>4317</v>
      </c>
      <c r="D100" s="8" t="s">
        <v>4318</v>
      </c>
      <c r="E100" s="37" t="s">
        <v>4313</v>
      </c>
      <c r="F100" s="82"/>
      <c r="G100" s="82"/>
      <c r="H100" s="82"/>
      <c r="I100" s="82"/>
      <c r="J100" s="82"/>
      <c r="K100" s="82"/>
      <c r="L100" s="82"/>
      <c r="M100" s="82"/>
      <c r="N100" s="82"/>
      <c r="O100" s="82"/>
      <c r="P100" s="82"/>
      <c r="Q100" s="82"/>
      <c r="R100" s="82"/>
      <c r="S100" s="82"/>
      <c r="T100" s="82"/>
      <c r="U100" s="10"/>
      <c r="V100" s="10"/>
      <c r="W100" s="10"/>
      <c r="X100" s="10"/>
      <c r="Y100" s="10"/>
    </row>
    <row r="101" spans="1:25" ht="33.75" customHeight="1">
      <c r="A101" s="8">
        <f t="shared" si="0"/>
        <v>100</v>
      </c>
      <c r="B101" s="6" t="s">
        <v>4319</v>
      </c>
      <c r="C101" s="80">
        <v>40745</v>
      </c>
      <c r="D101" s="8" t="s">
        <v>4320</v>
      </c>
      <c r="E101" s="37" t="s">
        <v>4321</v>
      </c>
      <c r="F101" s="82"/>
      <c r="G101" s="82"/>
      <c r="H101" s="82"/>
      <c r="I101" s="82"/>
      <c r="J101" s="82"/>
      <c r="K101" s="82"/>
      <c r="L101" s="82"/>
      <c r="M101" s="82"/>
      <c r="N101" s="82"/>
      <c r="O101" s="82"/>
      <c r="P101" s="82"/>
      <c r="Q101" s="82"/>
      <c r="R101" s="82"/>
      <c r="S101" s="82"/>
      <c r="T101" s="82"/>
      <c r="U101" s="10"/>
      <c r="V101" s="10"/>
      <c r="W101" s="10"/>
      <c r="X101" s="10"/>
      <c r="Y101" s="10"/>
    </row>
    <row r="102" spans="1:25" ht="33.75" customHeight="1">
      <c r="A102" s="8">
        <f t="shared" si="0"/>
        <v>101</v>
      </c>
      <c r="B102" s="6" t="s">
        <v>4322</v>
      </c>
      <c r="C102" s="80">
        <v>40798</v>
      </c>
      <c r="D102" s="8" t="s">
        <v>4323</v>
      </c>
      <c r="E102" s="37" t="s">
        <v>4324</v>
      </c>
      <c r="F102" s="82"/>
      <c r="G102" s="82"/>
      <c r="H102" s="82"/>
      <c r="I102" s="82"/>
      <c r="J102" s="82"/>
      <c r="K102" s="82"/>
      <c r="L102" s="82"/>
      <c r="M102" s="82"/>
      <c r="N102" s="82"/>
      <c r="O102" s="82"/>
      <c r="P102" s="82"/>
      <c r="Q102" s="82"/>
      <c r="R102" s="82"/>
      <c r="S102" s="82"/>
      <c r="T102" s="82"/>
      <c r="U102" s="10"/>
      <c r="V102" s="10"/>
      <c r="W102" s="10"/>
      <c r="X102" s="10"/>
      <c r="Y102" s="10"/>
    </row>
    <row r="103" spans="1:25" ht="33.75" customHeight="1">
      <c r="A103" s="8">
        <f t="shared" si="0"/>
        <v>102</v>
      </c>
      <c r="B103" s="6" t="s">
        <v>4325</v>
      </c>
      <c r="C103" s="80">
        <v>40800</v>
      </c>
      <c r="D103" s="8" t="s">
        <v>4326</v>
      </c>
      <c r="E103" s="37" t="s">
        <v>4327</v>
      </c>
      <c r="F103" s="82"/>
      <c r="G103" s="82"/>
      <c r="H103" s="82"/>
      <c r="I103" s="82"/>
      <c r="J103" s="82"/>
      <c r="K103" s="82"/>
      <c r="L103" s="82"/>
      <c r="M103" s="82"/>
      <c r="N103" s="82"/>
      <c r="O103" s="82"/>
      <c r="P103" s="82"/>
      <c r="Q103" s="82"/>
      <c r="R103" s="82"/>
      <c r="S103" s="82"/>
      <c r="T103" s="82"/>
      <c r="U103" s="10"/>
      <c r="V103" s="10"/>
      <c r="W103" s="10"/>
      <c r="X103" s="10"/>
      <c r="Y103" s="10"/>
    </row>
    <row r="104" spans="1:25" ht="33.75" customHeight="1">
      <c r="A104" s="8">
        <f t="shared" si="0"/>
        <v>103</v>
      </c>
      <c r="B104" s="6" t="s">
        <v>4328</v>
      </c>
      <c r="C104" s="80">
        <v>40819</v>
      </c>
      <c r="D104" s="8" t="s">
        <v>4329</v>
      </c>
      <c r="E104" s="37" t="s">
        <v>4330</v>
      </c>
      <c r="F104" s="82"/>
      <c r="G104" s="82"/>
      <c r="H104" s="82"/>
      <c r="I104" s="82"/>
      <c r="J104" s="82"/>
      <c r="K104" s="82"/>
      <c r="L104" s="82"/>
      <c r="M104" s="82"/>
      <c r="N104" s="82"/>
      <c r="O104" s="82"/>
      <c r="P104" s="10"/>
      <c r="Q104" s="82"/>
      <c r="R104" s="82"/>
      <c r="S104" s="82"/>
      <c r="T104" s="82"/>
      <c r="U104" s="10"/>
      <c r="V104" s="10"/>
      <c r="W104" s="10"/>
      <c r="X104" s="10"/>
      <c r="Y104" s="10"/>
    </row>
    <row r="105" spans="1:25" ht="33.75" customHeight="1">
      <c r="A105" s="8">
        <f t="shared" si="0"/>
        <v>104</v>
      </c>
      <c r="B105" s="6" t="s">
        <v>4331</v>
      </c>
      <c r="C105" s="80">
        <v>40821</v>
      </c>
      <c r="D105" s="8" t="s">
        <v>4332</v>
      </c>
      <c r="E105" s="37" t="s">
        <v>4333</v>
      </c>
      <c r="F105" s="82"/>
      <c r="G105" s="82"/>
      <c r="H105" s="82"/>
      <c r="I105" s="82"/>
      <c r="J105" s="82"/>
      <c r="K105" s="82"/>
      <c r="L105" s="82"/>
      <c r="M105" s="82"/>
      <c r="N105" s="82"/>
      <c r="O105" s="82"/>
      <c r="P105" s="82"/>
      <c r="Q105" s="82"/>
      <c r="R105" s="82"/>
      <c r="S105" s="82"/>
      <c r="T105" s="82"/>
      <c r="U105" s="10"/>
      <c r="V105" s="10"/>
      <c r="W105" s="10"/>
      <c r="X105" s="10"/>
      <c r="Y105" s="10"/>
    </row>
    <row r="106" spans="1:25" ht="33.75" customHeight="1">
      <c r="A106" s="8">
        <f t="shared" si="0"/>
        <v>105</v>
      </c>
      <c r="B106" s="6" t="s">
        <v>4334</v>
      </c>
      <c r="C106" s="80">
        <v>40828</v>
      </c>
      <c r="D106" s="8" t="s">
        <v>4335</v>
      </c>
      <c r="E106" s="37" t="s">
        <v>4336</v>
      </c>
      <c r="F106" s="82"/>
      <c r="G106" s="82"/>
      <c r="H106" s="82"/>
      <c r="I106" s="82"/>
      <c r="J106" s="82"/>
      <c r="K106" s="82"/>
      <c r="L106" s="82"/>
      <c r="M106" s="82"/>
      <c r="N106" s="82"/>
      <c r="O106" s="82"/>
      <c r="P106" s="82"/>
      <c r="Q106" s="82"/>
      <c r="R106" s="82"/>
      <c r="S106" s="82"/>
      <c r="T106" s="82"/>
      <c r="U106" s="10"/>
      <c r="V106" s="10"/>
      <c r="W106" s="10"/>
      <c r="X106" s="10"/>
      <c r="Y106" s="10"/>
    </row>
    <row r="107" spans="1:25" ht="33.75" customHeight="1">
      <c r="A107" s="8">
        <f t="shared" si="0"/>
        <v>106</v>
      </c>
      <c r="B107" s="6" t="s">
        <v>4337</v>
      </c>
      <c r="C107" s="80">
        <v>40854</v>
      </c>
      <c r="D107" s="8" t="s">
        <v>4338</v>
      </c>
      <c r="E107" s="37" t="s">
        <v>7</v>
      </c>
      <c r="F107" s="82"/>
      <c r="G107" s="82"/>
      <c r="H107" s="82"/>
      <c r="I107" s="82"/>
      <c r="J107" s="82"/>
      <c r="K107" s="82"/>
      <c r="L107" s="82"/>
      <c r="M107" s="82"/>
      <c r="N107" s="82"/>
      <c r="O107" s="82"/>
      <c r="P107" s="82"/>
      <c r="Q107" s="82"/>
      <c r="R107" s="82"/>
      <c r="S107" s="82"/>
      <c r="T107" s="82"/>
      <c r="U107" s="10"/>
      <c r="V107" s="10"/>
      <c r="W107" s="10"/>
      <c r="X107" s="10"/>
      <c r="Y107" s="10"/>
    </row>
    <row r="108" spans="1:25" ht="33.75" customHeight="1">
      <c r="A108" s="8">
        <f t="shared" si="0"/>
        <v>107</v>
      </c>
      <c r="B108" s="6" t="s">
        <v>4339</v>
      </c>
      <c r="C108" s="80">
        <v>40857</v>
      </c>
      <c r="D108" s="8" t="s">
        <v>4340</v>
      </c>
      <c r="E108" s="37" t="s">
        <v>2864</v>
      </c>
      <c r="F108" s="82"/>
      <c r="G108" s="82"/>
      <c r="H108" s="82"/>
      <c r="I108" s="82"/>
      <c r="J108" s="82"/>
      <c r="K108" s="82"/>
      <c r="L108" s="82"/>
      <c r="M108" s="82"/>
      <c r="N108" s="82"/>
      <c r="O108" s="82"/>
      <c r="P108" s="82"/>
      <c r="Q108" s="82"/>
      <c r="R108" s="82"/>
      <c r="S108" s="82"/>
      <c r="T108" s="82"/>
      <c r="U108" s="10"/>
      <c r="V108" s="10"/>
      <c r="W108" s="10"/>
      <c r="X108" s="10"/>
      <c r="Y108" s="10"/>
    </row>
    <row r="109" spans="1:25" ht="33.75" customHeight="1">
      <c r="A109" s="8">
        <f t="shared" si="0"/>
        <v>108</v>
      </c>
      <c r="B109" s="6" t="s">
        <v>4341</v>
      </c>
      <c r="C109" s="80">
        <v>40861</v>
      </c>
      <c r="D109" s="8" t="s">
        <v>4342</v>
      </c>
      <c r="E109" s="37" t="s">
        <v>4343</v>
      </c>
      <c r="F109" s="82"/>
      <c r="G109" s="82"/>
      <c r="H109" s="82"/>
      <c r="I109" s="82"/>
      <c r="J109" s="82"/>
      <c r="K109" s="82"/>
      <c r="L109" s="82"/>
      <c r="M109" s="82"/>
      <c r="N109" s="82"/>
      <c r="O109" s="82"/>
      <c r="P109" s="82"/>
      <c r="Q109" s="82"/>
      <c r="R109" s="82"/>
      <c r="S109" s="82"/>
      <c r="T109" s="82"/>
      <c r="U109" s="10"/>
      <c r="V109" s="10"/>
      <c r="W109" s="10"/>
      <c r="X109" s="10"/>
      <c r="Y109" s="10"/>
    </row>
    <row r="110" spans="1:25" ht="33.75" customHeight="1">
      <c r="A110" s="8">
        <f t="shared" si="0"/>
        <v>109</v>
      </c>
      <c r="B110" s="6" t="s">
        <v>4344</v>
      </c>
      <c r="C110" s="80">
        <v>40862</v>
      </c>
      <c r="D110" s="8" t="s">
        <v>4345</v>
      </c>
      <c r="E110" s="37" t="s">
        <v>4343</v>
      </c>
      <c r="F110" s="82"/>
      <c r="G110" s="82"/>
      <c r="H110" s="82"/>
      <c r="I110" s="82"/>
      <c r="J110" s="82"/>
      <c r="K110" s="82"/>
      <c r="L110" s="82"/>
      <c r="M110" s="82"/>
      <c r="N110" s="82"/>
      <c r="O110" s="82"/>
      <c r="P110" s="82"/>
      <c r="Q110" s="82"/>
      <c r="R110" s="82"/>
      <c r="S110" s="82"/>
      <c r="T110" s="82"/>
      <c r="U110" s="10"/>
      <c r="V110" s="10"/>
      <c r="W110" s="10"/>
      <c r="X110" s="10"/>
      <c r="Y110" s="10"/>
    </row>
    <row r="111" spans="1:25" ht="33.75" customHeight="1">
      <c r="A111" s="8">
        <f t="shared" si="0"/>
        <v>110</v>
      </c>
      <c r="B111" s="6" t="s">
        <v>4346</v>
      </c>
      <c r="C111" s="80">
        <v>40864</v>
      </c>
      <c r="D111" s="8" t="s">
        <v>4347</v>
      </c>
      <c r="E111" s="37" t="s">
        <v>4348</v>
      </c>
      <c r="F111" s="82"/>
      <c r="G111" s="82"/>
      <c r="H111" s="82"/>
      <c r="I111" s="82"/>
      <c r="J111" s="82"/>
      <c r="K111" s="82"/>
      <c r="L111" s="82"/>
      <c r="M111" s="82"/>
      <c r="N111" s="82"/>
      <c r="O111" s="82"/>
      <c r="P111" s="82"/>
      <c r="Q111" s="82"/>
      <c r="R111" s="82"/>
      <c r="S111" s="82"/>
      <c r="T111" s="82"/>
      <c r="U111" s="10"/>
      <c r="V111" s="10"/>
      <c r="W111" s="10"/>
      <c r="X111" s="10"/>
      <c r="Y111" s="10"/>
    </row>
    <row r="112" spans="1:25" ht="33.75" customHeight="1">
      <c r="A112" s="8">
        <f t="shared" si="0"/>
        <v>111</v>
      </c>
      <c r="B112" s="6" t="s">
        <v>4349</v>
      </c>
      <c r="C112" s="80">
        <v>40868</v>
      </c>
      <c r="D112" s="8" t="s">
        <v>4350</v>
      </c>
      <c r="E112" s="37" t="s">
        <v>4348</v>
      </c>
      <c r="F112" s="82"/>
      <c r="G112" s="82"/>
      <c r="H112" s="82"/>
      <c r="I112" s="82"/>
      <c r="J112" s="82"/>
      <c r="K112" s="82"/>
      <c r="L112" s="82"/>
      <c r="M112" s="82"/>
      <c r="N112" s="82"/>
      <c r="O112" s="82"/>
      <c r="P112" s="82"/>
      <c r="Q112" s="82"/>
      <c r="R112" s="82"/>
      <c r="S112" s="82"/>
      <c r="T112" s="82"/>
      <c r="U112" s="10"/>
      <c r="V112" s="10"/>
      <c r="W112" s="10"/>
      <c r="X112" s="10"/>
      <c r="Y112" s="10"/>
    </row>
    <row r="113" spans="1:25" ht="33.75" customHeight="1">
      <c r="A113" s="8">
        <f t="shared" si="0"/>
        <v>112</v>
      </c>
      <c r="B113" s="6" t="s">
        <v>4351</v>
      </c>
      <c r="C113" s="80">
        <v>40870</v>
      </c>
      <c r="D113" s="8" t="s">
        <v>4352</v>
      </c>
      <c r="E113" s="37" t="s">
        <v>1238</v>
      </c>
      <c r="F113" s="82"/>
      <c r="G113" s="82"/>
      <c r="H113" s="82"/>
      <c r="I113" s="82"/>
      <c r="J113" s="82"/>
      <c r="K113" s="82"/>
      <c r="L113" s="82"/>
      <c r="M113" s="82"/>
      <c r="N113" s="82"/>
      <c r="O113" s="82"/>
      <c r="P113" s="82"/>
      <c r="Q113" s="82"/>
      <c r="R113" s="82"/>
      <c r="S113" s="82"/>
      <c r="T113" s="82"/>
      <c r="U113" s="10"/>
      <c r="V113" s="10"/>
      <c r="W113" s="10"/>
      <c r="X113" s="10"/>
      <c r="Y113" s="10"/>
    </row>
    <row r="114" spans="1:25" ht="33.75" customHeight="1">
      <c r="A114" s="8">
        <f t="shared" si="0"/>
        <v>113</v>
      </c>
      <c r="B114" s="15" t="s">
        <v>4353</v>
      </c>
      <c r="C114" s="80">
        <v>40875</v>
      </c>
      <c r="D114" s="8" t="s">
        <v>4354</v>
      </c>
      <c r="E114" s="37" t="s">
        <v>4355</v>
      </c>
      <c r="F114" s="82"/>
      <c r="G114" s="82"/>
      <c r="H114" s="82"/>
      <c r="I114" s="82"/>
      <c r="J114" s="82"/>
      <c r="K114" s="82"/>
      <c r="L114" s="82"/>
      <c r="M114" s="82"/>
      <c r="N114" s="82"/>
      <c r="O114" s="82"/>
      <c r="P114" s="82"/>
      <c r="Q114" s="82"/>
      <c r="R114" s="82"/>
      <c r="S114" s="82"/>
      <c r="T114" s="82"/>
      <c r="U114" s="10"/>
      <c r="V114" s="10"/>
      <c r="W114" s="10"/>
      <c r="X114" s="10"/>
      <c r="Y114" s="10"/>
    </row>
    <row r="115" spans="1:25" ht="33.75" customHeight="1">
      <c r="A115" s="8">
        <f t="shared" si="0"/>
        <v>114</v>
      </c>
      <c r="B115" s="6" t="s">
        <v>4356</v>
      </c>
      <c r="C115" s="80">
        <v>40879</v>
      </c>
      <c r="D115" s="8" t="s">
        <v>4357</v>
      </c>
      <c r="E115" s="37" t="s">
        <v>405</v>
      </c>
      <c r="F115" s="10"/>
      <c r="G115" s="10"/>
      <c r="H115" s="10"/>
      <c r="I115" s="10"/>
      <c r="J115" s="10"/>
      <c r="K115" s="10"/>
      <c r="L115" s="10"/>
      <c r="M115" s="10"/>
      <c r="N115" s="10"/>
      <c r="O115" s="10"/>
      <c r="P115" s="10"/>
      <c r="Q115" s="10"/>
      <c r="R115" s="10"/>
      <c r="S115" s="10"/>
      <c r="T115" s="10"/>
      <c r="U115" s="10"/>
      <c r="V115" s="10"/>
      <c r="W115" s="10"/>
      <c r="X115" s="10"/>
      <c r="Y115" s="10"/>
    </row>
    <row r="116" spans="1:25" ht="33.75" customHeight="1">
      <c r="A116" s="8">
        <f t="shared" si="0"/>
        <v>115</v>
      </c>
      <c r="B116" s="6" t="s">
        <v>4358</v>
      </c>
      <c r="C116" s="80">
        <v>40883</v>
      </c>
      <c r="D116" s="8" t="s">
        <v>4359</v>
      </c>
      <c r="E116" s="37" t="s">
        <v>4360</v>
      </c>
      <c r="F116" s="10"/>
      <c r="G116" s="10"/>
      <c r="H116" s="10"/>
      <c r="I116" s="10"/>
      <c r="J116" s="10"/>
      <c r="K116" s="10"/>
      <c r="L116" s="10"/>
      <c r="M116" s="10"/>
      <c r="N116" s="10"/>
      <c r="O116" s="10"/>
      <c r="P116" s="10"/>
      <c r="Q116" s="10"/>
      <c r="R116" s="10"/>
      <c r="S116" s="10"/>
      <c r="T116" s="10"/>
      <c r="U116" s="10"/>
      <c r="V116" s="10"/>
      <c r="W116" s="10"/>
      <c r="X116" s="10"/>
      <c r="Y116" s="10"/>
    </row>
    <row r="117" spans="1:25" ht="33.75" customHeight="1">
      <c r="A117" s="8">
        <f t="shared" si="0"/>
        <v>116</v>
      </c>
      <c r="B117" s="6" t="s">
        <v>4361</v>
      </c>
      <c r="C117" s="80">
        <v>40913</v>
      </c>
      <c r="D117" s="8" t="s">
        <v>4362</v>
      </c>
      <c r="E117" s="37" t="s">
        <v>4363</v>
      </c>
      <c r="F117" s="10"/>
      <c r="G117" s="10"/>
      <c r="H117" s="10"/>
      <c r="I117" s="10"/>
      <c r="J117" s="10"/>
      <c r="K117" s="10"/>
      <c r="L117" s="10"/>
      <c r="M117" s="10"/>
      <c r="N117" s="10"/>
      <c r="O117" s="10"/>
      <c r="P117" s="10"/>
      <c r="Q117" s="10"/>
      <c r="R117" s="10"/>
      <c r="S117" s="10"/>
      <c r="T117" s="10"/>
      <c r="U117" s="10"/>
      <c r="V117" s="10"/>
      <c r="W117" s="10"/>
      <c r="X117" s="10"/>
      <c r="Y117" s="10"/>
    </row>
    <row r="118" spans="1:25" ht="33.75" customHeight="1">
      <c r="A118" s="8">
        <f t="shared" si="0"/>
        <v>117</v>
      </c>
      <c r="B118" s="6" t="s">
        <v>4364</v>
      </c>
      <c r="C118" s="80">
        <v>40982</v>
      </c>
      <c r="D118" s="8" t="s">
        <v>4365</v>
      </c>
      <c r="E118" s="37" t="s">
        <v>4366</v>
      </c>
      <c r="F118" s="10"/>
      <c r="G118" s="10"/>
      <c r="H118" s="10"/>
      <c r="I118" s="10"/>
      <c r="J118" s="10"/>
      <c r="K118" s="10"/>
      <c r="L118" s="10"/>
      <c r="M118" s="10"/>
      <c r="N118" s="10"/>
      <c r="O118" s="10"/>
      <c r="P118" s="10"/>
      <c r="Q118" s="10"/>
      <c r="R118" s="10"/>
      <c r="S118" s="10"/>
      <c r="T118" s="10"/>
      <c r="U118" s="10"/>
      <c r="V118" s="10"/>
      <c r="W118" s="10"/>
      <c r="X118" s="10"/>
      <c r="Y118" s="10"/>
    </row>
    <row r="119" spans="1:25" ht="33.75" customHeight="1">
      <c r="A119" s="8">
        <f t="shared" si="0"/>
        <v>118</v>
      </c>
      <c r="B119" s="6" t="s">
        <v>4367</v>
      </c>
      <c r="C119" s="80">
        <v>40984</v>
      </c>
      <c r="D119" s="8" t="s">
        <v>4365</v>
      </c>
      <c r="E119" s="37" t="s">
        <v>4366</v>
      </c>
      <c r="F119" s="10"/>
      <c r="G119" s="10"/>
      <c r="H119" s="10"/>
      <c r="I119" s="10"/>
      <c r="J119" s="10"/>
      <c r="K119" s="10"/>
      <c r="L119" s="10"/>
      <c r="M119" s="10"/>
      <c r="N119" s="10"/>
      <c r="O119" s="10"/>
      <c r="P119" s="10"/>
      <c r="Q119" s="10"/>
      <c r="R119" s="10"/>
      <c r="S119" s="10"/>
      <c r="T119" s="10"/>
      <c r="U119" s="10"/>
      <c r="V119" s="10"/>
      <c r="W119" s="10"/>
      <c r="X119" s="10"/>
      <c r="Y119" s="10"/>
    </row>
    <row r="120" spans="1:25" ht="33.75" customHeight="1">
      <c r="A120" s="8">
        <f t="shared" si="0"/>
        <v>119</v>
      </c>
      <c r="B120" s="6" t="s">
        <v>4368</v>
      </c>
      <c r="C120" s="80">
        <v>40989</v>
      </c>
      <c r="D120" s="8" t="s">
        <v>4369</v>
      </c>
      <c r="E120" s="37" t="s">
        <v>4370</v>
      </c>
      <c r="F120" s="10"/>
      <c r="G120" s="10"/>
      <c r="H120" s="10"/>
      <c r="I120" s="10"/>
      <c r="J120" s="10"/>
      <c r="K120" s="10"/>
      <c r="L120" s="10"/>
      <c r="M120" s="10"/>
      <c r="N120" s="10"/>
      <c r="O120" s="10"/>
      <c r="P120" s="10"/>
      <c r="Q120" s="10"/>
      <c r="R120" s="10"/>
      <c r="S120" s="10"/>
      <c r="T120" s="10"/>
      <c r="U120" s="10"/>
      <c r="V120" s="10"/>
      <c r="W120" s="10"/>
      <c r="X120" s="10"/>
      <c r="Y120" s="10"/>
    </row>
    <row r="121" spans="1:25" ht="33.75" customHeight="1">
      <c r="A121" s="8">
        <f t="shared" si="0"/>
        <v>120</v>
      </c>
      <c r="B121" s="6" t="s">
        <v>4371</v>
      </c>
      <c r="C121" s="80">
        <v>41010</v>
      </c>
      <c r="D121" s="8" t="s">
        <v>4372</v>
      </c>
      <c r="E121" s="37" t="s">
        <v>4373</v>
      </c>
      <c r="F121" s="10"/>
      <c r="G121" s="10"/>
      <c r="H121" s="10"/>
      <c r="I121" s="10"/>
      <c r="J121" s="10"/>
      <c r="K121" s="10"/>
      <c r="L121" s="10"/>
      <c r="M121" s="10"/>
      <c r="N121" s="10"/>
      <c r="O121" s="10"/>
      <c r="P121" s="10"/>
      <c r="Q121" s="10"/>
      <c r="R121" s="10"/>
      <c r="S121" s="10"/>
      <c r="T121" s="10"/>
      <c r="U121" s="10"/>
      <c r="V121" s="10"/>
      <c r="W121" s="10"/>
      <c r="X121" s="10"/>
      <c r="Y121" s="10"/>
    </row>
    <row r="122" spans="1:25" ht="33.75" customHeight="1">
      <c r="A122" s="8">
        <f t="shared" si="0"/>
        <v>121</v>
      </c>
      <c r="B122" s="6" t="s">
        <v>4374</v>
      </c>
      <c r="C122" s="80">
        <v>41080</v>
      </c>
      <c r="D122" s="8" t="s">
        <v>4375</v>
      </c>
      <c r="E122" s="37" t="s">
        <v>4376</v>
      </c>
      <c r="F122" s="10"/>
      <c r="G122" s="10"/>
      <c r="H122" s="10"/>
      <c r="I122" s="10"/>
      <c r="J122" s="10"/>
      <c r="K122" s="10"/>
      <c r="L122" s="10"/>
      <c r="M122" s="10"/>
      <c r="N122" s="10"/>
      <c r="O122" s="10"/>
      <c r="P122" s="10"/>
      <c r="Q122" s="10"/>
      <c r="R122" s="10"/>
      <c r="S122" s="10"/>
      <c r="T122" s="10"/>
      <c r="U122" s="10"/>
      <c r="V122" s="10"/>
      <c r="W122" s="10"/>
      <c r="X122" s="10"/>
      <c r="Y122" s="10"/>
    </row>
    <row r="123" spans="1:25" ht="33.75" customHeight="1">
      <c r="A123" s="8">
        <f t="shared" si="0"/>
        <v>122</v>
      </c>
      <c r="B123" s="6" t="s">
        <v>4377</v>
      </c>
      <c r="C123" s="80">
        <v>41087</v>
      </c>
      <c r="D123" s="8" t="s">
        <v>4378</v>
      </c>
      <c r="E123" s="37" t="s">
        <v>4376</v>
      </c>
      <c r="F123" s="10"/>
      <c r="G123" s="10"/>
      <c r="H123" s="10"/>
      <c r="I123" s="10"/>
      <c r="J123" s="10"/>
      <c r="K123" s="10"/>
      <c r="L123" s="10"/>
      <c r="M123" s="10"/>
      <c r="N123" s="10"/>
      <c r="O123" s="10"/>
      <c r="P123" s="10"/>
      <c r="Q123" s="10"/>
      <c r="R123" s="10"/>
      <c r="S123" s="10"/>
      <c r="T123" s="10"/>
      <c r="U123" s="10"/>
      <c r="V123" s="10"/>
      <c r="W123" s="10"/>
      <c r="X123" s="10"/>
      <c r="Y123" s="10"/>
    </row>
    <row r="124" spans="1:25" ht="33.75" customHeight="1">
      <c r="A124" s="8">
        <f t="shared" si="0"/>
        <v>123</v>
      </c>
      <c r="B124" s="6" t="s">
        <v>4379</v>
      </c>
      <c r="C124" s="80">
        <v>41089</v>
      </c>
      <c r="D124" s="8" t="s">
        <v>4380</v>
      </c>
      <c r="E124" s="37" t="s">
        <v>4381</v>
      </c>
      <c r="F124" s="10"/>
      <c r="G124" s="10"/>
      <c r="H124" s="10"/>
      <c r="I124" s="10"/>
      <c r="J124" s="10"/>
      <c r="K124" s="10"/>
      <c r="L124" s="10"/>
      <c r="M124" s="10"/>
      <c r="N124" s="10"/>
      <c r="O124" s="10"/>
      <c r="P124" s="10"/>
      <c r="Q124" s="10"/>
      <c r="R124" s="10"/>
      <c r="S124" s="10"/>
      <c r="T124" s="10"/>
      <c r="U124" s="10"/>
      <c r="V124" s="10"/>
      <c r="W124" s="10"/>
      <c r="X124" s="10"/>
      <c r="Y124" s="10"/>
    </row>
    <row r="125" spans="1:25" ht="33.75" customHeight="1">
      <c r="A125" s="8">
        <f t="shared" si="0"/>
        <v>124</v>
      </c>
      <c r="B125" s="6" t="s">
        <v>4382</v>
      </c>
      <c r="C125" s="80">
        <v>41095</v>
      </c>
      <c r="D125" s="8" t="s">
        <v>4383</v>
      </c>
      <c r="E125" s="37" t="s">
        <v>4384</v>
      </c>
      <c r="F125" s="10"/>
      <c r="G125" s="10"/>
      <c r="H125" s="10"/>
      <c r="I125" s="10"/>
      <c r="J125" s="10"/>
      <c r="K125" s="10"/>
      <c r="L125" s="10"/>
      <c r="M125" s="10"/>
      <c r="N125" s="10"/>
      <c r="O125" s="10"/>
      <c r="P125" s="10"/>
      <c r="Q125" s="10"/>
      <c r="R125" s="10"/>
      <c r="S125" s="10"/>
      <c r="T125" s="10"/>
      <c r="U125" s="10"/>
      <c r="V125" s="10"/>
      <c r="W125" s="10"/>
      <c r="X125" s="10"/>
      <c r="Y125" s="10"/>
    </row>
    <row r="126" spans="1:25" ht="33.75" customHeight="1">
      <c r="A126" s="8">
        <f t="shared" si="0"/>
        <v>125</v>
      </c>
      <c r="B126" s="6" t="s">
        <v>4385</v>
      </c>
      <c r="C126" s="80">
        <v>41100</v>
      </c>
      <c r="D126" s="8" t="s">
        <v>4386</v>
      </c>
      <c r="E126" s="37" t="s">
        <v>4387</v>
      </c>
      <c r="F126" s="10"/>
      <c r="G126" s="10"/>
      <c r="H126" s="10"/>
      <c r="I126" s="10"/>
      <c r="J126" s="10"/>
      <c r="K126" s="10"/>
      <c r="L126" s="10"/>
      <c r="M126" s="10"/>
      <c r="N126" s="10"/>
      <c r="O126" s="10"/>
      <c r="P126" s="10"/>
      <c r="Q126" s="10"/>
      <c r="R126" s="10"/>
      <c r="S126" s="10"/>
      <c r="T126" s="10"/>
      <c r="U126" s="10"/>
      <c r="V126" s="10"/>
      <c r="W126" s="10"/>
      <c r="X126" s="10"/>
      <c r="Y126" s="10"/>
    </row>
    <row r="127" spans="1:25" ht="33.75" customHeight="1">
      <c r="A127" s="8">
        <f t="shared" si="0"/>
        <v>126</v>
      </c>
      <c r="B127" s="6" t="s">
        <v>4388</v>
      </c>
      <c r="C127" s="80">
        <v>41102</v>
      </c>
      <c r="D127" s="8" t="s">
        <v>4389</v>
      </c>
      <c r="E127" s="37" t="s">
        <v>4390</v>
      </c>
      <c r="F127" s="10"/>
      <c r="G127" s="10"/>
      <c r="H127" s="10"/>
      <c r="I127" s="10"/>
      <c r="J127" s="10"/>
      <c r="K127" s="10"/>
      <c r="L127" s="10"/>
      <c r="M127" s="10"/>
      <c r="N127" s="10"/>
      <c r="O127" s="10"/>
      <c r="P127" s="10"/>
      <c r="Q127" s="10"/>
      <c r="R127" s="10"/>
      <c r="S127" s="10"/>
      <c r="T127" s="10"/>
      <c r="U127" s="10"/>
      <c r="V127" s="10"/>
      <c r="W127" s="10"/>
      <c r="X127" s="10"/>
      <c r="Y127" s="10"/>
    </row>
    <row r="128" spans="1:25" ht="33.75" customHeight="1">
      <c r="A128" s="8">
        <f t="shared" si="0"/>
        <v>127</v>
      </c>
      <c r="B128" s="6" t="s">
        <v>4391</v>
      </c>
      <c r="C128" s="80">
        <v>41109</v>
      </c>
      <c r="D128" s="8" t="s">
        <v>4392</v>
      </c>
      <c r="E128" s="37" t="s">
        <v>4393</v>
      </c>
      <c r="F128" s="10"/>
      <c r="G128" s="10"/>
      <c r="H128" s="10"/>
      <c r="I128" s="10"/>
      <c r="J128" s="10"/>
      <c r="K128" s="10"/>
      <c r="L128" s="10"/>
      <c r="M128" s="10"/>
      <c r="N128" s="10"/>
      <c r="O128" s="10"/>
      <c r="P128" s="10"/>
      <c r="Q128" s="10"/>
      <c r="R128" s="10"/>
      <c r="S128" s="10"/>
      <c r="T128" s="10"/>
      <c r="U128" s="10"/>
      <c r="V128" s="10"/>
      <c r="W128" s="10"/>
      <c r="X128" s="10"/>
      <c r="Y128" s="10"/>
    </row>
    <row r="129" spans="1:25" ht="33.75" customHeight="1">
      <c r="A129" s="8">
        <f t="shared" si="0"/>
        <v>128</v>
      </c>
      <c r="B129" s="6" t="s">
        <v>4394</v>
      </c>
      <c r="C129" s="80">
        <v>41110</v>
      </c>
      <c r="D129" s="8" t="s">
        <v>4395</v>
      </c>
      <c r="E129" s="37" t="s">
        <v>4396</v>
      </c>
      <c r="F129" s="10"/>
      <c r="G129" s="10"/>
      <c r="H129" s="10"/>
      <c r="I129" s="10"/>
      <c r="J129" s="10"/>
      <c r="K129" s="10"/>
      <c r="L129" s="10"/>
      <c r="M129" s="10"/>
      <c r="N129" s="10"/>
      <c r="O129" s="10"/>
      <c r="P129" s="10"/>
      <c r="Q129" s="10"/>
      <c r="R129" s="10"/>
      <c r="S129" s="10"/>
      <c r="T129" s="10"/>
      <c r="U129" s="10"/>
      <c r="V129" s="10"/>
      <c r="W129" s="10"/>
      <c r="X129" s="10"/>
      <c r="Y129" s="10"/>
    </row>
    <row r="130" spans="1:25" ht="33.75" customHeight="1">
      <c r="A130" s="8">
        <f t="shared" si="0"/>
        <v>129</v>
      </c>
      <c r="B130" s="6" t="s">
        <v>4397</v>
      </c>
      <c r="C130" s="80">
        <v>41142</v>
      </c>
      <c r="D130" s="8" t="s">
        <v>4398</v>
      </c>
      <c r="E130" s="37" t="s">
        <v>1236</v>
      </c>
      <c r="F130" s="10"/>
      <c r="G130" s="10"/>
      <c r="H130" s="10"/>
      <c r="I130" s="10"/>
      <c r="J130" s="10"/>
      <c r="K130" s="10"/>
      <c r="L130" s="10"/>
      <c r="M130" s="10"/>
      <c r="N130" s="10"/>
      <c r="O130" s="10"/>
      <c r="P130" s="10"/>
      <c r="Q130" s="10"/>
      <c r="R130" s="10"/>
      <c r="S130" s="10"/>
      <c r="T130" s="10"/>
      <c r="U130" s="10"/>
      <c r="V130" s="10"/>
      <c r="W130" s="10"/>
      <c r="X130" s="10"/>
      <c r="Y130" s="10"/>
    </row>
    <row r="131" spans="1:25" ht="33.75" customHeight="1">
      <c r="A131" s="8">
        <f t="shared" si="0"/>
        <v>130</v>
      </c>
      <c r="B131" s="6" t="s">
        <v>4399</v>
      </c>
      <c r="C131" s="80">
        <v>41143</v>
      </c>
      <c r="D131" s="8" t="s">
        <v>4400</v>
      </c>
      <c r="E131" s="37" t="s">
        <v>4401</v>
      </c>
      <c r="F131" s="10"/>
      <c r="G131" s="10"/>
      <c r="H131" s="10"/>
      <c r="I131" s="10"/>
      <c r="J131" s="10"/>
      <c r="K131" s="10"/>
      <c r="L131" s="10"/>
      <c r="M131" s="10"/>
      <c r="N131" s="10"/>
      <c r="O131" s="10"/>
      <c r="P131" s="10"/>
      <c r="Q131" s="10"/>
      <c r="R131" s="10"/>
      <c r="S131" s="10"/>
      <c r="T131" s="10"/>
      <c r="U131" s="10"/>
      <c r="V131" s="10"/>
      <c r="W131" s="10"/>
      <c r="X131" s="10"/>
      <c r="Y131" s="10"/>
    </row>
    <row r="132" spans="1:25" ht="33.75" customHeight="1">
      <c r="A132" s="8">
        <f t="shared" si="0"/>
        <v>131</v>
      </c>
      <c r="B132" s="6" t="s">
        <v>4402</v>
      </c>
      <c r="C132" s="80">
        <v>41144</v>
      </c>
      <c r="D132" s="8" t="s">
        <v>4403</v>
      </c>
      <c r="E132" s="37" t="s">
        <v>4404</v>
      </c>
      <c r="F132" s="10"/>
      <c r="G132" s="10"/>
      <c r="H132" s="10"/>
      <c r="I132" s="10"/>
      <c r="J132" s="10"/>
      <c r="K132" s="10"/>
      <c r="L132" s="10"/>
      <c r="M132" s="10"/>
      <c r="N132" s="10"/>
      <c r="O132" s="10"/>
      <c r="P132" s="10"/>
      <c r="Q132" s="10"/>
      <c r="R132" s="10"/>
      <c r="S132" s="10"/>
      <c r="T132" s="10"/>
      <c r="U132" s="10"/>
      <c r="V132" s="10"/>
      <c r="W132" s="10"/>
      <c r="X132" s="10"/>
      <c r="Y132" s="10"/>
    </row>
    <row r="133" spans="1:25" ht="33.75" customHeight="1">
      <c r="A133" s="8">
        <v>132</v>
      </c>
      <c r="B133" s="6" t="s">
        <v>4405</v>
      </c>
      <c r="C133" s="80">
        <v>41170</v>
      </c>
      <c r="D133" s="8" t="s">
        <v>4406</v>
      </c>
      <c r="E133" s="37" t="s">
        <v>4407</v>
      </c>
      <c r="F133" s="10"/>
      <c r="G133" s="10"/>
      <c r="H133" s="10"/>
      <c r="I133" s="10"/>
      <c r="J133" s="10"/>
      <c r="K133" s="10"/>
      <c r="L133" s="10"/>
      <c r="M133" s="10"/>
      <c r="N133" s="10"/>
      <c r="O133" s="10"/>
      <c r="P133" s="10"/>
      <c r="Q133" s="10"/>
      <c r="R133" s="10"/>
      <c r="S133" s="10"/>
      <c r="T133" s="10"/>
      <c r="U133" s="10"/>
      <c r="V133" s="10"/>
      <c r="W133" s="10"/>
      <c r="X133" s="10"/>
      <c r="Y133" s="10"/>
    </row>
    <row r="134" spans="1:25" ht="33.75" customHeight="1">
      <c r="A134" s="8">
        <v>133</v>
      </c>
      <c r="B134" s="6" t="s">
        <v>4408</v>
      </c>
      <c r="C134" s="80">
        <v>41171</v>
      </c>
      <c r="D134" s="8" t="s">
        <v>4409</v>
      </c>
      <c r="E134" s="37" t="s">
        <v>4410</v>
      </c>
      <c r="F134" s="10"/>
      <c r="G134" s="10"/>
      <c r="H134" s="10"/>
      <c r="I134" s="10"/>
      <c r="J134" s="10"/>
      <c r="K134" s="10"/>
      <c r="L134" s="10"/>
      <c r="M134" s="10"/>
      <c r="N134" s="10"/>
      <c r="O134" s="10"/>
      <c r="P134" s="10"/>
      <c r="Q134" s="10"/>
      <c r="R134" s="10"/>
      <c r="S134" s="10"/>
      <c r="T134" s="10"/>
      <c r="U134" s="10"/>
      <c r="V134" s="10"/>
      <c r="W134" s="10"/>
      <c r="X134" s="10"/>
      <c r="Y134" s="10"/>
    </row>
    <row r="135" spans="1:25" ht="33.75" customHeight="1">
      <c r="A135" s="8">
        <v>134</v>
      </c>
      <c r="B135" s="6" t="s">
        <v>4411</v>
      </c>
      <c r="C135" s="80">
        <v>41172</v>
      </c>
      <c r="D135" s="8" t="s">
        <v>4412</v>
      </c>
      <c r="E135" s="37" t="s">
        <v>4410</v>
      </c>
      <c r="F135" s="10"/>
      <c r="G135" s="10"/>
      <c r="H135" s="10"/>
      <c r="I135" s="10"/>
      <c r="J135" s="10"/>
      <c r="K135" s="10"/>
      <c r="L135" s="10"/>
      <c r="M135" s="10"/>
      <c r="N135" s="10"/>
      <c r="O135" s="10"/>
      <c r="P135" s="10"/>
      <c r="Q135" s="10"/>
      <c r="R135" s="10"/>
      <c r="S135" s="10"/>
      <c r="T135" s="10"/>
      <c r="U135" s="10"/>
      <c r="V135" s="10"/>
      <c r="W135" s="10"/>
      <c r="X135" s="10"/>
      <c r="Y135" s="10"/>
    </row>
    <row r="136" spans="1:25" ht="33.75" customHeight="1">
      <c r="A136" s="8">
        <v>135</v>
      </c>
      <c r="B136" s="15" t="s">
        <v>4413</v>
      </c>
      <c r="C136" s="80">
        <v>41214</v>
      </c>
      <c r="D136" s="8" t="s">
        <v>4414</v>
      </c>
      <c r="E136" s="37" t="s">
        <v>4415</v>
      </c>
      <c r="F136" s="82"/>
      <c r="G136" s="82"/>
      <c r="H136" s="82"/>
      <c r="I136" s="82"/>
      <c r="J136" s="82"/>
      <c r="K136" s="82"/>
      <c r="L136" s="82"/>
      <c r="M136" s="82"/>
      <c r="N136" s="82"/>
      <c r="O136" s="82"/>
      <c r="P136" s="82"/>
      <c r="Q136" s="82"/>
      <c r="R136" s="14"/>
      <c r="S136" s="82"/>
      <c r="T136" s="82"/>
      <c r="U136" s="82"/>
      <c r="V136" s="82"/>
      <c r="W136" s="82"/>
      <c r="X136" s="14"/>
      <c r="Y136" s="14"/>
    </row>
    <row r="137" spans="1:25" ht="33.75" customHeight="1">
      <c r="A137" s="8">
        <v>136</v>
      </c>
      <c r="B137" s="6" t="s">
        <v>4416</v>
      </c>
      <c r="C137" s="80">
        <v>41214</v>
      </c>
      <c r="D137" s="8" t="s">
        <v>4417</v>
      </c>
      <c r="E137" s="37" t="s">
        <v>4418</v>
      </c>
      <c r="F137" s="82"/>
      <c r="G137" s="82"/>
      <c r="H137" s="14"/>
      <c r="I137" s="82"/>
      <c r="J137" s="82"/>
      <c r="K137" s="82"/>
      <c r="L137" s="82"/>
      <c r="M137" s="82"/>
      <c r="N137" s="82"/>
      <c r="O137" s="82"/>
      <c r="P137" s="82"/>
      <c r="Q137" s="82"/>
      <c r="R137" s="14"/>
      <c r="S137" s="14"/>
      <c r="T137" s="14"/>
      <c r="U137" s="82"/>
      <c r="V137" s="82"/>
      <c r="W137" s="82"/>
      <c r="X137" s="14"/>
      <c r="Y137" s="14"/>
    </row>
    <row r="138" spans="1:25" ht="33.75" customHeight="1">
      <c r="A138" s="8">
        <v>137</v>
      </c>
      <c r="B138" s="6" t="s">
        <v>4419</v>
      </c>
      <c r="C138" s="80">
        <v>41214</v>
      </c>
      <c r="D138" s="8" t="s">
        <v>4420</v>
      </c>
      <c r="E138" s="37" t="s">
        <v>4421</v>
      </c>
      <c r="F138" s="82"/>
      <c r="G138" s="82"/>
      <c r="H138" s="14"/>
      <c r="I138" s="82"/>
      <c r="J138" s="82"/>
      <c r="K138" s="82"/>
      <c r="L138" s="82"/>
      <c r="M138" s="82"/>
      <c r="N138" s="82"/>
      <c r="O138" s="82"/>
      <c r="P138" s="82"/>
      <c r="Q138" s="82"/>
      <c r="R138" s="14"/>
      <c r="S138" s="14"/>
      <c r="T138" s="14"/>
      <c r="U138" s="82"/>
      <c r="V138" s="82"/>
      <c r="W138" s="82"/>
      <c r="X138" s="14"/>
      <c r="Y138" s="14"/>
    </row>
    <row r="139" spans="1:25" ht="33.75" customHeight="1">
      <c r="A139" s="8">
        <v>138</v>
      </c>
      <c r="B139" s="6" t="s">
        <v>4422</v>
      </c>
      <c r="C139" s="80">
        <v>41275</v>
      </c>
      <c r="D139" s="8" t="s">
        <v>4423</v>
      </c>
      <c r="E139" s="37" t="s">
        <v>4424</v>
      </c>
      <c r="F139" s="82"/>
      <c r="G139" s="82"/>
      <c r="H139" s="82"/>
      <c r="I139" s="82"/>
      <c r="J139" s="82"/>
      <c r="K139" s="82"/>
      <c r="L139" s="82"/>
      <c r="M139" s="82"/>
      <c r="N139" s="82"/>
      <c r="O139" s="82"/>
      <c r="P139" s="82"/>
      <c r="Q139" s="82"/>
      <c r="R139" s="14"/>
      <c r="S139" s="14"/>
      <c r="T139" s="14"/>
      <c r="U139" s="82"/>
      <c r="V139" s="82"/>
      <c r="W139" s="82"/>
      <c r="X139" s="14"/>
      <c r="Y139" s="14"/>
    </row>
    <row r="140" spans="1:25" ht="33.75" customHeight="1">
      <c r="A140" s="8">
        <v>139</v>
      </c>
      <c r="B140" s="6" t="s">
        <v>4425</v>
      </c>
      <c r="C140" s="80">
        <v>41333</v>
      </c>
      <c r="D140" s="8" t="s">
        <v>4426</v>
      </c>
      <c r="E140" s="8" t="s">
        <v>4427</v>
      </c>
      <c r="F140" s="82"/>
      <c r="G140" s="82"/>
      <c r="H140" s="82"/>
      <c r="I140" s="82"/>
      <c r="J140" s="82"/>
      <c r="K140" s="82"/>
      <c r="L140" s="82"/>
      <c r="M140" s="82"/>
      <c r="N140" s="82"/>
      <c r="O140" s="82"/>
      <c r="P140" s="82"/>
      <c r="Q140" s="82"/>
      <c r="R140" s="82"/>
      <c r="S140" s="14"/>
      <c r="T140" s="14"/>
      <c r="U140" s="82"/>
      <c r="V140" s="82"/>
      <c r="W140" s="82"/>
      <c r="X140" s="82"/>
      <c r="Y140" s="82"/>
    </row>
    <row r="141" spans="1:25" ht="33.75" customHeight="1">
      <c r="A141" s="8">
        <v>140</v>
      </c>
      <c r="B141" s="6" t="s">
        <v>4428</v>
      </c>
      <c r="C141" s="80">
        <v>41393</v>
      </c>
      <c r="D141" s="8" t="s">
        <v>4429</v>
      </c>
      <c r="E141" s="8" t="s">
        <v>4430</v>
      </c>
      <c r="F141" s="82"/>
      <c r="G141" s="82"/>
      <c r="H141" s="10"/>
      <c r="I141" s="82"/>
      <c r="J141" s="82"/>
      <c r="K141" s="82"/>
      <c r="L141" s="82"/>
      <c r="M141" s="82"/>
      <c r="N141" s="82"/>
      <c r="O141" s="82"/>
      <c r="P141" s="82"/>
      <c r="Q141" s="82"/>
      <c r="R141" s="82"/>
      <c r="S141" s="82"/>
      <c r="T141" s="10"/>
      <c r="U141" s="82"/>
      <c r="V141" s="82"/>
      <c r="W141" s="82"/>
      <c r="X141" s="82"/>
      <c r="Y141" s="82"/>
    </row>
    <row r="142" spans="1:25" ht="33.75" customHeight="1">
      <c r="A142" s="5">
        <v>141</v>
      </c>
      <c r="B142" s="6" t="s">
        <v>4431</v>
      </c>
      <c r="C142" s="80">
        <v>41424</v>
      </c>
      <c r="D142" s="8" t="s">
        <v>4432</v>
      </c>
      <c r="E142" s="8" t="s">
        <v>4433</v>
      </c>
      <c r="F142" s="10"/>
      <c r="G142" s="9"/>
      <c r="H142" s="10"/>
      <c r="I142" s="10"/>
      <c r="J142" s="10"/>
      <c r="K142" s="10"/>
      <c r="L142" s="9"/>
      <c r="M142" s="9"/>
      <c r="N142" s="9"/>
      <c r="O142" s="9"/>
      <c r="P142" s="9"/>
      <c r="Q142" s="9"/>
      <c r="R142" s="10"/>
      <c r="S142" s="10"/>
      <c r="T142" s="10"/>
      <c r="U142" s="10"/>
      <c r="V142" s="10"/>
      <c r="W142" s="9"/>
      <c r="X142" s="10"/>
      <c r="Y142" s="10"/>
    </row>
    <row r="143" spans="1:25" ht="33.75" customHeight="1">
      <c r="A143" s="5">
        <v>142</v>
      </c>
      <c r="B143" s="6" t="s">
        <v>4434</v>
      </c>
      <c r="C143" s="80">
        <v>41505</v>
      </c>
      <c r="D143" s="8" t="s">
        <v>4435</v>
      </c>
      <c r="E143" s="5" t="s">
        <v>1264</v>
      </c>
      <c r="F143" s="10"/>
      <c r="G143" s="9"/>
      <c r="H143" s="10"/>
      <c r="I143" s="10"/>
      <c r="J143" s="10"/>
      <c r="K143" s="10"/>
      <c r="L143" s="9"/>
      <c r="M143" s="9"/>
      <c r="N143" s="9"/>
      <c r="O143" s="9"/>
      <c r="P143" s="9"/>
      <c r="Q143" s="9"/>
      <c r="R143" s="9"/>
      <c r="S143" s="9"/>
      <c r="T143" s="9"/>
      <c r="U143" s="10"/>
      <c r="V143" s="10"/>
      <c r="W143" s="9"/>
      <c r="X143" s="10"/>
      <c r="Y143" s="10"/>
    </row>
    <row r="144" spans="1:25" ht="33.75" customHeight="1">
      <c r="A144" s="8">
        <v>143</v>
      </c>
      <c r="B144" s="6" t="s">
        <v>4436</v>
      </c>
      <c r="C144" s="80">
        <v>41512</v>
      </c>
      <c r="D144" s="8" t="s">
        <v>4437</v>
      </c>
      <c r="E144" s="5" t="s">
        <v>1264</v>
      </c>
      <c r="F144" s="9"/>
      <c r="G144" s="9"/>
      <c r="H144" s="10"/>
      <c r="I144" s="10"/>
      <c r="J144" s="10"/>
      <c r="K144" s="9"/>
      <c r="L144" s="9"/>
      <c r="M144" s="9"/>
      <c r="N144" s="9"/>
      <c r="O144" s="9"/>
      <c r="P144" s="9"/>
      <c r="Q144" s="9"/>
      <c r="R144" s="9"/>
      <c r="S144" s="9"/>
      <c r="T144" s="9"/>
      <c r="U144" s="10"/>
      <c r="V144" s="10"/>
      <c r="W144" s="9"/>
      <c r="X144" s="10"/>
      <c r="Y144" s="10"/>
    </row>
    <row r="145" spans="1:25" ht="33.75" customHeight="1">
      <c r="A145" s="5">
        <v>144</v>
      </c>
      <c r="B145" s="6" t="s">
        <v>4438</v>
      </c>
      <c r="C145" s="80">
        <v>41536</v>
      </c>
      <c r="D145" s="8" t="s">
        <v>4439</v>
      </c>
      <c r="E145" s="5" t="s">
        <v>1264</v>
      </c>
      <c r="F145" s="10"/>
      <c r="G145" s="9"/>
      <c r="H145" s="10"/>
      <c r="I145" s="10"/>
      <c r="J145" s="9"/>
      <c r="K145" s="10"/>
      <c r="L145" s="9"/>
      <c r="M145" s="9"/>
      <c r="N145" s="9"/>
      <c r="O145" s="9"/>
      <c r="P145" s="9"/>
      <c r="Q145" s="9"/>
      <c r="R145" s="9"/>
      <c r="S145" s="9"/>
      <c r="T145" s="9"/>
      <c r="U145" s="10"/>
      <c r="V145" s="10"/>
      <c r="W145" s="9"/>
      <c r="X145" s="9"/>
      <c r="Y145" s="10"/>
    </row>
    <row r="146" spans="1:25" ht="33.75" customHeight="1">
      <c r="A146" s="5">
        <v>145</v>
      </c>
      <c r="B146" s="6" t="s">
        <v>4440</v>
      </c>
      <c r="C146" s="80">
        <v>41548</v>
      </c>
      <c r="D146" s="8" t="s">
        <v>4441</v>
      </c>
      <c r="E146" s="5" t="s">
        <v>4442</v>
      </c>
      <c r="F146" s="10"/>
      <c r="G146" s="10"/>
      <c r="H146" s="10"/>
      <c r="I146" s="10"/>
      <c r="J146" s="10"/>
      <c r="K146" s="10"/>
      <c r="L146" s="9"/>
      <c r="M146" s="9"/>
      <c r="N146" s="9"/>
      <c r="O146" s="9"/>
      <c r="P146" s="9"/>
      <c r="Q146" s="9"/>
      <c r="R146" s="9"/>
      <c r="S146" s="9"/>
      <c r="T146" s="9"/>
      <c r="U146" s="9"/>
      <c r="V146" s="9"/>
      <c r="W146" s="9"/>
      <c r="X146" s="9"/>
      <c r="Y146" s="9"/>
    </row>
    <row r="147" spans="1:25" ht="33.75" customHeight="1">
      <c r="A147" s="8">
        <v>146</v>
      </c>
      <c r="B147" s="6" t="s">
        <v>4443</v>
      </c>
      <c r="C147" s="80">
        <v>41611</v>
      </c>
      <c r="D147" s="8" t="s">
        <v>4444</v>
      </c>
      <c r="E147" s="8" t="s">
        <v>4445</v>
      </c>
      <c r="F147" s="9"/>
      <c r="G147" s="9"/>
      <c r="H147" s="9"/>
      <c r="I147" s="9"/>
      <c r="J147" s="9"/>
      <c r="K147" s="9"/>
      <c r="L147" s="9"/>
      <c r="M147" s="9"/>
      <c r="N147" s="9"/>
      <c r="O147" s="9"/>
      <c r="P147" s="9"/>
      <c r="Q147" s="9"/>
      <c r="R147" s="9"/>
      <c r="S147" s="9"/>
      <c r="T147" s="9"/>
      <c r="U147" s="9"/>
      <c r="V147" s="9"/>
      <c r="W147" s="9"/>
      <c r="X147" s="9"/>
      <c r="Y147" s="9"/>
    </row>
    <row r="148" spans="1:25" ht="33.75" customHeight="1">
      <c r="A148" s="5">
        <v>147</v>
      </c>
      <c r="B148" s="6" t="s">
        <v>4446</v>
      </c>
      <c r="C148" s="80">
        <v>41701</v>
      </c>
      <c r="D148" s="8" t="s">
        <v>4447</v>
      </c>
      <c r="E148" s="8" t="s">
        <v>4448</v>
      </c>
      <c r="F148" s="9"/>
      <c r="G148" s="9"/>
      <c r="H148" s="9"/>
      <c r="I148" s="9"/>
      <c r="J148" s="9"/>
      <c r="K148" s="9"/>
      <c r="L148" s="9"/>
      <c r="M148" s="9"/>
      <c r="N148" s="9"/>
      <c r="O148" s="9"/>
      <c r="P148" s="9"/>
      <c r="Q148" s="9"/>
      <c r="R148" s="9"/>
      <c r="S148" s="9"/>
      <c r="T148" s="9"/>
      <c r="U148" s="9"/>
      <c r="V148" s="9"/>
      <c r="W148" s="9"/>
      <c r="X148" s="9"/>
      <c r="Y148" s="9"/>
    </row>
    <row r="149" spans="1:25" ht="33.75" customHeight="1">
      <c r="A149" s="5">
        <v>148</v>
      </c>
      <c r="B149" s="6" t="s">
        <v>4449</v>
      </c>
      <c r="C149" s="80">
        <v>41702</v>
      </c>
      <c r="D149" s="8" t="s">
        <v>4450</v>
      </c>
      <c r="E149" s="20" t="s">
        <v>4451</v>
      </c>
      <c r="F149" s="9"/>
      <c r="G149" s="9"/>
      <c r="H149" s="9"/>
      <c r="I149" s="9"/>
      <c r="J149" s="9"/>
      <c r="K149" s="9"/>
      <c r="L149" s="9"/>
      <c r="M149" s="9"/>
      <c r="N149" s="9"/>
      <c r="O149" s="9"/>
      <c r="P149" s="9"/>
      <c r="Q149" s="9"/>
      <c r="R149" s="9"/>
      <c r="S149" s="9"/>
      <c r="T149" s="9"/>
      <c r="U149" s="9"/>
      <c r="V149" s="9"/>
      <c r="W149" s="9"/>
      <c r="X149" s="9"/>
      <c r="Y149" s="9"/>
    </row>
    <row r="150" spans="1:25" ht="33.75" customHeight="1">
      <c r="A150" s="5">
        <v>149</v>
      </c>
      <c r="B150" s="6" t="s">
        <v>4452</v>
      </c>
      <c r="C150" s="80">
        <v>41703</v>
      </c>
      <c r="D150" s="8" t="s">
        <v>4453</v>
      </c>
      <c r="E150" s="5" t="s">
        <v>4454</v>
      </c>
      <c r="F150" s="9"/>
      <c r="G150" s="9"/>
      <c r="H150" s="9"/>
      <c r="I150" s="9"/>
      <c r="J150" s="9"/>
      <c r="K150" s="9"/>
      <c r="L150" s="9"/>
      <c r="M150" s="9"/>
      <c r="N150" s="9"/>
      <c r="O150" s="9"/>
      <c r="P150" s="9"/>
      <c r="Q150" s="9"/>
      <c r="R150" s="9"/>
      <c r="S150" s="9"/>
      <c r="T150" s="9"/>
      <c r="U150" s="9"/>
      <c r="V150" s="9"/>
      <c r="W150" s="9"/>
      <c r="X150" s="9"/>
      <c r="Y150" s="9"/>
    </row>
    <row r="151" spans="1:25" ht="33.75" customHeight="1">
      <c r="A151" s="5">
        <v>150</v>
      </c>
      <c r="B151" s="6" t="s">
        <v>4455</v>
      </c>
      <c r="C151" s="80">
        <v>41704</v>
      </c>
      <c r="D151" s="8" t="s">
        <v>4456</v>
      </c>
      <c r="E151" s="5" t="s">
        <v>4457</v>
      </c>
      <c r="F151" s="9"/>
      <c r="G151" s="9"/>
      <c r="H151" s="9"/>
      <c r="I151" s="9"/>
      <c r="J151" s="9"/>
      <c r="K151" s="9"/>
      <c r="L151" s="9"/>
      <c r="M151" s="9"/>
      <c r="N151" s="9"/>
      <c r="O151" s="9"/>
      <c r="P151" s="9"/>
      <c r="Q151" s="9"/>
      <c r="R151" s="9"/>
      <c r="S151" s="9"/>
      <c r="T151" s="9"/>
      <c r="U151" s="9"/>
      <c r="V151" s="9"/>
      <c r="W151" s="9"/>
      <c r="X151" s="9"/>
      <c r="Y151" s="9"/>
    </row>
    <row r="152" spans="1:25" ht="33.75" customHeight="1">
      <c r="A152" s="5">
        <v>151</v>
      </c>
      <c r="B152" s="6" t="s">
        <v>4458</v>
      </c>
      <c r="C152" s="80">
        <v>41710</v>
      </c>
      <c r="D152" s="8" t="s">
        <v>4459</v>
      </c>
      <c r="E152" s="8" t="s">
        <v>4460</v>
      </c>
      <c r="F152" s="9"/>
      <c r="G152" s="9"/>
      <c r="H152" s="9"/>
      <c r="I152" s="9"/>
      <c r="J152" s="9"/>
      <c r="K152" s="9"/>
      <c r="L152" s="9"/>
      <c r="M152" s="9"/>
      <c r="N152" s="9"/>
      <c r="O152" s="9"/>
      <c r="P152" s="9"/>
      <c r="Q152" s="9"/>
      <c r="R152" s="9"/>
      <c r="S152" s="9"/>
      <c r="T152" s="9"/>
      <c r="U152" s="9"/>
      <c r="V152" s="9"/>
      <c r="W152" s="9"/>
      <c r="X152" s="9"/>
      <c r="Y152" s="9"/>
    </row>
    <row r="153" spans="1:25" ht="33.75" customHeight="1">
      <c r="A153" s="8">
        <v>152</v>
      </c>
      <c r="B153" s="6" t="s">
        <v>4461</v>
      </c>
      <c r="C153" s="83">
        <v>41757</v>
      </c>
      <c r="D153" s="8" t="s">
        <v>4462</v>
      </c>
      <c r="E153" s="8" t="s">
        <v>4463</v>
      </c>
      <c r="F153" s="9"/>
      <c r="G153" s="9"/>
      <c r="H153" s="9"/>
      <c r="I153" s="9"/>
      <c r="J153" s="9"/>
      <c r="K153" s="9"/>
      <c r="L153" s="9"/>
      <c r="M153" s="9"/>
      <c r="N153" s="9"/>
      <c r="O153" s="9"/>
      <c r="P153" s="9"/>
      <c r="Q153" s="9"/>
      <c r="R153" s="9"/>
      <c r="S153" s="9"/>
      <c r="T153" s="9"/>
      <c r="U153" s="9"/>
      <c r="V153" s="9"/>
      <c r="W153" s="9"/>
      <c r="X153" s="9"/>
      <c r="Y153" s="9"/>
    </row>
    <row r="154" spans="1:25" ht="33.75" customHeight="1">
      <c r="A154" s="5">
        <v>153</v>
      </c>
      <c r="B154" s="6" t="s">
        <v>4464</v>
      </c>
      <c r="C154" s="80">
        <v>41885</v>
      </c>
      <c r="D154" s="8" t="s">
        <v>4465</v>
      </c>
      <c r="E154" s="8" t="s">
        <v>4466</v>
      </c>
      <c r="F154" s="9"/>
      <c r="G154" s="9"/>
      <c r="H154" s="9"/>
      <c r="I154" s="9"/>
      <c r="J154" s="9"/>
      <c r="K154" s="9"/>
      <c r="L154" s="9"/>
      <c r="M154" s="9"/>
      <c r="N154" s="9"/>
      <c r="O154" s="9"/>
      <c r="P154" s="9"/>
      <c r="Q154" s="9"/>
      <c r="R154" s="9"/>
      <c r="S154" s="9"/>
      <c r="T154" s="9"/>
      <c r="U154" s="9"/>
      <c r="V154" s="9"/>
      <c r="W154" s="9"/>
      <c r="X154" s="9"/>
      <c r="Y154" s="9"/>
    </row>
    <row r="155" spans="1:25" ht="33.75" customHeight="1">
      <c r="A155" s="5">
        <v>154</v>
      </c>
      <c r="B155" s="15" t="s">
        <v>4467</v>
      </c>
      <c r="C155" s="80">
        <v>41911</v>
      </c>
      <c r="D155" s="37" t="s">
        <v>4468</v>
      </c>
      <c r="E155" s="37" t="s">
        <v>4469</v>
      </c>
      <c r="F155" s="9"/>
      <c r="G155" s="9"/>
      <c r="H155" s="9"/>
      <c r="I155" s="9"/>
      <c r="J155" s="9"/>
      <c r="K155" s="9"/>
      <c r="L155" s="9"/>
      <c r="M155" s="9"/>
      <c r="N155" s="9"/>
      <c r="O155" s="9"/>
      <c r="P155" s="9"/>
      <c r="Q155" s="9"/>
      <c r="R155" s="9"/>
      <c r="S155" s="9"/>
      <c r="T155" s="9"/>
      <c r="U155" s="9"/>
      <c r="V155" s="9"/>
      <c r="W155" s="9"/>
      <c r="X155" s="9"/>
      <c r="Y155" s="9"/>
    </row>
    <row r="156" spans="1:25" ht="33.75" customHeight="1">
      <c r="A156" s="5">
        <v>155</v>
      </c>
      <c r="B156" s="6" t="s">
        <v>4470</v>
      </c>
      <c r="C156" s="80">
        <v>42079</v>
      </c>
      <c r="D156" s="37" t="s">
        <v>4471</v>
      </c>
      <c r="E156" s="8" t="s">
        <v>4472</v>
      </c>
      <c r="F156" s="9"/>
      <c r="G156" s="9"/>
      <c r="H156" s="9"/>
      <c r="I156" s="9"/>
      <c r="J156" s="9"/>
      <c r="K156" s="9"/>
      <c r="L156" s="9"/>
      <c r="M156" s="9"/>
      <c r="N156" s="9"/>
      <c r="O156" s="9"/>
      <c r="P156" s="9"/>
      <c r="Q156" s="9"/>
      <c r="R156" s="9"/>
      <c r="S156" s="9"/>
      <c r="T156" s="9"/>
      <c r="U156" s="9"/>
      <c r="V156" s="9"/>
      <c r="W156" s="9"/>
      <c r="X156" s="9"/>
      <c r="Y156" s="9"/>
    </row>
    <row r="157" spans="1:25" ht="33.75" customHeight="1">
      <c r="A157" s="8">
        <v>156</v>
      </c>
      <c r="B157" s="6" t="s">
        <v>4473</v>
      </c>
      <c r="C157" s="80">
        <v>42086</v>
      </c>
      <c r="D157" s="37" t="s">
        <v>4474</v>
      </c>
      <c r="E157" s="37" t="s">
        <v>4475</v>
      </c>
      <c r="F157" s="9"/>
      <c r="G157" s="9"/>
      <c r="H157" s="9"/>
      <c r="I157" s="9"/>
      <c r="J157" s="9"/>
      <c r="K157" s="9"/>
      <c r="L157" s="9"/>
      <c r="M157" s="9"/>
      <c r="N157" s="9"/>
      <c r="O157" s="9"/>
      <c r="P157" s="9"/>
      <c r="Q157" s="9"/>
      <c r="R157" s="9"/>
      <c r="S157" s="9"/>
      <c r="T157" s="9"/>
      <c r="U157" s="9"/>
      <c r="V157" s="9"/>
      <c r="W157" s="9"/>
      <c r="X157" s="9"/>
      <c r="Y157" s="9"/>
    </row>
    <row r="158" spans="1:25" ht="33.75" customHeight="1">
      <c r="A158" s="84">
        <v>157</v>
      </c>
      <c r="B158" s="85" t="s">
        <v>4476</v>
      </c>
      <c r="C158" s="86">
        <v>42088</v>
      </c>
      <c r="D158" s="82" t="s">
        <v>4477</v>
      </c>
      <c r="E158" s="87" t="s">
        <v>4478</v>
      </c>
      <c r="F158" s="9"/>
      <c r="G158" s="9"/>
      <c r="H158" s="9"/>
      <c r="I158" s="9"/>
      <c r="J158" s="9"/>
      <c r="K158" s="9"/>
      <c r="L158" s="9"/>
      <c r="M158" s="9"/>
      <c r="N158" s="9"/>
      <c r="O158" s="9"/>
      <c r="P158" s="9"/>
      <c r="Q158" s="9"/>
      <c r="R158" s="9"/>
      <c r="S158" s="9"/>
      <c r="T158" s="9"/>
      <c r="U158" s="9"/>
      <c r="V158" s="9"/>
      <c r="W158" s="9"/>
      <c r="X158" s="9"/>
      <c r="Y158" s="9"/>
    </row>
    <row r="159" spans="1:25" ht="33.75" customHeight="1">
      <c r="A159" s="5">
        <v>158</v>
      </c>
      <c r="B159" s="6" t="s">
        <v>4479</v>
      </c>
      <c r="C159" s="80">
        <v>42089</v>
      </c>
      <c r="D159" s="37" t="s">
        <v>4480</v>
      </c>
      <c r="E159" s="8" t="s">
        <v>4481</v>
      </c>
      <c r="F159" s="9"/>
      <c r="G159" s="9"/>
      <c r="H159" s="9"/>
      <c r="I159" s="9"/>
      <c r="J159" s="9"/>
      <c r="K159" s="9"/>
      <c r="L159" s="9"/>
      <c r="M159" s="9"/>
      <c r="N159" s="9"/>
      <c r="O159" s="9"/>
      <c r="P159" s="9"/>
      <c r="Q159" s="9"/>
      <c r="R159" s="9"/>
      <c r="S159" s="9"/>
      <c r="T159" s="9"/>
      <c r="U159" s="9"/>
      <c r="V159" s="9"/>
      <c r="W159" s="9"/>
      <c r="X159" s="9"/>
      <c r="Y159" s="9"/>
    </row>
    <row r="160" spans="1:25" ht="33.75" customHeight="1">
      <c r="A160" s="5">
        <v>159</v>
      </c>
      <c r="B160" s="15" t="s">
        <v>4482</v>
      </c>
      <c r="C160" s="80">
        <v>42149</v>
      </c>
      <c r="D160" s="8" t="s">
        <v>4483</v>
      </c>
      <c r="E160" s="5" t="s">
        <v>232</v>
      </c>
      <c r="F160" s="9"/>
      <c r="G160" s="9"/>
      <c r="H160" s="9"/>
      <c r="I160" s="9"/>
      <c r="J160" s="9"/>
      <c r="K160" s="9"/>
      <c r="L160" s="9"/>
      <c r="M160" s="9"/>
      <c r="N160" s="9"/>
      <c r="O160" s="9"/>
      <c r="P160" s="9"/>
      <c r="Q160" s="9"/>
      <c r="R160" s="9"/>
      <c r="S160" s="9"/>
      <c r="T160" s="9"/>
      <c r="U160" s="9"/>
      <c r="V160" s="9"/>
      <c r="W160" s="9"/>
      <c r="X160" s="9"/>
      <c r="Y160" s="9"/>
    </row>
    <row r="161" spans="1:25" ht="33.75" customHeight="1">
      <c r="A161" s="5">
        <v>160</v>
      </c>
      <c r="B161" s="6" t="s">
        <v>4484</v>
      </c>
      <c r="C161" s="80">
        <v>42180</v>
      </c>
      <c r="D161" s="8" t="s">
        <v>4485</v>
      </c>
      <c r="E161" s="5" t="s">
        <v>1264</v>
      </c>
      <c r="F161" s="9"/>
      <c r="G161" s="9"/>
      <c r="H161" s="9"/>
      <c r="I161" s="9"/>
      <c r="J161" s="9"/>
      <c r="K161" s="9"/>
      <c r="L161" s="9"/>
      <c r="M161" s="9"/>
      <c r="N161" s="9"/>
      <c r="O161" s="9"/>
      <c r="P161" s="9"/>
      <c r="Q161" s="9"/>
      <c r="R161" s="9"/>
      <c r="S161" s="9"/>
      <c r="T161" s="9"/>
      <c r="U161" s="9"/>
      <c r="V161" s="9"/>
      <c r="W161" s="9"/>
      <c r="X161" s="9"/>
      <c r="Y161" s="9"/>
    </row>
    <row r="162" spans="1:25" ht="33.75" customHeight="1">
      <c r="A162" s="5">
        <v>161</v>
      </c>
      <c r="B162" s="6" t="s">
        <v>4486</v>
      </c>
      <c r="C162" s="80">
        <v>42187</v>
      </c>
      <c r="D162" s="8" t="s">
        <v>4487</v>
      </c>
      <c r="E162" s="8" t="s">
        <v>4488</v>
      </c>
      <c r="F162" s="9"/>
      <c r="G162" s="9"/>
      <c r="H162" s="9"/>
      <c r="I162" s="9"/>
      <c r="J162" s="9"/>
      <c r="K162" s="9"/>
      <c r="L162" s="9"/>
      <c r="M162" s="9"/>
      <c r="N162" s="9"/>
      <c r="O162" s="9"/>
      <c r="P162" s="9"/>
      <c r="Q162" s="9"/>
      <c r="R162" s="9"/>
      <c r="S162" s="9"/>
      <c r="T162" s="9"/>
      <c r="U162" s="9"/>
      <c r="V162" s="9"/>
      <c r="W162" s="9"/>
      <c r="X162" s="9"/>
      <c r="Y162" s="9"/>
    </row>
    <row r="163" spans="1:25" ht="33.75" customHeight="1">
      <c r="A163" s="5">
        <v>162</v>
      </c>
      <c r="B163" s="6" t="s">
        <v>4489</v>
      </c>
      <c r="C163" s="80">
        <v>42206</v>
      </c>
      <c r="D163" s="8" t="s">
        <v>4490</v>
      </c>
      <c r="E163" s="8" t="s">
        <v>4491</v>
      </c>
      <c r="F163" s="9"/>
      <c r="G163" s="9"/>
      <c r="H163" s="9"/>
      <c r="I163" s="9"/>
      <c r="J163" s="9"/>
      <c r="K163" s="9"/>
      <c r="L163" s="9"/>
      <c r="M163" s="9"/>
      <c r="N163" s="9"/>
      <c r="O163" s="9"/>
      <c r="P163" s="9"/>
      <c r="Q163" s="9"/>
      <c r="R163" s="9"/>
      <c r="S163" s="9"/>
      <c r="T163" s="9"/>
      <c r="U163" s="9"/>
      <c r="V163" s="9"/>
      <c r="W163" s="9"/>
      <c r="X163" s="9"/>
      <c r="Y163" s="9"/>
    </row>
    <row r="164" spans="1:25" ht="33.75" customHeight="1">
      <c r="A164" s="5">
        <v>163</v>
      </c>
      <c r="B164" s="6" t="s">
        <v>4492</v>
      </c>
      <c r="C164" s="80">
        <v>42213</v>
      </c>
      <c r="D164" s="8" t="s">
        <v>4493</v>
      </c>
      <c r="E164" s="37" t="s">
        <v>4494</v>
      </c>
      <c r="F164" s="9"/>
      <c r="G164" s="9"/>
      <c r="H164" s="9"/>
      <c r="I164" s="9"/>
      <c r="J164" s="9"/>
      <c r="K164" s="9"/>
      <c r="L164" s="9"/>
      <c r="M164" s="9"/>
      <c r="N164" s="9"/>
      <c r="O164" s="9"/>
      <c r="P164" s="9"/>
      <c r="Q164" s="9"/>
      <c r="R164" s="9"/>
      <c r="S164" s="9"/>
      <c r="T164" s="9"/>
      <c r="U164" s="9"/>
      <c r="V164" s="9"/>
      <c r="W164" s="9"/>
      <c r="X164" s="9"/>
      <c r="Y164" s="9"/>
    </row>
    <row r="165" spans="1:25" ht="33.75" customHeight="1">
      <c r="A165" s="84">
        <v>164</v>
      </c>
      <c r="B165" s="85" t="s">
        <v>4495</v>
      </c>
      <c r="C165" s="86">
        <v>42334</v>
      </c>
      <c r="D165" s="87" t="s">
        <v>4496</v>
      </c>
      <c r="E165" s="88" t="s">
        <v>4497</v>
      </c>
      <c r="F165" s="9"/>
      <c r="G165" s="9"/>
      <c r="H165" s="9"/>
      <c r="I165" s="9"/>
      <c r="J165" s="9"/>
      <c r="K165" s="9"/>
      <c r="L165" s="9"/>
      <c r="M165" s="9"/>
      <c r="N165" s="9"/>
      <c r="O165" s="9"/>
      <c r="P165" s="9"/>
      <c r="Q165" s="9"/>
      <c r="R165" s="9"/>
      <c r="S165" s="9"/>
      <c r="T165" s="9"/>
      <c r="U165" s="9"/>
      <c r="V165" s="9"/>
      <c r="W165" s="9"/>
      <c r="X165" s="9"/>
      <c r="Y165" s="9"/>
    </row>
    <row r="166" spans="1:25" ht="33.75" customHeight="1">
      <c r="A166" s="5">
        <v>165</v>
      </c>
      <c r="B166" s="6" t="s">
        <v>4498</v>
      </c>
      <c r="C166" s="80">
        <v>42349</v>
      </c>
      <c r="D166" s="8" t="s">
        <v>4499</v>
      </c>
      <c r="E166" s="37" t="s">
        <v>4500</v>
      </c>
      <c r="F166" s="5"/>
      <c r="G166" s="5"/>
      <c r="H166" s="5"/>
      <c r="I166" s="5"/>
      <c r="J166" s="5"/>
      <c r="K166" s="5"/>
      <c r="L166" s="5"/>
      <c r="M166" s="5"/>
      <c r="N166" s="5"/>
      <c r="O166" s="5"/>
      <c r="P166" s="5"/>
      <c r="Q166" s="5"/>
      <c r="R166" s="5"/>
      <c r="S166" s="5"/>
      <c r="T166" s="5"/>
      <c r="U166" s="5"/>
      <c r="V166" s="5"/>
      <c r="W166" s="5"/>
      <c r="X166" s="5"/>
      <c r="Y166" s="5"/>
    </row>
    <row r="167" spans="1:25" ht="33.75" customHeight="1">
      <c r="A167" s="5">
        <v>166</v>
      </c>
      <c r="B167" s="6" t="s">
        <v>4501</v>
      </c>
      <c r="C167" s="80">
        <v>42563</v>
      </c>
      <c r="D167" s="8" t="s">
        <v>4502</v>
      </c>
      <c r="E167" s="20" t="s">
        <v>4503</v>
      </c>
      <c r="F167" s="5"/>
      <c r="G167" s="5"/>
      <c r="H167" s="5"/>
      <c r="I167" s="5"/>
      <c r="J167" s="5"/>
      <c r="K167" s="5"/>
      <c r="L167" s="5"/>
      <c r="M167" s="5"/>
      <c r="N167" s="5"/>
      <c r="O167" s="5"/>
      <c r="P167" s="5"/>
      <c r="Q167" s="5"/>
      <c r="R167" s="5"/>
      <c r="S167" s="5"/>
      <c r="T167" s="5"/>
      <c r="U167" s="5"/>
      <c r="V167" s="5"/>
      <c r="W167" s="5"/>
      <c r="X167" s="5"/>
      <c r="Y167" s="5"/>
    </row>
    <row r="168" spans="1:25" ht="33.75" customHeight="1">
      <c r="A168" s="5">
        <v>167</v>
      </c>
      <c r="B168" s="6" t="s">
        <v>4504</v>
      </c>
      <c r="C168" s="80">
        <v>42564</v>
      </c>
      <c r="D168" s="8" t="s">
        <v>4505</v>
      </c>
      <c r="E168" s="20" t="s">
        <v>4503</v>
      </c>
      <c r="F168" s="5"/>
      <c r="G168" s="5"/>
      <c r="H168" s="5"/>
      <c r="I168" s="5"/>
      <c r="J168" s="5"/>
      <c r="K168" s="5"/>
      <c r="L168" s="5"/>
      <c r="M168" s="5"/>
      <c r="N168" s="5"/>
      <c r="O168" s="5"/>
      <c r="P168" s="5"/>
      <c r="Q168" s="5"/>
      <c r="R168" s="5"/>
      <c r="S168" s="5"/>
      <c r="T168" s="5"/>
      <c r="U168" s="5"/>
      <c r="V168" s="5"/>
      <c r="W168" s="5"/>
      <c r="X168" s="5"/>
      <c r="Y168" s="5"/>
    </row>
    <row r="169" spans="1:25" ht="33.75" customHeight="1">
      <c r="A169" s="5">
        <v>168</v>
      </c>
      <c r="B169" s="89" t="s">
        <v>4506</v>
      </c>
      <c r="C169" s="80">
        <v>42879</v>
      </c>
      <c r="D169" s="8" t="s">
        <v>4507</v>
      </c>
      <c r="E169" s="9" t="s">
        <v>4508</v>
      </c>
      <c r="F169" s="5"/>
      <c r="G169" s="5"/>
      <c r="H169" s="5"/>
      <c r="I169" s="5"/>
      <c r="J169" s="5"/>
      <c r="K169" s="5"/>
      <c r="L169" s="5"/>
      <c r="M169" s="5"/>
      <c r="N169" s="5"/>
      <c r="O169" s="5"/>
      <c r="P169" s="5"/>
      <c r="Q169" s="5"/>
      <c r="R169" s="5"/>
      <c r="S169" s="5"/>
      <c r="T169" s="5"/>
      <c r="U169" s="5"/>
      <c r="V169" s="5"/>
      <c r="W169" s="5"/>
      <c r="X169" s="5"/>
      <c r="Y169" s="5"/>
    </row>
    <row r="170" spans="1:25" ht="33.75" customHeight="1">
      <c r="A170" s="5">
        <v>169</v>
      </c>
      <c r="B170" s="15" t="s">
        <v>4509</v>
      </c>
      <c r="C170" s="80">
        <v>42940</v>
      </c>
      <c r="D170" s="8" t="s">
        <v>4510</v>
      </c>
      <c r="E170" s="5" t="s">
        <v>437</v>
      </c>
      <c r="F170" s="90"/>
      <c r="G170" s="5"/>
      <c r="H170" s="5"/>
      <c r="I170" s="5"/>
      <c r="J170" s="5"/>
      <c r="K170" s="5"/>
      <c r="L170" s="5"/>
      <c r="M170" s="5"/>
      <c r="N170" s="5"/>
      <c r="O170" s="5"/>
      <c r="P170" s="5"/>
      <c r="Q170" s="5"/>
      <c r="R170" s="5"/>
      <c r="S170" s="5"/>
      <c r="T170" s="5"/>
      <c r="U170" s="5"/>
      <c r="V170" s="5"/>
      <c r="W170" s="5"/>
      <c r="X170" s="5"/>
      <c r="Y170" s="5"/>
    </row>
    <row r="171" spans="1:25" ht="33.75" customHeight="1">
      <c r="A171" s="5">
        <v>170</v>
      </c>
      <c r="B171" s="15" t="s">
        <v>4511</v>
      </c>
      <c r="C171" s="80">
        <v>42933</v>
      </c>
      <c r="D171" s="5" t="s">
        <v>4512</v>
      </c>
      <c r="E171" s="5" t="s">
        <v>4513</v>
      </c>
      <c r="F171" s="9"/>
      <c r="G171" s="9"/>
      <c r="H171" s="9"/>
      <c r="I171" s="9"/>
      <c r="J171" s="9"/>
      <c r="K171" s="9"/>
      <c r="L171" s="9"/>
      <c r="M171" s="9"/>
      <c r="N171" s="9"/>
      <c r="O171" s="9"/>
      <c r="P171" s="9"/>
      <c r="Q171" s="9"/>
      <c r="R171" s="9"/>
      <c r="S171" s="9"/>
      <c r="T171" s="9"/>
      <c r="U171" s="9"/>
      <c r="V171" s="9"/>
      <c r="W171" s="9"/>
      <c r="X171" s="9"/>
      <c r="Y171" s="9"/>
    </row>
    <row r="172" spans="1:25" ht="33.75" customHeight="1">
      <c r="A172" s="5">
        <v>171</v>
      </c>
      <c r="B172" s="15" t="s">
        <v>4514</v>
      </c>
      <c r="C172" s="80">
        <v>42935</v>
      </c>
      <c r="D172" s="8" t="s">
        <v>4515</v>
      </c>
      <c r="E172" s="8" t="s">
        <v>1744</v>
      </c>
      <c r="F172" s="9"/>
      <c r="G172" s="9"/>
      <c r="H172" s="9"/>
      <c r="I172" s="9"/>
      <c r="J172" s="9"/>
      <c r="K172" s="9"/>
      <c r="L172" s="9"/>
      <c r="M172" s="9"/>
      <c r="N172" s="9"/>
      <c r="O172" s="9"/>
      <c r="P172" s="9"/>
      <c r="Q172" s="9"/>
      <c r="R172" s="9"/>
      <c r="S172" s="9"/>
      <c r="T172" s="9"/>
      <c r="U172" s="9"/>
      <c r="V172" s="9"/>
      <c r="W172" s="9"/>
      <c r="X172" s="9"/>
      <c r="Y172" s="9"/>
    </row>
    <row r="173" spans="1:25" ht="33.75" customHeight="1">
      <c r="A173" s="5">
        <v>172</v>
      </c>
      <c r="B173" s="6" t="s">
        <v>4516</v>
      </c>
      <c r="C173" s="80">
        <v>42942</v>
      </c>
      <c r="D173" s="91" t="s">
        <v>4517</v>
      </c>
      <c r="E173" s="5" t="s">
        <v>4518</v>
      </c>
      <c r="F173" s="9"/>
      <c r="G173" s="9"/>
      <c r="H173" s="9"/>
      <c r="I173" s="9"/>
      <c r="J173" s="9"/>
      <c r="K173" s="9"/>
      <c r="L173" s="9"/>
      <c r="M173" s="9"/>
      <c r="N173" s="9"/>
      <c r="O173" s="9"/>
      <c r="P173" s="9"/>
      <c r="Q173" s="9"/>
      <c r="R173" s="9"/>
      <c r="S173" s="9"/>
      <c r="T173" s="9"/>
      <c r="U173" s="9"/>
      <c r="V173" s="9"/>
      <c r="W173" s="9"/>
      <c r="X173" s="9"/>
      <c r="Y173" s="9"/>
    </row>
    <row r="174" spans="1:25" ht="33.75" customHeight="1">
      <c r="A174" s="5">
        <v>173</v>
      </c>
      <c r="B174" s="6" t="s">
        <v>4519</v>
      </c>
      <c r="C174" s="80">
        <v>43293</v>
      </c>
      <c r="D174" s="91" t="s">
        <v>4520</v>
      </c>
      <c r="E174" s="5" t="s">
        <v>608</v>
      </c>
      <c r="F174" s="9"/>
      <c r="G174" s="9"/>
      <c r="H174" s="9"/>
      <c r="I174" s="9"/>
      <c r="J174" s="9"/>
      <c r="K174" s="9"/>
      <c r="L174" s="9"/>
      <c r="M174" s="9"/>
      <c r="N174" s="9"/>
      <c r="O174" s="9"/>
      <c r="P174" s="9"/>
      <c r="Q174" s="9"/>
      <c r="R174" s="9"/>
      <c r="S174" s="9"/>
      <c r="T174" s="9"/>
      <c r="U174" s="9"/>
      <c r="V174" s="9"/>
      <c r="W174" s="9"/>
      <c r="X174" s="9"/>
      <c r="Y174" s="9"/>
    </row>
    <row r="175" spans="1:25" ht="33.75" customHeight="1">
      <c r="A175" s="5">
        <v>174</v>
      </c>
      <c r="B175" s="6" t="s">
        <v>4521</v>
      </c>
      <c r="C175" s="80">
        <v>43293</v>
      </c>
      <c r="D175" s="91" t="s">
        <v>4522</v>
      </c>
      <c r="E175" s="5" t="s">
        <v>608</v>
      </c>
      <c r="F175" s="9"/>
      <c r="G175" s="9"/>
      <c r="H175" s="9"/>
      <c r="I175" s="9"/>
      <c r="J175" s="9"/>
      <c r="K175" s="9"/>
      <c r="L175" s="9"/>
      <c r="M175" s="9"/>
      <c r="N175" s="9"/>
      <c r="O175" s="9"/>
      <c r="P175" s="9"/>
      <c r="Q175" s="9"/>
      <c r="R175" s="9"/>
      <c r="S175" s="9"/>
      <c r="T175" s="9"/>
      <c r="U175" s="9"/>
      <c r="V175" s="9"/>
      <c r="W175" s="9"/>
      <c r="X175" s="9"/>
      <c r="Y175" s="9"/>
    </row>
    <row r="176" spans="1:25" ht="33.75" customHeight="1">
      <c r="A176" s="84">
        <v>175</v>
      </c>
      <c r="B176" s="85" t="str">
        <f>HYPERLINK("https://www.microsave.net/2019/03/07/a-comprehensive-framework-for-gender-centrality-in-financial-services/","A comprehensive framework for gender centrality in financial services")</f>
        <v>A comprehensive framework for gender centrality in financial services</v>
      </c>
      <c r="C176" s="86">
        <v>43531</v>
      </c>
      <c r="D176" s="87" t="s">
        <v>4523</v>
      </c>
      <c r="E176" s="87" t="s">
        <v>4524</v>
      </c>
      <c r="F176" s="9"/>
      <c r="G176" s="9"/>
      <c r="H176" s="9"/>
      <c r="I176" s="9"/>
      <c r="J176" s="9"/>
      <c r="K176" s="9"/>
      <c r="L176" s="9"/>
      <c r="M176" s="9"/>
      <c r="N176" s="9"/>
      <c r="O176" s="9"/>
      <c r="P176" s="9"/>
      <c r="Q176" s="9"/>
      <c r="R176" s="9"/>
      <c r="S176" s="9"/>
      <c r="T176" s="9"/>
      <c r="U176" s="9"/>
      <c r="V176" s="9"/>
      <c r="W176" s="9"/>
      <c r="X176" s="9"/>
      <c r="Y176" s="9"/>
    </row>
    <row r="177" spans="1:25" ht="33.75" customHeight="1">
      <c r="A177" s="8">
        <v>176</v>
      </c>
      <c r="B177" s="31" t="str">
        <f>HYPERLINK("https://www.microsave.net/2019/07/04/creative-economies-as-a-gateway-to-pro-poor-tourism-in-india/","Creative economies as a gateway to pro-poor tourism in India")</f>
        <v>Creative economies as a gateway to pro-poor tourism in India</v>
      </c>
      <c r="C177" s="92">
        <v>43651</v>
      </c>
      <c r="D177" s="93" t="s">
        <v>4525</v>
      </c>
      <c r="E177" s="94" t="s">
        <v>4526</v>
      </c>
      <c r="F177" s="10"/>
      <c r="G177" s="10"/>
      <c r="H177" s="10"/>
      <c r="I177" s="10"/>
      <c r="J177" s="10"/>
      <c r="K177" s="10"/>
      <c r="L177" s="10"/>
      <c r="M177" s="10"/>
      <c r="N177" s="10"/>
      <c r="O177" s="10"/>
      <c r="P177" s="10"/>
      <c r="Q177" s="10"/>
      <c r="R177" s="10"/>
      <c r="S177" s="10"/>
      <c r="T177" s="10"/>
      <c r="U177" s="10"/>
      <c r="V177" s="10"/>
      <c r="W177" s="10"/>
      <c r="X177" s="10"/>
      <c r="Y177" s="10"/>
    </row>
    <row r="178" spans="1:25" ht="33.75" customHeight="1">
      <c r="A178" s="84">
        <v>177</v>
      </c>
      <c r="B178" s="95" t="s">
        <v>4527</v>
      </c>
      <c r="C178" s="86">
        <v>43843</v>
      </c>
      <c r="D178" s="87" t="s">
        <v>4528</v>
      </c>
      <c r="E178" s="87" t="s">
        <v>4529</v>
      </c>
      <c r="F178" s="9"/>
      <c r="G178" s="9"/>
      <c r="H178" s="9"/>
      <c r="I178" s="9"/>
      <c r="J178" s="9"/>
      <c r="K178" s="9"/>
      <c r="L178" s="9"/>
      <c r="M178" s="9"/>
      <c r="N178" s="9"/>
      <c r="O178" s="9"/>
      <c r="P178" s="9"/>
      <c r="Q178" s="9"/>
      <c r="R178" s="9"/>
      <c r="S178" s="9"/>
      <c r="T178" s="9"/>
      <c r="U178" s="9"/>
      <c r="V178" s="9"/>
      <c r="W178" s="9"/>
      <c r="X178" s="9"/>
      <c r="Y178" s="9"/>
    </row>
    <row r="179" spans="1:25" ht="33.75" customHeight="1">
      <c r="A179" s="96">
        <v>178</v>
      </c>
      <c r="B179" s="97" t="s">
        <v>4530</v>
      </c>
      <c r="C179" s="98">
        <v>44599</v>
      </c>
      <c r="D179" s="99" t="s">
        <v>4531</v>
      </c>
      <c r="E179" s="100" t="s">
        <v>4532</v>
      </c>
      <c r="F179" s="9"/>
      <c r="G179" s="9"/>
      <c r="H179" s="9"/>
      <c r="I179" s="9"/>
      <c r="J179" s="9"/>
      <c r="K179" s="9"/>
      <c r="L179" s="9"/>
      <c r="M179" s="9"/>
      <c r="N179" s="9"/>
      <c r="O179" s="9"/>
      <c r="P179" s="9"/>
      <c r="Q179" s="9"/>
      <c r="R179" s="9"/>
      <c r="S179" s="9"/>
      <c r="T179" s="9"/>
      <c r="U179" s="9"/>
      <c r="V179" s="9"/>
      <c r="W179" s="9"/>
      <c r="X179" s="9"/>
      <c r="Y179" s="9"/>
    </row>
    <row r="180" spans="1:25" s="51" customFormat="1" ht="33.75" customHeight="1">
      <c r="A180" s="69">
        <v>179</v>
      </c>
      <c r="B180" s="97" t="s">
        <v>4533</v>
      </c>
      <c r="C180" s="101">
        <v>45068</v>
      </c>
      <c r="D180" s="100" t="s">
        <v>4534</v>
      </c>
      <c r="E180" s="69" t="s">
        <v>4535</v>
      </c>
    </row>
    <row r="181" spans="1:25" ht="33.75" customHeight="1">
      <c r="A181" s="9"/>
      <c r="B181" s="11"/>
      <c r="C181" s="14"/>
      <c r="D181" s="10"/>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14"/>
      <c r="D182" s="10"/>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14"/>
      <c r="D183" s="10"/>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14"/>
      <c r="D184" s="10"/>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14"/>
      <c r="D185" s="10"/>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14"/>
      <c r="D186" s="10"/>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14"/>
      <c r="D187" s="10"/>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14"/>
      <c r="D188" s="10"/>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14"/>
      <c r="D189" s="10"/>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14"/>
      <c r="D190" s="10"/>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14"/>
      <c r="D191" s="10"/>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14"/>
      <c r="D192" s="10"/>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14"/>
      <c r="D193" s="10"/>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14"/>
      <c r="D194" s="10"/>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14"/>
      <c r="D195" s="10"/>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14"/>
      <c r="D196" s="10"/>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14"/>
      <c r="D197" s="10"/>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14"/>
      <c r="D198" s="10"/>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14"/>
      <c r="D199" s="10"/>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14"/>
      <c r="D200" s="10"/>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14"/>
      <c r="D201" s="10"/>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14"/>
      <c r="D202" s="10"/>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14"/>
      <c r="D203" s="10"/>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14"/>
      <c r="D204" s="10"/>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14"/>
      <c r="D205" s="10"/>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14"/>
      <c r="D206" s="10"/>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14"/>
      <c r="D207" s="10"/>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14"/>
      <c r="D208" s="10"/>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14"/>
      <c r="D209" s="10"/>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14"/>
      <c r="D210" s="10"/>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14"/>
      <c r="D211" s="10"/>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14"/>
      <c r="D212" s="10"/>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14"/>
      <c r="D213" s="10"/>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14"/>
      <c r="D214" s="10"/>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14"/>
      <c r="D215" s="10"/>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14"/>
      <c r="D216" s="10"/>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14"/>
      <c r="D217" s="10"/>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14"/>
      <c r="D218" s="10"/>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14"/>
      <c r="D219" s="10"/>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14"/>
      <c r="D220" s="10"/>
      <c r="E220" s="9"/>
      <c r="F220" s="9"/>
      <c r="G220" s="9"/>
      <c r="H220" s="9"/>
      <c r="I220" s="9"/>
      <c r="J220" s="9"/>
      <c r="K220" s="9"/>
      <c r="L220" s="9"/>
      <c r="M220" s="9"/>
      <c r="N220" s="9"/>
      <c r="O220" s="9"/>
      <c r="P220" s="9"/>
      <c r="Q220" s="9"/>
      <c r="R220" s="9"/>
      <c r="S220" s="9"/>
      <c r="T220" s="9"/>
      <c r="U220" s="9"/>
      <c r="V220" s="9"/>
      <c r="W220" s="9"/>
      <c r="X220" s="9"/>
      <c r="Y220" s="9"/>
    </row>
    <row r="221" spans="1:25" ht="33.75" customHeight="1">
      <c r="A221" s="9"/>
      <c r="B221" s="11"/>
      <c r="C221" s="14"/>
      <c r="D221" s="10"/>
      <c r="E221" s="9"/>
      <c r="F221" s="9"/>
      <c r="G221" s="9"/>
      <c r="H221" s="9"/>
      <c r="I221" s="9"/>
      <c r="J221" s="9"/>
      <c r="K221" s="9"/>
      <c r="L221" s="9"/>
      <c r="M221" s="9"/>
      <c r="N221" s="9"/>
      <c r="O221" s="9"/>
      <c r="P221" s="9"/>
      <c r="Q221" s="9"/>
      <c r="R221" s="9"/>
      <c r="S221" s="9"/>
      <c r="T221" s="9"/>
      <c r="U221" s="9"/>
      <c r="V221" s="9"/>
      <c r="W221" s="9"/>
      <c r="X221" s="9"/>
      <c r="Y221" s="9"/>
    </row>
    <row r="222" spans="1:25" ht="33.75" customHeight="1">
      <c r="A222" s="9"/>
      <c r="B222" s="11"/>
      <c r="C222" s="14"/>
      <c r="D222" s="10"/>
      <c r="E222" s="9"/>
      <c r="F222" s="9"/>
      <c r="G222" s="9"/>
      <c r="H222" s="9"/>
      <c r="I222" s="9"/>
      <c r="J222" s="9"/>
      <c r="K222" s="9"/>
      <c r="L222" s="9"/>
      <c r="M222" s="9"/>
      <c r="N222" s="9"/>
      <c r="O222" s="9"/>
      <c r="P222" s="9"/>
      <c r="Q222" s="9"/>
      <c r="R222" s="9"/>
      <c r="S222" s="9"/>
      <c r="T222" s="9"/>
      <c r="U222" s="9"/>
      <c r="V222" s="9"/>
      <c r="W222" s="9"/>
      <c r="X222" s="9"/>
      <c r="Y222" s="9"/>
    </row>
    <row r="223" spans="1:25" ht="33.75" customHeight="1">
      <c r="A223" s="9"/>
      <c r="B223" s="11"/>
      <c r="C223" s="14"/>
      <c r="D223" s="10"/>
      <c r="E223" s="9"/>
      <c r="F223" s="9"/>
      <c r="G223" s="9"/>
      <c r="H223" s="9"/>
      <c r="I223" s="9"/>
      <c r="J223" s="9"/>
      <c r="K223" s="9"/>
      <c r="L223" s="9"/>
      <c r="M223" s="9"/>
      <c r="N223" s="9"/>
      <c r="O223" s="9"/>
      <c r="P223" s="9"/>
      <c r="Q223" s="9"/>
      <c r="R223" s="9"/>
      <c r="S223" s="9"/>
      <c r="T223" s="9"/>
      <c r="U223" s="9"/>
      <c r="V223" s="9"/>
      <c r="W223" s="9"/>
      <c r="X223" s="9"/>
      <c r="Y223" s="9"/>
    </row>
    <row r="224" spans="1:25" ht="33.75" customHeight="1">
      <c r="A224" s="9"/>
      <c r="B224" s="11"/>
      <c r="C224" s="14"/>
      <c r="D224" s="10"/>
      <c r="E224" s="9"/>
      <c r="F224" s="9"/>
      <c r="G224" s="9"/>
      <c r="H224" s="9"/>
      <c r="I224" s="9"/>
      <c r="J224" s="9"/>
      <c r="K224" s="9"/>
      <c r="L224" s="9"/>
      <c r="M224" s="9"/>
      <c r="N224" s="9"/>
      <c r="O224" s="9"/>
      <c r="P224" s="9"/>
      <c r="Q224" s="9"/>
      <c r="R224" s="9"/>
      <c r="S224" s="9"/>
      <c r="T224" s="9"/>
      <c r="U224" s="9"/>
      <c r="V224" s="9"/>
      <c r="W224" s="9"/>
      <c r="X224" s="9"/>
      <c r="Y224" s="9"/>
    </row>
    <row r="225" spans="1:25" ht="33.75" customHeight="1">
      <c r="A225" s="9"/>
      <c r="B225" s="11"/>
      <c r="C225" s="14"/>
      <c r="D225" s="10"/>
      <c r="E225" s="9"/>
      <c r="F225" s="9"/>
      <c r="G225" s="9"/>
      <c r="H225" s="9"/>
      <c r="I225" s="9"/>
      <c r="J225" s="9"/>
      <c r="K225" s="9"/>
      <c r="L225" s="9"/>
      <c r="M225" s="9"/>
      <c r="N225" s="9"/>
      <c r="O225" s="9"/>
      <c r="P225" s="9"/>
      <c r="Q225" s="9"/>
      <c r="R225" s="9"/>
      <c r="S225" s="9"/>
      <c r="T225" s="9"/>
      <c r="U225" s="9"/>
      <c r="V225" s="9"/>
      <c r="W225" s="9"/>
      <c r="X225" s="9"/>
      <c r="Y225" s="9"/>
    </row>
    <row r="226" spans="1:25" ht="33.75" customHeight="1">
      <c r="A226" s="9"/>
      <c r="B226" s="11"/>
      <c r="C226" s="14"/>
      <c r="D226" s="10"/>
      <c r="E226" s="9"/>
      <c r="F226" s="9"/>
      <c r="G226" s="9"/>
      <c r="H226" s="9"/>
      <c r="I226" s="9"/>
      <c r="J226" s="9"/>
      <c r="K226" s="9"/>
      <c r="L226" s="9"/>
      <c r="M226" s="9"/>
      <c r="N226" s="9"/>
      <c r="O226" s="9"/>
      <c r="P226" s="9"/>
      <c r="Q226" s="9"/>
      <c r="R226" s="9"/>
      <c r="S226" s="9"/>
      <c r="T226" s="9"/>
      <c r="U226" s="9"/>
      <c r="V226" s="9"/>
      <c r="W226" s="9"/>
      <c r="X226" s="9"/>
      <c r="Y226" s="9"/>
    </row>
    <row r="227" spans="1:25" ht="33.75" customHeight="1">
      <c r="A227" s="9"/>
      <c r="B227" s="11"/>
      <c r="C227" s="14"/>
      <c r="D227" s="10"/>
      <c r="E227" s="9"/>
      <c r="F227" s="9"/>
      <c r="G227" s="9"/>
      <c r="H227" s="9"/>
      <c r="I227" s="9"/>
      <c r="J227" s="9"/>
      <c r="K227" s="9"/>
      <c r="L227" s="9"/>
      <c r="M227" s="9"/>
      <c r="N227" s="9"/>
      <c r="O227" s="9"/>
      <c r="P227" s="9"/>
      <c r="Q227" s="9"/>
      <c r="R227" s="9"/>
      <c r="S227" s="9"/>
      <c r="T227" s="9"/>
      <c r="U227" s="9"/>
      <c r="V227" s="9"/>
      <c r="W227" s="9"/>
      <c r="X227" s="9"/>
      <c r="Y227" s="9"/>
    </row>
    <row r="228" spans="1:25" ht="33.75" customHeight="1">
      <c r="A228" s="9"/>
      <c r="B228" s="11"/>
      <c r="C228" s="14"/>
      <c r="D228" s="10"/>
      <c r="E228" s="9"/>
      <c r="F228" s="9"/>
      <c r="G228" s="9"/>
      <c r="H228" s="9"/>
      <c r="I228" s="9"/>
      <c r="J228" s="9"/>
      <c r="K228" s="9"/>
      <c r="L228" s="9"/>
      <c r="M228" s="9"/>
      <c r="N228" s="9"/>
      <c r="O228" s="9"/>
      <c r="P228" s="9"/>
      <c r="Q228" s="9"/>
      <c r="R228" s="9"/>
      <c r="S228" s="9"/>
      <c r="T228" s="9"/>
      <c r="U228" s="9"/>
      <c r="V228" s="9"/>
      <c r="W228" s="9"/>
      <c r="X228" s="9"/>
      <c r="Y228" s="9"/>
    </row>
    <row r="229" spans="1:25" ht="33.75" customHeight="1">
      <c r="A229" s="9"/>
      <c r="B229" s="11"/>
      <c r="C229" s="14"/>
      <c r="D229" s="10"/>
      <c r="E229" s="9"/>
      <c r="F229" s="9"/>
      <c r="G229" s="9"/>
      <c r="H229" s="9"/>
      <c r="I229" s="9"/>
      <c r="J229" s="9"/>
      <c r="K229" s="9"/>
      <c r="L229" s="9"/>
      <c r="M229" s="9"/>
      <c r="N229" s="9"/>
      <c r="O229" s="9"/>
      <c r="P229" s="9"/>
      <c r="Q229" s="9"/>
      <c r="R229" s="9"/>
      <c r="S229" s="9"/>
      <c r="T229" s="9"/>
      <c r="U229" s="9"/>
      <c r="V229" s="9"/>
      <c r="W229" s="9"/>
      <c r="X229" s="9"/>
      <c r="Y229" s="9"/>
    </row>
    <row r="230" spans="1:25" ht="33.75" customHeight="1">
      <c r="A230" s="9"/>
      <c r="B230" s="11"/>
      <c r="C230" s="14"/>
      <c r="D230" s="10"/>
      <c r="E230" s="9"/>
      <c r="F230" s="9"/>
      <c r="G230" s="9"/>
      <c r="H230" s="9"/>
      <c r="I230" s="9"/>
      <c r="J230" s="9"/>
      <c r="K230" s="9"/>
      <c r="L230" s="9"/>
      <c r="M230" s="9"/>
      <c r="N230" s="9"/>
      <c r="O230" s="9"/>
      <c r="P230" s="9"/>
      <c r="Q230" s="9"/>
      <c r="R230" s="9"/>
      <c r="S230" s="9"/>
      <c r="T230" s="9"/>
      <c r="U230" s="9"/>
      <c r="V230" s="9"/>
      <c r="W230" s="9"/>
      <c r="X230" s="9"/>
      <c r="Y230" s="9"/>
    </row>
    <row r="231" spans="1:25" ht="33.75" customHeight="1">
      <c r="A231" s="9"/>
      <c r="B231" s="11"/>
      <c r="C231" s="14"/>
      <c r="D231" s="10"/>
      <c r="E231" s="9"/>
      <c r="F231" s="9"/>
      <c r="G231" s="9"/>
      <c r="H231" s="9"/>
      <c r="I231" s="9"/>
      <c r="J231" s="9"/>
      <c r="K231" s="9"/>
      <c r="L231" s="9"/>
      <c r="M231" s="9"/>
      <c r="N231" s="9"/>
      <c r="O231" s="9"/>
      <c r="P231" s="9"/>
      <c r="Q231" s="9"/>
      <c r="R231" s="9"/>
      <c r="S231" s="9"/>
      <c r="T231" s="9"/>
      <c r="U231" s="9"/>
      <c r="V231" s="9"/>
      <c r="W231" s="9"/>
      <c r="X231" s="9"/>
      <c r="Y231" s="9"/>
    </row>
    <row r="232" spans="1:25" ht="33.75" customHeight="1">
      <c r="A232" s="9"/>
      <c r="B232" s="11"/>
      <c r="C232" s="14"/>
      <c r="D232" s="10"/>
      <c r="E232" s="9"/>
      <c r="F232" s="9"/>
      <c r="G232" s="9"/>
      <c r="H232" s="9"/>
      <c r="I232" s="9"/>
      <c r="J232" s="9"/>
      <c r="K232" s="9"/>
      <c r="L232" s="9"/>
      <c r="M232" s="9"/>
      <c r="N232" s="9"/>
      <c r="O232" s="9"/>
      <c r="P232" s="9"/>
      <c r="Q232" s="9"/>
      <c r="R232" s="9"/>
      <c r="S232" s="9"/>
      <c r="T232" s="9"/>
      <c r="U232" s="9"/>
      <c r="V232" s="9"/>
      <c r="W232" s="9"/>
      <c r="X232" s="9"/>
      <c r="Y232" s="9"/>
    </row>
    <row r="233" spans="1:25" ht="33.75" customHeight="1">
      <c r="A233" s="9"/>
      <c r="B233" s="11"/>
      <c r="C233" s="14"/>
      <c r="D233" s="10"/>
      <c r="E233" s="9"/>
      <c r="F233" s="9"/>
      <c r="G233" s="9"/>
      <c r="H233" s="9"/>
      <c r="I233" s="9"/>
      <c r="J233" s="9"/>
      <c r="K233" s="9"/>
      <c r="L233" s="9"/>
      <c r="M233" s="9"/>
      <c r="N233" s="9"/>
      <c r="O233" s="9"/>
      <c r="P233" s="9"/>
      <c r="Q233" s="9"/>
      <c r="R233" s="9"/>
      <c r="S233" s="9"/>
      <c r="T233" s="9"/>
      <c r="U233" s="9"/>
      <c r="V233" s="9"/>
      <c r="W233" s="9"/>
      <c r="X233" s="9"/>
      <c r="Y233" s="9"/>
    </row>
    <row r="234" spans="1:25" ht="33.75" customHeight="1">
      <c r="A234" s="9"/>
      <c r="B234" s="11"/>
      <c r="C234" s="14"/>
      <c r="D234" s="10"/>
      <c r="E234" s="9"/>
      <c r="F234" s="9"/>
      <c r="G234" s="9"/>
      <c r="H234" s="9"/>
      <c r="I234" s="9"/>
      <c r="J234" s="9"/>
      <c r="K234" s="9"/>
      <c r="L234" s="9"/>
      <c r="M234" s="9"/>
      <c r="N234" s="9"/>
      <c r="O234" s="9"/>
      <c r="P234" s="9"/>
      <c r="Q234" s="9"/>
      <c r="R234" s="9"/>
      <c r="S234" s="9"/>
      <c r="T234" s="9"/>
      <c r="U234" s="9"/>
      <c r="V234" s="9"/>
      <c r="W234" s="9"/>
      <c r="X234" s="9"/>
      <c r="Y234" s="9"/>
    </row>
    <row r="235" spans="1:25" ht="33.75" customHeight="1">
      <c r="A235" s="9"/>
      <c r="B235" s="11"/>
      <c r="C235" s="14"/>
      <c r="D235" s="10"/>
      <c r="E235" s="9"/>
      <c r="F235" s="9"/>
      <c r="G235" s="9"/>
      <c r="H235" s="9"/>
      <c r="I235" s="9"/>
      <c r="J235" s="9"/>
      <c r="K235" s="9"/>
      <c r="L235" s="9"/>
      <c r="M235" s="9"/>
      <c r="N235" s="9"/>
      <c r="O235" s="9"/>
      <c r="P235" s="9"/>
      <c r="Q235" s="9"/>
      <c r="R235" s="9"/>
      <c r="S235" s="9"/>
      <c r="T235" s="9"/>
      <c r="U235" s="9"/>
      <c r="V235" s="9"/>
      <c r="W235" s="9"/>
      <c r="X235" s="9"/>
      <c r="Y235" s="9"/>
    </row>
    <row r="236" spans="1:25" ht="33.75" customHeight="1">
      <c r="A236" s="9"/>
      <c r="B236" s="11"/>
      <c r="C236" s="14"/>
      <c r="D236" s="10"/>
      <c r="E236" s="9"/>
      <c r="F236" s="9"/>
      <c r="G236" s="9"/>
      <c r="H236" s="9"/>
      <c r="I236" s="9"/>
      <c r="J236" s="9"/>
      <c r="K236" s="9"/>
      <c r="L236" s="9"/>
      <c r="M236" s="9"/>
      <c r="N236" s="9"/>
      <c r="O236" s="9"/>
      <c r="P236" s="9"/>
      <c r="Q236" s="9"/>
      <c r="R236" s="9"/>
      <c r="S236" s="9"/>
      <c r="T236" s="9"/>
      <c r="U236" s="9"/>
      <c r="V236" s="9"/>
      <c r="W236" s="9"/>
      <c r="X236" s="9"/>
      <c r="Y236" s="9"/>
    </row>
    <row r="237" spans="1:25" ht="33.75" customHeight="1">
      <c r="A237" s="9"/>
      <c r="B237" s="11"/>
      <c r="C237" s="14"/>
      <c r="D237" s="10"/>
      <c r="E237" s="9"/>
      <c r="F237" s="9"/>
      <c r="G237" s="9"/>
      <c r="H237" s="9"/>
      <c r="I237" s="9"/>
      <c r="J237" s="9"/>
      <c r="K237" s="9"/>
      <c r="L237" s="9"/>
      <c r="M237" s="9"/>
      <c r="N237" s="9"/>
      <c r="O237" s="9"/>
      <c r="P237" s="9"/>
      <c r="Q237" s="9"/>
      <c r="R237" s="9"/>
      <c r="S237" s="9"/>
      <c r="T237" s="9"/>
      <c r="U237" s="9"/>
      <c r="V237" s="9"/>
      <c r="W237" s="9"/>
      <c r="X237" s="9"/>
      <c r="Y237" s="9"/>
    </row>
    <row r="238" spans="1:25" ht="33.75" customHeight="1">
      <c r="A238" s="9"/>
      <c r="B238" s="11"/>
      <c r="C238" s="14"/>
      <c r="D238" s="10"/>
      <c r="E238" s="9"/>
      <c r="F238" s="9"/>
      <c r="G238" s="9"/>
      <c r="H238" s="9"/>
      <c r="I238" s="9"/>
      <c r="J238" s="9"/>
      <c r="K238" s="9"/>
      <c r="L238" s="9"/>
      <c r="M238" s="9"/>
      <c r="N238" s="9"/>
      <c r="O238" s="9"/>
      <c r="P238" s="9"/>
      <c r="Q238" s="9"/>
      <c r="R238" s="9"/>
      <c r="S238" s="9"/>
      <c r="T238" s="9"/>
      <c r="U238" s="9"/>
      <c r="V238" s="9"/>
      <c r="W238" s="9"/>
      <c r="X238" s="9"/>
      <c r="Y238" s="9"/>
    </row>
    <row r="239" spans="1:25" ht="33.75" customHeight="1">
      <c r="A239" s="9"/>
      <c r="B239" s="11"/>
      <c r="C239" s="14"/>
      <c r="D239" s="10"/>
      <c r="E239" s="9"/>
      <c r="F239" s="9"/>
      <c r="G239" s="9"/>
      <c r="H239" s="9"/>
      <c r="I239" s="9"/>
      <c r="J239" s="9"/>
      <c r="K239" s="9"/>
      <c r="L239" s="9"/>
      <c r="M239" s="9"/>
      <c r="N239" s="9"/>
      <c r="O239" s="9"/>
      <c r="P239" s="9"/>
      <c r="Q239" s="9"/>
      <c r="R239" s="9"/>
      <c r="S239" s="9"/>
      <c r="T239" s="9"/>
      <c r="U239" s="9"/>
      <c r="V239" s="9"/>
      <c r="W239" s="9"/>
      <c r="X239" s="9"/>
      <c r="Y239" s="9"/>
    </row>
    <row r="240" spans="1:25" ht="33.75" customHeight="1">
      <c r="A240" s="9"/>
      <c r="B240" s="11"/>
      <c r="C240" s="14"/>
      <c r="D240" s="10"/>
      <c r="E240" s="9"/>
      <c r="F240" s="9"/>
      <c r="G240" s="9"/>
      <c r="H240" s="9"/>
      <c r="I240" s="9"/>
      <c r="J240" s="9"/>
      <c r="K240" s="9"/>
      <c r="L240" s="9"/>
      <c r="M240" s="9"/>
      <c r="N240" s="9"/>
      <c r="O240" s="9"/>
      <c r="P240" s="9"/>
      <c r="Q240" s="9"/>
      <c r="R240" s="9"/>
      <c r="S240" s="9"/>
      <c r="T240" s="9"/>
      <c r="U240" s="9"/>
      <c r="V240" s="9"/>
      <c r="W240" s="9"/>
      <c r="X240" s="9"/>
      <c r="Y240" s="9"/>
    </row>
    <row r="241" spans="1:25" ht="33.75" customHeight="1">
      <c r="A241" s="9"/>
      <c r="B241" s="11"/>
      <c r="C241" s="14"/>
      <c r="D241" s="10"/>
      <c r="E241" s="9"/>
      <c r="F241" s="9"/>
      <c r="G241" s="9"/>
      <c r="H241" s="9"/>
      <c r="I241" s="9"/>
      <c r="J241" s="9"/>
      <c r="K241" s="9"/>
      <c r="L241" s="9"/>
      <c r="M241" s="9"/>
      <c r="N241" s="9"/>
      <c r="O241" s="9"/>
      <c r="P241" s="9"/>
      <c r="Q241" s="9"/>
      <c r="R241" s="9"/>
      <c r="S241" s="9"/>
      <c r="T241" s="9"/>
      <c r="U241" s="9"/>
      <c r="V241" s="9"/>
      <c r="W241" s="9"/>
      <c r="X241" s="9"/>
      <c r="Y241" s="9"/>
    </row>
    <row r="242" spans="1:25" ht="33.75" customHeight="1">
      <c r="A242" s="9"/>
      <c r="B242" s="11"/>
      <c r="C242" s="14"/>
      <c r="D242" s="10"/>
      <c r="E242" s="9"/>
      <c r="F242" s="9"/>
      <c r="G242" s="9"/>
      <c r="H242" s="9"/>
      <c r="I242" s="9"/>
      <c r="J242" s="9"/>
      <c r="K242" s="9"/>
      <c r="L242" s="9"/>
      <c r="M242" s="9"/>
      <c r="N242" s="9"/>
      <c r="O242" s="9"/>
      <c r="P242" s="9"/>
      <c r="Q242" s="9"/>
      <c r="R242" s="9"/>
      <c r="S242" s="9"/>
      <c r="T242" s="9"/>
      <c r="U242" s="9"/>
      <c r="V242" s="9"/>
      <c r="W242" s="9"/>
      <c r="X242" s="9"/>
      <c r="Y242" s="9"/>
    </row>
    <row r="243" spans="1:25" ht="33.75" customHeight="1">
      <c r="A243" s="9"/>
      <c r="B243" s="11"/>
      <c r="C243" s="14"/>
      <c r="D243" s="10"/>
      <c r="E243" s="9"/>
      <c r="F243" s="9"/>
      <c r="G243" s="9"/>
      <c r="H243" s="9"/>
      <c r="I243" s="9"/>
      <c r="J243" s="9"/>
      <c r="K243" s="9"/>
      <c r="L243" s="9"/>
      <c r="M243" s="9"/>
      <c r="N243" s="9"/>
      <c r="O243" s="9"/>
      <c r="P243" s="9"/>
      <c r="Q243" s="9"/>
      <c r="R243" s="9"/>
      <c r="S243" s="9"/>
      <c r="T243" s="9"/>
      <c r="U243" s="9"/>
      <c r="V243" s="9"/>
      <c r="W243" s="9"/>
      <c r="X243" s="9"/>
      <c r="Y243" s="9"/>
    </row>
    <row r="244" spans="1:25" ht="33.75" customHeight="1">
      <c r="A244" s="9"/>
      <c r="B244" s="11"/>
      <c r="C244" s="14"/>
      <c r="D244" s="10"/>
      <c r="E244" s="9"/>
      <c r="F244" s="9"/>
      <c r="G244" s="9"/>
      <c r="H244" s="9"/>
      <c r="I244" s="9"/>
      <c r="J244" s="9"/>
      <c r="K244" s="9"/>
      <c r="L244" s="9"/>
      <c r="M244" s="9"/>
      <c r="N244" s="9"/>
      <c r="O244" s="9"/>
      <c r="P244" s="9"/>
      <c r="Q244" s="9"/>
      <c r="R244" s="9"/>
      <c r="S244" s="9"/>
      <c r="T244" s="9"/>
      <c r="U244" s="9"/>
      <c r="V244" s="9"/>
      <c r="W244" s="9"/>
      <c r="X244" s="9"/>
      <c r="Y244" s="9"/>
    </row>
    <row r="245" spans="1:25" ht="33.75" customHeight="1">
      <c r="A245" s="9"/>
      <c r="B245" s="11"/>
      <c r="C245" s="14"/>
      <c r="D245" s="10"/>
      <c r="E245" s="9"/>
      <c r="F245" s="9"/>
      <c r="G245" s="9"/>
      <c r="H245" s="9"/>
      <c r="I245" s="9"/>
      <c r="J245" s="9"/>
      <c r="K245" s="9"/>
      <c r="L245" s="9"/>
      <c r="M245" s="9"/>
      <c r="N245" s="9"/>
      <c r="O245" s="9"/>
      <c r="P245" s="9"/>
      <c r="Q245" s="9"/>
      <c r="R245" s="9"/>
      <c r="S245" s="9"/>
      <c r="T245" s="9"/>
      <c r="U245" s="9"/>
      <c r="V245" s="9"/>
      <c r="W245" s="9"/>
      <c r="X245" s="9"/>
      <c r="Y245" s="9"/>
    </row>
    <row r="246" spans="1:25" ht="33.75" customHeight="1">
      <c r="A246" s="9"/>
      <c r="B246" s="11"/>
      <c r="C246" s="14"/>
      <c r="D246" s="10"/>
      <c r="E246" s="9"/>
      <c r="F246" s="9"/>
      <c r="G246" s="9"/>
      <c r="H246" s="9"/>
      <c r="I246" s="9"/>
      <c r="J246" s="9"/>
      <c r="K246" s="9"/>
      <c r="L246" s="9"/>
      <c r="M246" s="9"/>
      <c r="N246" s="9"/>
      <c r="O246" s="9"/>
      <c r="P246" s="9"/>
      <c r="Q246" s="9"/>
      <c r="R246" s="9"/>
      <c r="S246" s="9"/>
      <c r="T246" s="9"/>
      <c r="U246" s="9"/>
      <c r="V246" s="9"/>
      <c r="W246" s="9"/>
      <c r="X246" s="9"/>
      <c r="Y246" s="9"/>
    </row>
    <row r="247" spans="1:25" ht="33.75" customHeight="1">
      <c r="A247" s="9"/>
      <c r="B247" s="11"/>
      <c r="C247" s="14"/>
      <c r="D247" s="10"/>
      <c r="E247" s="9"/>
      <c r="F247" s="9"/>
      <c r="G247" s="9"/>
      <c r="H247" s="9"/>
      <c r="I247" s="9"/>
      <c r="J247" s="9"/>
      <c r="K247" s="9"/>
      <c r="L247" s="9"/>
      <c r="M247" s="9"/>
      <c r="N247" s="9"/>
      <c r="O247" s="9"/>
      <c r="P247" s="9"/>
      <c r="Q247" s="9"/>
      <c r="R247" s="9"/>
      <c r="S247" s="9"/>
      <c r="T247" s="9"/>
      <c r="U247" s="9"/>
      <c r="V247" s="9"/>
      <c r="W247" s="9"/>
      <c r="X247" s="9"/>
      <c r="Y247" s="9"/>
    </row>
    <row r="248" spans="1:25" ht="33.75" customHeight="1">
      <c r="A248" s="9"/>
      <c r="B248" s="11"/>
      <c r="C248" s="14"/>
      <c r="D248" s="10"/>
      <c r="E248" s="9"/>
      <c r="F248" s="9"/>
      <c r="G248" s="9"/>
      <c r="H248" s="9"/>
      <c r="I248" s="9"/>
      <c r="J248" s="9"/>
      <c r="K248" s="9"/>
      <c r="L248" s="9"/>
      <c r="M248" s="9"/>
      <c r="N248" s="9"/>
      <c r="O248" s="9"/>
      <c r="P248" s="9"/>
      <c r="Q248" s="9"/>
      <c r="R248" s="9"/>
      <c r="S248" s="9"/>
      <c r="T248" s="9"/>
      <c r="U248" s="9"/>
      <c r="V248" s="9"/>
      <c r="W248" s="9"/>
      <c r="X248" s="9"/>
      <c r="Y248" s="9"/>
    </row>
    <row r="249" spans="1:25" ht="33.75" customHeight="1">
      <c r="A249" s="9"/>
      <c r="B249" s="11"/>
      <c r="C249" s="14"/>
      <c r="D249" s="10"/>
      <c r="E249" s="9"/>
      <c r="F249" s="9"/>
      <c r="G249" s="9"/>
      <c r="H249" s="9"/>
      <c r="I249" s="9"/>
      <c r="J249" s="9"/>
      <c r="K249" s="9"/>
      <c r="L249" s="9"/>
      <c r="M249" s="9"/>
      <c r="N249" s="9"/>
      <c r="O249" s="9"/>
      <c r="P249" s="9"/>
      <c r="Q249" s="9"/>
      <c r="R249" s="9"/>
      <c r="S249" s="9"/>
      <c r="T249" s="9"/>
      <c r="U249" s="9"/>
      <c r="V249" s="9"/>
      <c r="W249" s="9"/>
      <c r="X249" s="9"/>
      <c r="Y249" s="9"/>
    </row>
    <row r="250" spans="1:25" ht="33.75" customHeight="1">
      <c r="A250" s="9"/>
      <c r="B250" s="11"/>
      <c r="C250" s="14"/>
      <c r="D250" s="10"/>
      <c r="E250" s="9"/>
      <c r="F250" s="9"/>
      <c r="G250" s="9"/>
      <c r="H250" s="9"/>
      <c r="I250" s="9"/>
      <c r="J250" s="9"/>
      <c r="K250" s="9"/>
      <c r="L250" s="9"/>
      <c r="M250" s="9"/>
      <c r="N250" s="9"/>
      <c r="O250" s="9"/>
      <c r="P250" s="9"/>
      <c r="Q250" s="9"/>
      <c r="R250" s="9"/>
      <c r="S250" s="9"/>
      <c r="T250" s="9"/>
      <c r="U250" s="9"/>
      <c r="V250" s="9"/>
      <c r="W250" s="9"/>
      <c r="X250" s="9"/>
      <c r="Y250" s="9"/>
    </row>
    <row r="251" spans="1:25" ht="33.75" customHeight="1">
      <c r="A251" s="9"/>
      <c r="B251" s="11"/>
      <c r="C251" s="14"/>
      <c r="D251" s="10"/>
      <c r="E251" s="9"/>
      <c r="F251" s="9"/>
      <c r="G251" s="9"/>
      <c r="H251" s="9"/>
      <c r="I251" s="9"/>
      <c r="J251" s="9"/>
      <c r="K251" s="9"/>
      <c r="L251" s="9"/>
      <c r="M251" s="9"/>
      <c r="N251" s="9"/>
      <c r="O251" s="9"/>
      <c r="P251" s="9"/>
      <c r="Q251" s="9"/>
      <c r="R251" s="9"/>
      <c r="S251" s="9"/>
      <c r="T251" s="9"/>
      <c r="U251" s="9"/>
      <c r="V251" s="9"/>
      <c r="W251" s="9"/>
      <c r="X251" s="9"/>
      <c r="Y251" s="9"/>
    </row>
    <row r="252" spans="1:25" ht="33.75" customHeight="1">
      <c r="A252" s="9"/>
      <c r="B252" s="11"/>
      <c r="C252" s="14"/>
      <c r="D252" s="10"/>
      <c r="E252" s="9"/>
      <c r="F252" s="9"/>
      <c r="G252" s="9"/>
      <c r="H252" s="9"/>
      <c r="I252" s="9"/>
      <c r="J252" s="9"/>
      <c r="K252" s="9"/>
      <c r="L252" s="9"/>
      <c r="M252" s="9"/>
      <c r="N252" s="9"/>
      <c r="O252" s="9"/>
      <c r="P252" s="9"/>
      <c r="Q252" s="9"/>
      <c r="R252" s="9"/>
      <c r="S252" s="9"/>
      <c r="T252" s="9"/>
      <c r="U252" s="9"/>
      <c r="V252" s="9"/>
      <c r="W252" s="9"/>
      <c r="X252" s="9"/>
      <c r="Y252" s="9"/>
    </row>
    <row r="253" spans="1:25" ht="33.75" customHeight="1">
      <c r="A253" s="9"/>
      <c r="B253" s="11"/>
      <c r="C253" s="14"/>
      <c r="D253" s="10"/>
      <c r="E253" s="9"/>
      <c r="F253" s="9"/>
      <c r="G253" s="9"/>
      <c r="H253" s="9"/>
      <c r="I253" s="9"/>
      <c r="J253" s="9"/>
      <c r="K253" s="9"/>
      <c r="L253" s="9"/>
      <c r="M253" s="9"/>
      <c r="N253" s="9"/>
      <c r="O253" s="9"/>
      <c r="P253" s="9"/>
      <c r="Q253" s="9"/>
      <c r="R253" s="9"/>
      <c r="S253" s="9"/>
      <c r="T253" s="9"/>
      <c r="U253" s="9"/>
      <c r="V253" s="9"/>
      <c r="W253" s="9"/>
      <c r="X253" s="9"/>
      <c r="Y253" s="9"/>
    </row>
    <row r="254" spans="1:25" ht="33.75" customHeight="1">
      <c r="A254" s="9"/>
      <c r="B254" s="11"/>
      <c r="C254" s="14"/>
      <c r="D254" s="10"/>
      <c r="E254" s="9"/>
      <c r="F254" s="9"/>
      <c r="G254" s="9"/>
      <c r="H254" s="9"/>
      <c r="I254" s="9"/>
      <c r="J254" s="9"/>
      <c r="K254" s="9"/>
      <c r="L254" s="9"/>
      <c r="M254" s="9"/>
      <c r="N254" s="9"/>
      <c r="O254" s="9"/>
      <c r="P254" s="9"/>
      <c r="Q254" s="9"/>
      <c r="R254" s="9"/>
      <c r="S254" s="9"/>
      <c r="T254" s="9"/>
      <c r="U254" s="9"/>
      <c r="V254" s="9"/>
      <c r="W254" s="9"/>
      <c r="X254" s="9"/>
      <c r="Y254" s="9"/>
    </row>
    <row r="255" spans="1:25" ht="33.75" customHeight="1">
      <c r="A255" s="9"/>
      <c r="B255" s="11"/>
      <c r="C255" s="14"/>
      <c r="D255" s="10"/>
      <c r="E255" s="9"/>
      <c r="F255" s="9"/>
      <c r="G255" s="9"/>
      <c r="H255" s="9"/>
      <c r="I255" s="9"/>
      <c r="J255" s="9"/>
      <c r="K255" s="9"/>
      <c r="L255" s="9"/>
      <c r="M255" s="9"/>
      <c r="N255" s="9"/>
      <c r="O255" s="9"/>
      <c r="P255" s="9"/>
      <c r="Q255" s="9"/>
      <c r="R255" s="9"/>
      <c r="S255" s="9"/>
      <c r="T255" s="9"/>
      <c r="U255" s="9"/>
      <c r="V255" s="9"/>
      <c r="W255" s="9"/>
      <c r="X255" s="9"/>
      <c r="Y255" s="9"/>
    </row>
    <row r="256" spans="1:25" ht="33.75" customHeight="1">
      <c r="A256" s="9"/>
      <c r="B256" s="11"/>
      <c r="C256" s="14"/>
      <c r="D256" s="10"/>
      <c r="E256" s="9"/>
      <c r="F256" s="9"/>
      <c r="G256" s="9"/>
      <c r="H256" s="9"/>
      <c r="I256" s="9"/>
      <c r="J256" s="9"/>
      <c r="K256" s="9"/>
      <c r="L256" s="9"/>
      <c r="M256" s="9"/>
      <c r="N256" s="9"/>
      <c r="O256" s="9"/>
      <c r="P256" s="9"/>
      <c r="Q256" s="9"/>
      <c r="R256" s="9"/>
      <c r="S256" s="9"/>
      <c r="T256" s="9"/>
      <c r="U256" s="9"/>
      <c r="V256" s="9"/>
      <c r="W256" s="9"/>
      <c r="X256" s="9"/>
      <c r="Y256" s="9"/>
    </row>
    <row r="257" spans="1:25" ht="33.75" customHeight="1">
      <c r="A257" s="9"/>
      <c r="B257" s="11"/>
      <c r="C257" s="14"/>
      <c r="D257" s="10"/>
      <c r="E257" s="9"/>
      <c r="F257" s="9"/>
      <c r="G257" s="9"/>
      <c r="H257" s="9"/>
      <c r="I257" s="9"/>
      <c r="J257" s="9"/>
      <c r="K257" s="9"/>
      <c r="L257" s="9"/>
      <c r="M257" s="9"/>
      <c r="N257" s="9"/>
      <c r="O257" s="9"/>
      <c r="P257" s="9"/>
      <c r="Q257" s="9"/>
      <c r="R257" s="9"/>
      <c r="S257" s="9"/>
      <c r="T257" s="9"/>
      <c r="U257" s="9"/>
      <c r="V257" s="9"/>
      <c r="W257" s="9"/>
      <c r="X257" s="9"/>
      <c r="Y257" s="9"/>
    </row>
    <row r="258" spans="1:25" ht="33.75" customHeight="1">
      <c r="A258" s="9"/>
      <c r="B258" s="11"/>
      <c r="C258" s="14"/>
      <c r="D258" s="10"/>
      <c r="E258" s="9"/>
      <c r="F258" s="9"/>
      <c r="G258" s="9"/>
      <c r="H258" s="9"/>
      <c r="I258" s="9"/>
      <c r="J258" s="9"/>
      <c r="K258" s="9"/>
      <c r="L258" s="9"/>
      <c r="M258" s="9"/>
      <c r="N258" s="9"/>
      <c r="O258" s="9"/>
      <c r="P258" s="9"/>
      <c r="Q258" s="9"/>
      <c r="R258" s="9"/>
      <c r="S258" s="9"/>
      <c r="T258" s="9"/>
      <c r="U258" s="9"/>
      <c r="V258" s="9"/>
      <c r="W258" s="9"/>
      <c r="X258" s="9"/>
      <c r="Y258" s="9"/>
    </row>
    <row r="259" spans="1:25" ht="33.75" customHeight="1">
      <c r="A259" s="9"/>
      <c r="B259" s="11"/>
      <c r="C259" s="14"/>
      <c r="D259" s="10"/>
      <c r="E259" s="9"/>
      <c r="F259" s="9"/>
      <c r="G259" s="9"/>
      <c r="H259" s="9"/>
      <c r="I259" s="9"/>
      <c r="J259" s="9"/>
      <c r="K259" s="9"/>
      <c r="L259" s="9"/>
      <c r="M259" s="9"/>
      <c r="N259" s="9"/>
      <c r="O259" s="9"/>
      <c r="P259" s="9"/>
      <c r="Q259" s="9"/>
      <c r="R259" s="9"/>
      <c r="S259" s="9"/>
      <c r="T259" s="9"/>
      <c r="U259" s="9"/>
      <c r="V259" s="9"/>
      <c r="W259" s="9"/>
      <c r="X259" s="9"/>
      <c r="Y259" s="9"/>
    </row>
    <row r="260" spans="1:25" ht="33.75" customHeight="1">
      <c r="A260" s="9"/>
      <c r="B260" s="11"/>
      <c r="C260" s="14"/>
      <c r="D260" s="10"/>
      <c r="E260" s="9"/>
      <c r="F260" s="9"/>
      <c r="G260" s="9"/>
      <c r="H260" s="9"/>
      <c r="I260" s="9"/>
      <c r="J260" s="9"/>
      <c r="K260" s="9"/>
      <c r="L260" s="9"/>
      <c r="M260" s="9"/>
      <c r="N260" s="9"/>
      <c r="O260" s="9"/>
      <c r="P260" s="9"/>
      <c r="Q260" s="9"/>
      <c r="R260" s="9"/>
      <c r="S260" s="9"/>
      <c r="T260" s="9"/>
      <c r="U260" s="9"/>
      <c r="V260" s="9"/>
      <c r="W260" s="9"/>
      <c r="X260" s="9"/>
      <c r="Y260" s="9"/>
    </row>
    <row r="261" spans="1:25" ht="33.75" customHeight="1">
      <c r="A261" s="9"/>
      <c r="B261" s="11"/>
      <c r="C261" s="14"/>
      <c r="D261" s="10"/>
      <c r="E261" s="9"/>
      <c r="F261" s="9"/>
      <c r="G261" s="9"/>
      <c r="H261" s="9"/>
      <c r="I261" s="9"/>
      <c r="J261" s="9"/>
      <c r="K261" s="9"/>
      <c r="L261" s="9"/>
      <c r="M261" s="9"/>
      <c r="N261" s="9"/>
      <c r="O261" s="9"/>
      <c r="P261" s="9"/>
      <c r="Q261" s="9"/>
      <c r="R261" s="9"/>
      <c r="S261" s="9"/>
      <c r="T261" s="9"/>
      <c r="U261" s="9"/>
      <c r="V261" s="9"/>
      <c r="W261" s="9"/>
      <c r="X261" s="9"/>
      <c r="Y261" s="9"/>
    </row>
    <row r="262" spans="1:25" ht="33.75" customHeight="1">
      <c r="A262" s="9"/>
      <c r="B262" s="11"/>
      <c r="C262" s="14"/>
      <c r="D262" s="10"/>
      <c r="E262" s="9"/>
      <c r="F262" s="9"/>
      <c r="G262" s="9"/>
      <c r="H262" s="9"/>
      <c r="I262" s="9"/>
      <c r="J262" s="9"/>
      <c r="K262" s="9"/>
      <c r="L262" s="9"/>
      <c r="M262" s="9"/>
      <c r="N262" s="9"/>
      <c r="O262" s="9"/>
      <c r="P262" s="9"/>
      <c r="Q262" s="9"/>
      <c r="R262" s="9"/>
      <c r="S262" s="9"/>
      <c r="T262" s="9"/>
      <c r="U262" s="9"/>
      <c r="V262" s="9"/>
      <c r="W262" s="9"/>
      <c r="X262" s="9"/>
      <c r="Y262" s="9"/>
    </row>
    <row r="263" spans="1:25" ht="33.75" customHeight="1">
      <c r="A263" s="9"/>
      <c r="B263" s="11"/>
      <c r="C263" s="14"/>
      <c r="D263" s="10"/>
      <c r="E263" s="9"/>
      <c r="F263" s="9"/>
      <c r="G263" s="9"/>
      <c r="H263" s="9"/>
      <c r="I263" s="9"/>
      <c r="J263" s="9"/>
      <c r="K263" s="9"/>
      <c r="L263" s="9"/>
      <c r="M263" s="9"/>
      <c r="N263" s="9"/>
      <c r="O263" s="9"/>
      <c r="P263" s="9"/>
      <c r="Q263" s="9"/>
      <c r="R263" s="9"/>
      <c r="S263" s="9"/>
      <c r="T263" s="9"/>
      <c r="U263" s="9"/>
      <c r="V263" s="9"/>
      <c r="W263" s="9"/>
      <c r="X263" s="9"/>
      <c r="Y263" s="9"/>
    </row>
    <row r="264" spans="1:25" ht="33.75" customHeight="1">
      <c r="A264" s="9"/>
      <c r="B264" s="11"/>
      <c r="C264" s="14"/>
      <c r="D264" s="10"/>
      <c r="E264" s="9"/>
      <c r="F264" s="9"/>
      <c r="G264" s="9"/>
      <c r="H264" s="9"/>
      <c r="I264" s="9"/>
      <c r="J264" s="9"/>
      <c r="K264" s="9"/>
      <c r="L264" s="9"/>
      <c r="M264" s="9"/>
      <c r="N264" s="9"/>
      <c r="O264" s="9"/>
      <c r="P264" s="9"/>
      <c r="Q264" s="9"/>
      <c r="R264" s="9"/>
      <c r="S264" s="9"/>
      <c r="T264" s="9"/>
      <c r="U264" s="9"/>
      <c r="V264" s="9"/>
      <c r="W264" s="9"/>
      <c r="X264" s="9"/>
      <c r="Y264" s="9"/>
    </row>
    <row r="265" spans="1:25" ht="33.75" customHeight="1">
      <c r="A265" s="9"/>
      <c r="B265" s="11"/>
      <c r="C265" s="14"/>
      <c r="D265" s="10"/>
      <c r="E265" s="9"/>
      <c r="F265" s="9"/>
      <c r="G265" s="9"/>
      <c r="H265" s="9"/>
      <c r="I265" s="9"/>
      <c r="J265" s="9"/>
      <c r="K265" s="9"/>
      <c r="L265" s="9"/>
      <c r="M265" s="9"/>
      <c r="N265" s="9"/>
      <c r="O265" s="9"/>
      <c r="P265" s="9"/>
      <c r="Q265" s="9"/>
      <c r="R265" s="9"/>
      <c r="S265" s="9"/>
      <c r="T265" s="9"/>
      <c r="U265" s="9"/>
      <c r="V265" s="9"/>
      <c r="W265" s="9"/>
      <c r="X265" s="9"/>
      <c r="Y265" s="9"/>
    </row>
    <row r="266" spans="1:25" ht="33.75" customHeight="1">
      <c r="A266" s="9"/>
      <c r="B266" s="11"/>
      <c r="C266" s="14"/>
      <c r="D266" s="10"/>
      <c r="E266" s="9"/>
      <c r="F266" s="9"/>
      <c r="G266" s="9"/>
      <c r="H266" s="9"/>
      <c r="I266" s="9"/>
      <c r="J266" s="9"/>
      <c r="K266" s="9"/>
      <c r="L266" s="9"/>
      <c r="M266" s="9"/>
      <c r="N266" s="9"/>
      <c r="O266" s="9"/>
      <c r="P266" s="9"/>
      <c r="Q266" s="9"/>
      <c r="R266" s="9"/>
      <c r="S266" s="9"/>
      <c r="T266" s="9"/>
      <c r="U266" s="9"/>
      <c r="V266" s="9"/>
      <c r="W266" s="9"/>
      <c r="X266" s="9"/>
      <c r="Y266" s="9"/>
    </row>
    <row r="267" spans="1:25" ht="33.75" customHeight="1">
      <c r="A267" s="9"/>
      <c r="B267" s="11"/>
      <c r="C267" s="14"/>
      <c r="D267" s="10"/>
      <c r="E267" s="9"/>
      <c r="F267" s="9"/>
      <c r="G267" s="9"/>
      <c r="H267" s="9"/>
      <c r="I267" s="9"/>
      <c r="J267" s="9"/>
      <c r="K267" s="9"/>
      <c r="L267" s="9"/>
      <c r="M267" s="9"/>
      <c r="N267" s="9"/>
      <c r="O267" s="9"/>
      <c r="P267" s="9"/>
      <c r="Q267" s="9"/>
      <c r="R267" s="9"/>
      <c r="S267" s="9"/>
      <c r="T267" s="9"/>
      <c r="U267" s="9"/>
      <c r="V267" s="9"/>
      <c r="W267" s="9"/>
      <c r="X267" s="9"/>
      <c r="Y267" s="9"/>
    </row>
    <row r="268" spans="1:25" ht="33.75" customHeight="1">
      <c r="A268" s="9"/>
      <c r="B268" s="11"/>
      <c r="C268" s="14"/>
      <c r="D268" s="10"/>
      <c r="E268" s="9"/>
      <c r="F268" s="9"/>
      <c r="G268" s="9"/>
      <c r="H268" s="9"/>
      <c r="I268" s="9"/>
      <c r="J268" s="9"/>
      <c r="K268" s="9"/>
      <c r="L268" s="9"/>
      <c r="M268" s="9"/>
      <c r="N268" s="9"/>
      <c r="O268" s="9"/>
      <c r="P268" s="9"/>
      <c r="Q268" s="9"/>
      <c r="R268" s="9"/>
      <c r="S268" s="9"/>
      <c r="T268" s="9"/>
      <c r="U268" s="9"/>
      <c r="V268" s="9"/>
      <c r="W268" s="9"/>
      <c r="X268" s="9"/>
      <c r="Y268" s="9"/>
    </row>
    <row r="269" spans="1:25" ht="33.75" customHeight="1">
      <c r="A269" s="9"/>
      <c r="B269" s="11"/>
      <c r="C269" s="14"/>
      <c r="D269" s="10"/>
      <c r="E269" s="9"/>
      <c r="F269" s="9"/>
      <c r="G269" s="9"/>
      <c r="H269" s="9"/>
      <c r="I269" s="9"/>
      <c r="J269" s="9"/>
      <c r="K269" s="9"/>
      <c r="L269" s="9"/>
      <c r="M269" s="9"/>
      <c r="N269" s="9"/>
      <c r="O269" s="9"/>
      <c r="P269" s="9"/>
      <c r="Q269" s="9"/>
      <c r="R269" s="9"/>
      <c r="S269" s="9"/>
      <c r="T269" s="9"/>
      <c r="U269" s="9"/>
      <c r="V269" s="9"/>
      <c r="W269" s="9"/>
      <c r="X269" s="9"/>
      <c r="Y269" s="9"/>
    </row>
    <row r="270" spans="1:25" ht="33.75" customHeight="1">
      <c r="A270" s="9"/>
      <c r="B270" s="11"/>
      <c r="C270" s="14"/>
      <c r="D270" s="10"/>
      <c r="E270" s="9"/>
      <c r="F270" s="9"/>
      <c r="G270" s="9"/>
      <c r="H270" s="9"/>
      <c r="I270" s="9"/>
      <c r="J270" s="9"/>
      <c r="K270" s="9"/>
      <c r="L270" s="9"/>
      <c r="M270" s="9"/>
      <c r="N270" s="9"/>
      <c r="O270" s="9"/>
      <c r="P270" s="9"/>
      <c r="Q270" s="9"/>
      <c r="R270" s="9"/>
      <c r="S270" s="9"/>
      <c r="T270" s="9"/>
      <c r="U270" s="9"/>
      <c r="V270" s="9"/>
      <c r="W270" s="9"/>
      <c r="X270" s="9"/>
      <c r="Y270" s="9"/>
    </row>
    <row r="271" spans="1:25" ht="33.75" customHeight="1">
      <c r="A271" s="9"/>
      <c r="B271" s="11"/>
      <c r="C271" s="14"/>
      <c r="D271" s="10"/>
      <c r="E271" s="9"/>
      <c r="F271" s="9"/>
      <c r="G271" s="9"/>
      <c r="H271" s="9"/>
      <c r="I271" s="9"/>
      <c r="J271" s="9"/>
      <c r="K271" s="9"/>
      <c r="L271" s="9"/>
      <c r="M271" s="9"/>
      <c r="N271" s="9"/>
      <c r="O271" s="9"/>
      <c r="P271" s="9"/>
      <c r="Q271" s="9"/>
      <c r="R271" s="9"/>
      <c r="S271" s="9"/>
      <c r="T271" s="9"/>
      <c r="U271" s="9"/>
      <c r="V271" s="9"/>
      <c r="W271" s="9"/>
      <c r="X271" s="9"/>
      <c r="Y271" s="9"/>
    </row>
    <row r="272" spans="1:25" ht="33.75" customHeight="1">
      <c r="A272" s="9"/>
      <c r="B272" s="11"/>
      <c r="C272" s="14"/>
      <c r="D272" s="10"/>
      <c r="E272" s="9"/>
      <c r="F272" s="9"/>
      <c r="G272" s="9"/>
      <c r="H272" s="9"/>
      <c r="I272" s="9"/>
      <c r="J272" s="9"/>
      <c r="K272" s="9"/>
      <c r="L272" s="9"/>
      <c r="M272" s="9"/>
      <c r="N272" s="9"/>
      <c r="O272" s="9"/>
      <c r="P272" s="9"/>
      <c r="Q272" s="9"/>
      <c r="R272" s="9"/>
      <c r="S272" s="9"/>
      <c r="T272" s="9"/>
      <c r="U272" s="9"/>
      <c r="V272" s="9"/>
      <c r="W272" s="9"/>
      <c r="X272" s="9"/>
      <c r="Y272" s="9"/>
    </row>
    <row r="273" spans="1:25" ht="33.75" customHeight="1">
      <c r="A273" s="9"/>
      <c r="B273" s="11"/>
      <c r="C273" s="14"/>
      <c r="D273" s="10"/>
      <c r="E273" s="9"/>
      <c r="F273" s="9"/>
      <c r="G273" s="9"/>
      <c r="H273" s="9"/>
      <c r="I273" s="9"/>
      <c r="J273" s="9"/>
      <c r="K273" s="9"/>
      <c r="L273" s="9"/>
      <c r="M273" s="9"/>
      <c r="N273" s="9"/>
      <c r="O273" s="9"/>
      <c r="P273" s="9"/>
      <c r="Q273" s="9"/>
      <c r="R273" s="9"/>
      <c r="S273" s="9"/>
      <c r="T273" s="9"/>
      <c r="U273" s="9"/>
      <c r="V273" s="9"/>
      <c r="W273" s="9"/>
      <c r="X273" s="9"/>
      <c r="Y273" s="9"/>
    </row>
    <row r="274" spans="1:25" ht="33.75" customHeight="1">
      <c r="A274" s="9"/>
      <c r="B274" s="11"/>
      <c r="C274" s="14"/>
      <c r="D274" s="10"/>
      <c r="E274" s="9"/>
      <c r="F274" s="9"/>
      <c r="G274" s="9"/>
      <c r="H274" s="9"/>
      <c r="I274" s="9"/>
      <c r="J274" s="9"/>
      <c r="K274" s="9"/>
      <c r="L274" s="9"/>
      <c r="M274" s="9"/>
      <c r="N274" s="9"/>
      <c r="O274" s="9"/>
      <c r="P274" s="9"/>
      <c r="Q274" s="9"/>
      <c r="R274" s="9"/>
      <c r="S274" s="9"/>
      <c r="T274" s="9"/>
      <c r="U274" s="9"/>
      <c r="V274" s="9"/>
      <c r="W274" s="9"/>
      <c r="X274" s="9"/>
      <c r="Y274" s="9"/>
    </row>
    <row r="275" spans="1:25" ht="33.75" customHeight="1">
      <c r="A275" s="9"/>
      <c r="B275" s="11"/>
      <c r="C275" s="14"/>
      <c r="D275" s="10"/>
      <c r="E275" s="9"/>
      <c r="F275" s="9"/>
      <c r="G275" s="9"/>
      <c r="H275" s="9"/>
      <c r="I275" s="9"/>
      <c r="J275" s="9"/>
      <c r="K275" s="9"/>
      <c r="L275" s="9"/>
      <c r="M275" s="9"/>
      <c r="N275" s="9"/>
      <c r="O275" s="9"/>
      <c r="P275" s="9"/>
      <c r="Q275" s="9"/>
      <c r="R275" s="9"/>
      <c r="S275" s="9"/>
      <c r="T275" s="9"/>
      <c r="U275" s="9"/>
      <c r="V275" s="9"/>
      <c r="W275" s="9"/>
      <c r="X275" s="9"/>
      <c r="Y275" s="9"/>
    </row>
    <row r="276" spans="1:25" ht="33.75" customHeight="1">
      <c r="A276" s="9"/>
      <c r="B276" s="11"/>
      <c r="C276" s="14"/>
      <c r="D276" s="10"/>
      <c r="E276" s="9"/>
      <c r="F276" s="9"/>
      <c r="G276" s="9"/>
      <c r="H276" s="9"/>
      <c r="I276" s="9"/>
      <c r="J276" s="9"/>
      <c r="K276" s="9"/>
      <c r="L276" s="9"/>
      <c r="M276" s="9"/>
      <c r="N276" s="9"/>
      <c r="O276" s="9"/>
      <c r="P276" s="9"/>
      <c r="Q276" s="9"/>
      <c r="R276" s="9"/>
      <c r="S276" s="9"/>
      <c r="T276" s="9"/>
      <c r="U276" s="9"/>
      <c r="V276" s="9"/>
      <c r="W276" s="9"/>
      <c r="X276" s="9"/>
      <c r="Y276" s="9"/>
    </row>
    <row r="277" spans="1:25" ht="33.75" customHeight="1">
      <c r="A277" s="9"/>
      <c r="B277" s="11"/>
      <c r="C277" s="14"/>
      <c r="D277" s="10"/>
      <c r="E277" s="9"/>
      <c r="F277" s="9"/>
      <c r="G277" s="9"/>
      <c r="H277" s="9"/>
      <c r="I277" s="9"/>
      <c r="J277" s="9"/>
      <c r="K277" s="9"/>
      <c r="L277" s="9"/>
      <c r="M277" s="9"/>
      <c r="N277" s="9"/>
      <c r="O277" s="9"/>
      <c r="P277" s="9"/>
      <c r="Q277" s="9"/>
      <c r="R277" s="9"/>
      <c r="S277" s="9"/>
      <c r="T277" s="9"/>
      <c r="U277" s="9"/>
      <c r="V277" s="9"/>
      <c r="W277" s="9"/>
      <c r="X277" s="9"/>
      <c r="Y277" s="9"/>
    </row>
    <row r="278" spans="1:25" ht="33.75" customHeight="1">
      <c r="A278" s="9"/>
      <c r="B278" s="11"/>
      <c r="C278" s="14"/>
      <c r="D278" s="10"/>
      <c r="E278" s="9"/>
      <c r="F278" s="9"/>
      <c r="G278" s="9"/>
      <c r="H278" s="9"/>
      <c r="I278" s="9"/>
      <c r="J278" s="9"/>
      <c r="K278" s="9"/>
      <c r="L278" s="9"/>
      <c r="M278" s="9"/>
      <c r="N278" s="9"/>
      <c r="O278" s="9"/>
      <c r="P278" s="9"/>
      <c r="Q278" s="9"/>
      <c r="R278" s="9"/>
      <c r="S278" s="9"/>
      <c r="T278" s="9"/>
      <c r="U278" s="9"/>
      <c r="V278" s="9"/>
      <c r="W278" s="9"/>
      <c r="X278" s="9"/>
      <c r="Y278" s="9"/>
    </row>
    <row r="279" spans="1:25" ht="33.75" customHeight="1">
      <c r="A279" s="9"/>
      <c r="B279" s="11"/>
      <c r="C279" s="14"/>
      <c r="D279" s="10"/>
      <c r="E279" s="9"/>
      <c r="F279" s="9"/>
      <c r="G279" s="9"/>
      <c r="H279" s="9"/>
      <c r="I279" s="9"/>
      <c r="J279" s="9"/>
      <c r="K279" s="9"/>
      <c r="L279" s="9"/>
      <c r="M279" s="9"/>
      <c r="N279" s="9"/>
      <c r="O279" s="9"/>
      <c r="P279" s="9"/>
      <c r="Q279" s="9"/>
      <c r="R279" s="9"/>
      <c r="S279" s="9"/>
      <c r="T279" s="9"/>
      <c r="U279" s="9"/>
      <c r="V279" s="9"/>
      <c r="W279" s="9"/>
      <c r="X279" s="9"/>
      <c r="Y279" s="9"/>
    </row>
    <row r="280" spans="1:25" ht="33.75" customHeight="1">
      <c r="A280" s="9"/>
      <c r="B280" s="11"/>
      <c r="C280" s="14"/>
      <c r="D280" s="10"/>
      <c r="E280" s="9"/>
      <c r="F280" s="9"/>
      <c r="G280" s="9"/>
      <c r="H280" s="9"/>
      <c r="I280" s="9"/>
      <c r="J280" s="9"/>
      <c r="K280" s="9"/>
      <c r="L280" s="9"/>
      <c r="M280" s="9"/>
      <c r="N280" s="9"/>
      <c r="O280" s="9"/>
      <c r="P280" s="9"/>
      <c r="Q280" s="9"/>
      <c r="R280" s="9"/>
      <c r="S280" s="9"/>
      <c r="T280" s="9"/>
      <c r="U280" s="9"/>
      <c r="V280" s="9"/>
      <c r="W280" s="9"/>
      <c r="X280" s="9"/>
      <c r="Y280" s="9"/>
    </row>
    <row r="281" spans="1:25" ht="33.75" customHeight="1">
      <c r="A281" s="9"/>
      <c r="B281" s="11"/>
      <c r="C281" s="14"/>
      <c r="D281" s="10"/>
      <c r="E281" s="9"/>
      <c r="F281" s="9"/>
      <c r="G281" s="9"/>
      <c r="H281" s="9"/>
      <c r="I281" s="9"/>
      <c r="J281" s="9"/>
      <c r="K281" s="9"/>
      <c r="L281" s="9"/>
      <c r="M281" s="9"/>
      <c r="N281" s="9"/>
      <c r="O281" s="9"/>
      <c r="P281" s="9"/>
      <c r="Q281" s="9"/>
      <c r="R281" s="9"/>
      <c r="S281" s="9"/>
      <c r="T281" s="9"/>
      <c r="U281" s="9"/>
      <c r="V281" s="9"/>
      <c r="W281" s="9"/>
      <c r="X281" s="9"/>
      <c r="Y281" s="9"/>
    </row>
    <row r="282" spans="1:25" ht="33.75" customHeight="1">
      <c r="A282" s="9"/>
      <c r="B282" s="11"/>
      <c r="C282" s="14"/>
      <c r="D282" s="10"/>
      <c r="E282" s="9"/>
      <c r="F282" s="9"/>
      <c r="G282" s="9"/>
      <c r="H282" s="9"/>
      <c r="I282" s="9"/>
      <c r="J282" s="9"/>
      <c r="K282" s="9"/>
      <c r="L282" s="9"/>
      <c r="M282" s="9"/>
      <c r="N282" s="9"/>
      <c r="O282" s="9"/>
      <c r="P282" s="9"/>
      <c r="Q282" s="9"/>
      <c r="R282" s="9"/>
      <c r="S282" s="9"/>
      <c r="T282" s="9"/>
      <c r="U282" s="9"/>
      <c r="V282" s="9"/>
      <c r="W282" s="9"/>
      <c r="X282" s="9"/>
      <c r="Y282" s="9"/>
    </row>
    <row r="283" spans="1:25" ht="33.75" customHeight="1">
      <c r="A283" s="9"/>
      <c r="B283" s="11"/>
      <c r="C283" s="14"/>
      <c r="D283" s="10"/>
      <c r="E283" s="9"/>
      <c r="F283" s="9"/>
      <c r="G283" s="9"/>
      <c r="H283" s="9"/>
      <c r="I283" s="9"/>
      <c r="J283" s="9"/>
      <c r="K283" s="9"/>
      <c r="L283" s="9"/>
      <c r="M283" s="9"/>
      <c r="N283" s="9"/>
      <c r="O283" s="9"/>
      <c r="P283" s="9"/>
      <c r="Q283" s="9"/>
      <c r="R283" s="9"/>
      <c r="S283" s="9"/>
      <c r="T283" s="9"/>
      <c r="U283" s="9"/>
      <c r="V283" s="9"/>
      <c r="W283" s="9"/>
      <c r="X283" s="9"/>
      <c r="Y283" s="9"/>
    </row>
    <row r="284" spans="1:25" ht="33.75" customHeight="1">
      <c r="A284" s="9"/>
      <c r="B284" s="11"/>
      <c r="C284" s="14"/>
      <c r="D284" s="10"/>
      <c r="E284" s="9"/>
      <c r="F284" s="9"/>
      <c r="G284" s="9"/>
      <c r="H284" s="9"/>
      <c r="I284" s="9"/>
      <c r="J284" s="9"/>
      <c r="K284" s="9"/>
      <c r="L284" s="9"/>
      <c r="M284" s="9"/>
      <c r="N284" s="9"/>
      <c r="O284" s="9"/>
      <c r="P284" s="9"/>
      <c r="Q284" s="9"/>
      <c r="R284" s="9"/>
      <c r="S284" s="9"/>
      <c r="T284" s="9"/>
      <c r="U284" s="9"/>
      <c r="V284" s="9"/>
      <c r="W284" s="9"/>
      <c r="X284" s="9"/>
      <c r="Y284" s="9"/>
    </row>
    <row r="285" spans="1:25" ht="33.75" customHeight="1">
      <c r="A285" s="9"/>
      <c r="B285" s="11"/>
      <c r="C285" s="14"/>
      <c r="D285" s="10"/>
      <c r="E285" s="9"/>
      <c r="F285" s="9"/>
      <c r="G285" s="9"/>
      <c r="H285" s="9"/>
      <c r="I285" s="9"/>
      <c r="J285" s="9"/>
      <c r="K285" s="9"/>
      <c r="L285" s="9"/>
      <c r="M285" s="9"/>
      <c r="N285" s="9"/>
      <c r="O285" s="9"/>
      <c r="P285" s="9"/>
      <c r="Q285" s="9"/>
      <c r="R285" s="9"/>
      <c r="S285" s="9"/>
      <c r="T285" s="9"/>
      <c r="U285" s="9"/>
      <c r="V285" s="9"/>
      <c r="W285" s="9"/>
      <c r="X285" s="9"/>
      <c r="Y285" s="9"/>
    </row>
    <row r="286" spans="1:25" ht="33.75" customHeight="1">
      <c r="A286" s="9"/>
      <c r="B286" s="11"/>
      <c r="C286" s="14"/>
      <c r="D286" s="10"/>
      <c r="E286" s="9"/>
      <c r="F286" s="9"/>
      <c r="G286" s="9"/>
      <c r="H286" s="9"/>
      <c r="I286" s="9"/>
      <c r="J286" s="9"/>
      <c r="K286" s="9"/>
      <c r="L286" s="9"/>
      <c r="M286" s="9"/>
      <c r="N286" s="9"/>
      <c r="O286" s="9"/>
      <c r="P286" s="9"/>
      <c r="Q286" s="9"/>
      <c r="R286" s="9"/>
      <c r="S286" s="9"/>
      <c r="T286" s="9"/>
      <c r="U286" s="9"/>
      <c r="V286" s="9"/>
      <c r="W286" s="9"/>
      <c r="X286" s="9"/>
      <c r="Y286" s="9"/>
    </row>
    <row r="287" spans="1:25" ht="33.75" customHeight="1">
      <c r="A287" s="9"/>
      <c r="B287" s="11"/>
      <c r="C287" s="14"/>
      <c r="D287" s="10"/>
      <c r="E287" s="9"/>
      <c r="F287" s="9"/>
      <c r="G287" s="9"/>
      <c r="H287" s="9"/>
      <c r="I287" s="9"/>
      <c r="J287" s="9"/>
      <c r="K287" s="9"/>
      <c r="L287" s="9"/>
      <c r="M287" s="9"/>
      <c r="N287" s="9"/>
      <c r="O287" s="9"/>
      <c r="P287" s="9"/>
      <c r="Q287" s="9"/>
      <c r="R287" s="9"/>
      <c r="S287" s="9"/>
      <c r="T287" s="9"/>
      <c r="U287" s="9"/>
      <c r="V287" s="9"/>
      <c r="W287" s="9"/>
      <c r="X287" s="9"/>
      <c r="Y287" s="9"/>
    </row>
    <row r="288" spans="1:25" ht="33.75" customHeight="1">
      <c r="A288" s="9"/>
      <c r="B288" s="11"/>
      <c r="C288" s="14"/>
      <c r="D288" s="10"/>
      <c r="E288" s="9"/>
      <c r="F288" s="9"/>
      <c r="G288" s="9"/>
      <c r="H288" s="9"/>
      <c r="I288" s="9"/>
      <c r="J288" s="9"/>
      <c r="K288" s="9"/>
      <c r="L288" s="9"/>
      <c r="M288" s="9"/>
      <c r="N288" s="9"/>
      <c r="O288" s="9"/>
      <c r="P288" s="9"/>
      <c r="Q288" s="9"/>
      <c r="R288" s="9"/>
      <c r="S288" s="9"/>
      <c r="T288" s="9"/>
      <c r="U288" s="9"/>
      <c r="V288" s="9"/>
      <c r="W288" s="9"/>
      <c r="X288" s="9"/>
      <c r="Y288" s="9"/>
    </row>
    <row r="289" spans="1:25" ht="33.75" customHeight="1">
      <c r="A289" s="9"/>
      <c r="B289" s="11"/>
      <c r="C289" s="14"/>
      <c r="D289" s="10"/>
      <c r="E289" s="9"/>
      <c r="F289" s="9"/>
      <c r="G289" s="9"/>
      <c r="H289" s="9"/>
      <c r="I289" s="9"/>
      <c r="J289" s="9"/>
      <c r="K289" s="9"/>
      <c r="L289" s="9"/>
      <c r="M289" s="9"/>
      <c r="N289" s="9"/>
      <c r="O289" s="9"/>
      <c r="P289" s="9"/>
      <c r="Q289" s="9"/>
      <c r="R289" s="9"/>
      <c r="S289" s="9"/>
      <c r="T289" s="9"/>
      <c r="U289" s="9"/>
      <c r="V289" s="9"/>
      <c r="W289" s="9"/>
      <c r="X289" s="9"/>
      <c r="Y289" s="9"/>
    </row>
    <row r="290" spans="1:25" ht="33.75" customHeight="1">
      <c r="A290" s="9"/>
      <c r="B290" s="11"/>
      <c r="C290" s="14"/>
      <c r="D290" s="10"/>
      <c r="E290" s="9"/>
      <c r="F290" s="9"/>
      <c r="G290" s="9"/>
      <c r="H290" s="9"/>
      <c r="I290" s="9"/>
      <c r="J290" s="9"/>
      <c r="K290" s="9"/>
      <c r="L290" s="9"/>
      <c r="M290" s="9"/>
      <c r="N290" s="9"/>
      <c r="O290" s="9"/>
      <c r="P290" s="9"/>
      <c r="Q290" s="9"/>
      <c r="R290" s="9"/>
      <c r="S290" s="9"/>
      <c r="T290" s="9"/>
      <c r="U290" s="9"/>
      <c r="V290" s="9"/>
      <c r="W290" s="9"/>
      <c r="X290" s="9"/>
      <c r="Y290" s="9"/>
    </row>
    <row r="291" spans="1:25" ht="33.75" customHeight="1">
      <c r="A291" s="9"/>
      <c r="B291" s="11"/>
      <c r="C291" s="14"/>
      <c r="D291" s="10"/>
      <c r="E291" s="9"/>
      <c r="F291" s="9"/>
      <c r="G291" s="9"/>
      <c r="H291" s="9"/>
      <c r="I291" s="9"/>
      <c r="J291" s="9"/>
      <c r="K291" s="9"/>
      <c r="L291" s="9"/>
      <c r="M291" s="9"/>
      <c r="N291" s="9"/>
      <c r="O291" s="9"/>
      <c r="P291" s="9"/>
      <c r="Q291" s="9"/>
      <c r="R291" s="9"/>
      <c r="S291" s="9"/>
      <c r="T291" s="9"/>
      <c r="U291" s="9"/>
      <c r="V291" s="9"/>
      <c r="W291" s="9"/>
      <c r="X291" s="9"/>
      <c r="Y291" s="9"/>
    </row>
    <row r="292" spans="1:25" ht="33.75" customHeight="1">
      <c r="A292" s="9"/>
      <c r="B292" s="11"/>
      <c r="C292" s="14"/>
      <c r="D292" s="10"/>
      <c r="E292" s="9"/>
      <c r="F292" s="9"/>
      <c r="G292" s="9"/>
      <c r="H292" s="9"/>
      <c r="I292" s="9"/>
      <c r="J292" s="9"/>
      <c r="K292" s="9"/>
      <c r="L292" s="9"/>
      <c r="M292" s="9"/>
      <c r="N292" s="9"/>
      <c r="O292" s="9"/>
      <c r="P292" s="9"/>
      <c r="Q292" s="9"/>
      <c r="R292" s="9"/>
      <c r="S292" s="9"/>
      <c r="T292" s="9"/>
      <c r="U292" s="9"/>
      <c r="V292" s="9"/>
      <c r="W292" s="9"/>
      <c r="X292" s="9"/>
      <c r="Y292" s="9"/>
    </row>
    <row r="293" spans="1:25" ht="33.75" customHeight="1">
      <c r="A293" s="9"/>
      <c r="B293" s="11"/>
      <c r="C293" s="14"/>
      <c r="D293" s="10"/>
      <c r="E293" s="9"/>
      <c r="F293" s="9"/>
      <c r="G293" s="9"/>
      <c r="H293" s="9"/>
      <c r="I293" s="9"/>
      <c r="J293" s="9"/>
      <c r="K293" s="9"/>
      <c r="L293" s="9"/>
      <c r="M293" s="9"/>
      <c r="N293" s="9"/>
      <c r="O293" s="9"/>
      <c r="P293" s="9"/>
      <c r="Q293" s="9"/>
      <c r="R293" s="9"/>
      <c r="S293" s="9"/>
      <c r="T293" s="9"/>
      <c r="U293" s="9"/>
      <c r="V293" s="9"/>
      <c r="W293" s="9"/>
      <c r="X293" s="9"/>
      <c r="Y293" s="9"/>
    </row>
    <row r="294" spans="1:25" ht="33.75" customHeight="1">
      <c r="A294" s="9"/>
      <c r="B294" s="11"/>
      <c r="C294" s="14"/>
      <c r="D294" s="10"/>
      <c r="E294" s="9"/>
      <c r="F294" s="9"/>
      <c r="G294" s="9"/>
      <c r="H294" s="9"/>
      <c r="I294" s="9"/>
      <c r="J294" s="9"/>
      <c r="K294" s="9"/>
      <c r="L294" s="9"/>
      <c r="M294" s="9"/>
      <c r="N294" s="9"/>
      <c r="O294" s="9"/>
      <c r="P294" s="9"/>
      <c r="Q294" s="9"/>
      <c r="R294" s="9"/>
      <c r="S294" s="9"/>
      <c r="T294" s="9"/>
      <c r="U294" s="9"/>
      <c r="V294" s="9"/>
      <c r="W294" s="9"/>
      <c r="X294" s="9"/>
      <c r="Y294" s="9"/>
    </row>
    <row r="295" spans="1:25" ht="33.75" customHeight="1">
      <c r="A295" s="9"/>
      <c r="B295" s="11"/>
      <c r="C295" s="14"/>
      <c r="D295" s="10"/>
      <c r="E295" s="9"/>
      <c r="F295" s="9"/>
      <c r="G295" s="9"/>
      <c r="H295" s="9"/>
      <c r="I295" s="9"/>
      <c r="J295" s="9"/>
      <c r="K295" s="9"/>
      <c r="L295" s="9"/>
      <c r="M295" s="9"/>
      <c r="N295" s="9"/>
      <c r="O295" s="9"/>
      <c r="P295" s="9"/>
      <c r="Q295" s="9"/>
      <c r="R295" s="9"/>
      <c r="S295" s="9"/>
      <c r="T295" s="9"/>
      <c r="U295" s="9"/>
      <c r="V295" s="9"/>
      <c r="W295" s="9"/>
      <c r="X295" s="9"/>
      <c r="Y295" s="9"/>
    </row>
    <row r="296" spans="1:25" ht="33.75" customHeight="1">
      <c r="A296" s="9"/>
      <c r="B296" s="11"/>
      <c r="C296" s="14"/>
      <c r="D296" s="10"/>
      <c r="E296" s="9"/>
      <c r="F296" s="9"/>
      <c r="G296" s="9"/>
      <c r="H296" s="9"/>
      <c r="I296" s="9"/>
      <c r="J296" s="9"/>
      <c r="K296" s="9"/>
      <c r="L296" s="9"/>
      <c r="M296" s="9"/>
      <c r="N296" s="9"/>
      <c r="O296" s="9"/>
      <c r="P296" s="9"/>
      <c r="Q296" s="9"/>
      <c r="R296" s="9"/>
      <c r="S296" s="9"/>
      <c r="T296" s="9"/>
      <c r="U296" s="9"/>
      <c r="V296" s="9"/>
      <c r="W296" s="9"/>
      <c r="X296" s="9"/>
      <c r="Y296" s="9"/>
    </row>
    <row r="297" spans="1:25" ht="33.75" customHeight="1">
      <c r="A297" s="9"/>
      <c r="B297" s="11"/>
      <c r="C297" s="14"/>
      <c r="D297" s="10"/>
      <c r="E297" s="9"/>
      <c r="F297" s="9"/>
      <c r="G297" s="9"/>
      <c r="H297" s="9"/>
      <c r="I297" s="9"/>
      <c r="J297" s="9"/>
      <c r="K297" s="9"/>
      <c r="L297" s="9"/>
      <c r="M297" s="9"/>
      <c r="N297" s="9"/>
      <c r="O297" s="9"/>
      <c r="P297" s="9"/>
      <c r="Q297" s="9"/>
      <c r="R297" s="9"/>
      <c r="S297" s="9"/>
      <c r="T297" s="9"/>
      <c r="U297" s="9"/>
      <c r="V297" s="9"/>
      <c r="W297" s="9"/>
      <c r="X297" s="9"/>
      <c r="Y297" s="9"/>
    </row>
    <row r="298" spans="1:25" ht="33.75" customHeight="1">
      <c r="A298" s="9"/>
      <c r="B298" s="11"/>
      <c r="C298" s="14"/>
      <c r="D298" s="10"/>
      <c r="E298" s="9"/>
      <c r="F298" s="9"/>
      <c r="G298" s="9"/>
      <c r="H298" s="9"/>
      <c r="I298" s="9"/>
      <c r="J298" s="9"/>
      <c r="K298" s="9"/>
      <c r="L298" s="9"/>
      <c r="M298" s="9"/>
      <c r="N298" s="9"/>
      <c r="O298" s="9"/>
      <c r="P298" s="9"/>
      <c r="Q298" s="9"/>
      <c r="R298" s="9"/>
      <c r="S298" s="9"/>
      <c r="T298" s="9"/>
      <c r="U298" s="9"/>
      <c r="V298" s="9"/>
      <c r="W298" s="9"/>
      <c r="X298" s="9"/>
      <c r="Y298" s="9"/>
    </row>
    <row r="299" spans="1:25" ht="33.75" customHeight="1">
      <c r="A299" s="9"/>
      <c r="B299" s="11"/>
      <c r="C299" s="14"/>
      <c r="D299" s="10"/>
      <c r="E299" s="9"/>
      <c r="F299" s="9"/>
      <c r="G299" s="9"/>
      <c r="H299" s="9"/>
      <c r="I299" s="9"/>
      <c r="J299" s="9"/>
      <c r="K299" s="9"/>
      <c r="L299" s="9"/>
      <c r="M299" s="9"/>
      <c r="N299" s="9"/>
      <c r="O299" s="9"/>
      <c r="P299" s="9"/>
      <c r="Q299" s="9"/>
      <c r="R299" s="9"/>
      <c r="S299" s="9"/>
      <c r="T299" s="9"/>
      <c r="U299" s="9"/>
      <c r="V299" s="9"/>
      <c r="W299" s="9"/>
      <c r="X299" s="9"/>
      <c r="Y299" s="9"/>
    </row>
    <row r="300" spans="1:25" ht="33.75" customHeight="1">
      <c r="A300" s="9"/>
      <c r="B300" s="11"/>
      <c r="C300" s="14"/>
      <c r="D300" s="10"/>
      <c r="E300" s="9"/>
      <c r="F300" s="9"/>
      <c r="G300" s="9"/>
      <c r="H300" s="9"/>
      <c r="I300" s="9"/>
      <c r="J300" s="9"/>
      <c r="K300" s="9"/>
      <c r="L300" s="9"/>
      <c r="M300" s="9"/>
      <c r="N300" s="9"/>
      <c r="O300" s="9"/>
      <c r="P300" s="9"/>
      <c r="Q300" s="9"/>
      <c r="R300" s="9"/>
      <c r="S300" s="9"/>
      <c r="T300" s="9"/>
      <c r="U300" s="9"/>
      <c r="V300" s="9"/>
      <c r="W300" s="9"/>
      <c r="X300" s="9"/>
      <c r="Y300" s="9"/>
    </row>
    <row r="301" spans="1:25" ht="33.75" customHeight="1">
      <c r="A301" s="9"/>
      <c r="B301" s="11"/>
      <c r="C301" s="14"/>
      <c r="D301" s="10"/>
      <c r="E301" s="9"/>
      <c r="F301" s="9"/>
      <c r="G301" s="9"/>
      <c r="H301" s="9"/>
      <c r="I301" s="9"/>
      <c r="J301" s="9"/>
      <c r="K301" s="9"/>
      <c r="L301" s="9"/>
      <c r="M301" s="9"/>
      <c r="N301" s="9"/>
      <c r="O301" s="9"/>
      <c r="P301" s="9"/>
      <c r="Q301" s="9"/>
      <c r="R301" s="9"/>
      <c r="S301" s="9"/>
      <c r="T301" s="9"/>
      <c r="U301" s="9"/>
      <c r="V301" s="9"/>
      <c r="W301" s="9"/>
      <c r="X301" s="9"/>
      <c r="Y301" s="9"/>
    </row>
    <row r="302" spans="1:25" ht="33.75" customHeight="1">
      <c r="A302" s="9"/>
      <c r="B302" s="11"/>
      <c r="C302" s="14"/>
      <c r="D302" s="10"/>
      <c r="E302" s="9"/>
      <c r="F302" s="9"/>
      <c r="G302" s="9"/>
      <c r="H302" s="9"/>
      <c r="I302" s="9"/>
      <c r="J302" s="9"/>
      <c r="K302" s="9"/>
      <c r="L302" s="9"/>
      <c r="M302" s="9"/>
      <c r="N302" s="9"/>
      <c r="O302" s="9"/>
      <c r="P302" s="9"/>
      <c r="Q302" s="9"/>
      <c r="R302" s="9"/>
      <c r="S302" s="9"/>
      <c r="T302" s="9"/>
      <c r="U302" s="9"/>
      <c r="V302" s="9"/>
      <c r="W302" s="9"/>
      <c r="X302" s="9"/>
      <c r="Y302" s="9"/>
    </row>
    <row r="303" spans="1:25" ht="33.75" customHeight="1">
      <c r="A303" s="9"/>
      <c r="B303" s="11"/>
      <c r="C303" s="14"/>
      <c r="D303" s="10"/>
      <c r="E303" s="9"/>
      <c r="F303" s="9"/>
      <c r="G303" s="9"/>
      <c r="H303" s="9"/>
      <c r="I303" s="9"/>
      <c r="J303" s="9"/>
      <c r="K303" s="9"/>
      <c r="L303" s="9"/>
      <c r="M303" s="9"/>
      <c r="N303" s="9"/>
      <c r="O303" s="9"/>
      <c r="P303" s="9"/>
      <c r="Q303" s="9"/>
      <c r="R303" s="9"/>
      <c r="S303" s="9"/>
      <c r="T303" s="9"/>
      <c r="U303" s="9"/>
      <c r="V303" s="9"/>
      <c r="W303" s="9"/>
      <c r="X303" s="9"/>
      <c r="Y303" s="9"/>
    </row>
    <row r="304" spans="1:25" ht="33.75" customHeight="1">
      <c r="A304" s="9"/>
      <c r="B304" s="11"/>
      <c r="C304" s="14"/>
      <c r="D304" s="10"/>
      <c r="E304" s="9"/>
      <c r="F304" s="9"/>
      <c r="G304" s="9"/>
      <c r="H304" s="9"/>
      <c r="I304" s="9"/>
      <c r="J304" s="9"/>
      <c r="K304" s="9"/>
      <c r="L304" s="9"/>
      <c r="M304" s="9"/>
      <c r="N304" s="9"/>
      <c r="O304" s="9"/>
      <c r="P304" s="9"/>
      <c r="Q304" s="9"/>
      <c r="R304" s="9"/>
      <c r="S304" s="9"/>
      <c r="T304" s="9"/>
      <c r="U304" s="9"/>
      <c r="V304" s="9"/>
      <c r="W304" s="9"/>
      <c r="X304" s="9"/>
      <c r="Y304" s="9"/>
    </row>
    <row r="305" spans="1:25" ht="33.75" customHeight="1">
      <c r="A305" s="9"/>
      <c r="B305" s="11"/>
      <c r="C305" s="14"/>
      <c r="D305" s="10"/>
      <c r="E305" s="9"/>
      <c r="F305" s="9"/>
      <c r="G305" s="9"/>
      <c r="H305" s="9"/>
      <c r="I305" s="9"/>
      <c r="J305" s="9"/>
      <c r="K305" s="9"/>
      <c r="L305" s="9"/>
      <c r="M305" s="9"/>
      <c r="N305" s="9"/>
      <c r="O305" s="9"/>
      <c r="P305" s="9"/>
      <c r="Q305" s="9"/>
      <c r="R305" s="9"/>
      <c r="S305" s="9"/>
      <c r="T305" s="9"/>
      <c r="U305" s="9"/>
      <c r="V305" s="9"/>
      <c r="W305" s="9"/>
      <c r="X305" s="9"/>
      <c r="Y305" s="9"/>
    </row>
    <row r="306" spans="1:25" ht="33.75" customHeight="1">
      <c r="A306" s="9"/>
      <c r="B306" s="11"/>
      <c r="C306" s="14"/>
      <c r="D306" s="10"/>
      <c r="E306" s="9"/>
      <c r="F306" s="9"/>
      <c r="G306" s="9"/>
      <c r="H306" s="9"/>
      <c r="I306" s="9"/>
      <c r="J306" s="9"/>
      <c r="K306" s="9"/>
      <c r="L306" s="9"/>
      <c r="M306" s="9"/>
      <c r="N306" s="9"/>
      <c r="O306" s="9"/>
      <c r="P306" s="9"/>
      <c r="Q306" s="9"/>
      <c r="R306" s="9"/>
      <c r="S306" s="9"/>
      <c r="T306" s="9"/>
      <c r="U306" s="9"/>
      <c r="V306" s="9"/>
      <c r="W306" s="9"/>
      <c r="X306" s="9"/>
      <c r="Y306" s="9"/>
    </row>
    <row r="307" spans="1:25" ht="33.75" customHeight="1">
      <c r="A307" s="9"/>
      <c r="B307" s="11"/>
      <c r="C307" s="14"/>
      <c r="D307" s="10"/>
      <c r="E307" s="9"/>
      <c r="F307" s="9"/>
      <c r="G307" s="9"/>
      <c r="H307" s="9"/>
      <c r="I307" s="9"/>
      <c r="J307" s="9"/>
      <c r="K307" s="9"/>
      <c r="L307" s="9"/>
      <c r="M307" s="9"/>
      <c r="N307" s="9"/>
      <c r="O307" s="9"/>
      <c r="P307" s="9"/>
      <c r="Q307" s="9"/>
      <c r="R307" s="9"/>
      <c r="S307" s="9"/>
      <c r="T307" s="9"/>
      <c r="U307" s="9"/>
      <c r="V307" s="9"/>
      <c r="W307" s="9"/>
      <c r="X307" s="9"/>
      <c r="Y307" s="9"/>
    </row>
    <row r="308" spans="1:25" ht="33.75" customHeight="1">
      <c r="A308" s="9"/>
      <c r="B308" s="11"/>
      <c r="C308" s="14"/>
      <c r="D308" s="10"/>
      <c r="E308" s="9"/>
      <c r="F308" s="9"/>
      <c r="G308" s="9"/>
      <c r="H308" s="9"/>
      <c r="I308" s="9"/>
      <c r="J308" s="9"/>
      <c r="K308" s="9"/>
      <c r="L308" s="9"/>
      <c r="M308" s="9"/>
      <c r="N308" s="9"/>
      <c r="O308" s="9"/>
      <c r="P308" s="9"/>
      <c r="Q308" s="9"/>
      <c r="R308" s="9"/>
      <c r="S308" s="9"/>
      <c r="T308" s="9"/>
      <c r="U308" s="9"/>
      <c r="V308" s="9"/>
      <c r="W308" s="9"/>
      <c r="X308" s="9"/>
      <c r="Y308" s="9"/>
    </row>
    <row r="309" spans="1:25" ht="33.75" customHeight="1">
      <c r="A309" s="9"/>
      <c r="B309" s="11"/>
      <c r="C309" s="14"/>
      <c r="D309" s="10"/>
      <c r="E309" s="9"/>
      <c r="F309" s="9"/>
      <c r="G309" s="9"/>
      <c r="H309" s="9"/>
      <c r="I309" s="9"/>
      <c r="J309" s="9"/>
      <c r="K309" s="9"/>
      <c r="L309" s="9"/>
      <c r="M309" s="9"/>
      <c r="N309" s="9"/>
      <c r="O309" s="9"/>
      <c r="P309" s="9"/>
      <c r="Q309" s="9"/>
      <c r="R309" s="9"/>
      <c r="S309" s="9"/>
      <c r="T309" s="9"/>
      <c r="U309" s="9"/>
      <c r="V309" s="9"/>
      <c r="W309" s="9"/>
      <c r="X309" s="9"/>
      <c r="Y309" s="9"/>
    </row>
    <row r="310" spans="1:25" ht="33.75" customHeight="1">
      <c r="A310" s="9"/>
      <c r="B310" s="11"/>
      <c r="C310" s="14"/>
      <c r="D310" s="10"/>
      <c r="E310" s="9"/>
      <c r="F310" s="9"/>
      <c r="G310" s="9"/>
      <c r="H310" s="9"/>
      <c r="I310" s="9"/>
      <c r="J310" s="9"/>
      <c r="K310" s="9"/>
      <c r="L310" s="9"/>
      <c r="M310" s="9"/>
      <c r="N310" s="9"/>
      <c r="O310" s="9"/>
      <c r="P310" s="9"/>
      <c r="Q310" s="9"/>
      <c r="R310" s="9"/>
      <c r="S310" s="9"/>
      <c r="T310" s="9"/>
      <c r="U310" s="9"/>
      <c r="V310" s="9"/>
      <c r="W310" s="9"/>
      <c r="X310" s="9"/>
      <c r="Y310" s="9"/>
    </row>
    <row r="311" spans="1:25" ht="33.75" customHeight="1">
      <c r="A311" s="9"/>
      <c r="B311" s="11"/>
      <c r="C311" s="14"/>
      <c r="D311" s="10"/>
      <c r="E311" s="9"/>
      <c r="F311" s="9"/>
      <c r="G311" s="9"/>
      <c r="H311" s="9"/>
      <c r="I311" s="9"/>
      <c r="J311" s="9"/>
      <c r="K311" s="9"/>
      <c r="L311" s="9"/>
      <c r="M311" s="9"/>
      <c r="N311" s="9"/>
      <c r="O311" s="9"/>
      <c r="P311" s="9"/>
      <c r="Q311" s="9"/>
      <c r="R311" s="9"/>
      <c r="S311" s="9"/>
      <c r="T311" s="9"/>
      <c r="U311" s="9"/>
      <c r="V311" s="9"/>
      <c r="W311" s="9"/>
      <c r="X311" s="9"/>
      <c r="Y311" s="9"/>
    </row>
    <row r="312" spans="1:25" ht="33.75" customHeight="1">
      <c r="A312" s="9"/>
      <c r="B312" s="11"/>
      <c r="C312" s="14"/>
      <c r="D312" s="10"/>
      <c r="E312" s="9"/>
      <c r="F312" s="9"/>
      <c r="G312" s="9"/>
      <c r="H312" s="9"/>
      <c r="I312" s="9"/>
      <c r="J312" s="9"/>
      <c r="K312" s="9"/>
      <c r="L312" s="9"/>
      <c r="M312" s="9"/>
      <c r="N312" s="9"/>
      <c r="O312" s="9"/>
      <c r="P312" s="9"/>
      <c r="Q312" s="9"/>
      <c r="R312" s="9"/>
      <c r="S312" s="9"/>
      <c r="T312" s="9"/>
      <c r="U312" s="9"/>
      <c r="V312" s="9"/>
      <c r="W312" s="9"/>
      <c r="X312" s="9"/>
      <c r="Y312" s="9"/>
    </row>
    <row r="313" spans="1:25" ht="33.75" customHeight="1">
      <c r="A313" s="9"/>
      <c r="B313" s="11"/>
      <c r="C313" s="14"/>
      <c r="D313" s="10"/>
      <c r="E313" s="9"/>
      <c r="F313" s="9"/>
      <c r="G313" s="9"/>
      <c r="H313" s="9"/>
      <c r="I313" s="9"/>
      <c r="J313" s="9"/>
      <c r="K313" s="9"/>
      <c r="L313" s="9"/>
      <c r="M313" s="9"/>
      <c r="N313" s="9"/>
      <c r="O313" s="9"/>
      <c r="P313" s="9"/>
      <c r="Q313" s="9"/>
      <c r="R313" s="9"/>
      <c r="S313" s="9"/>
      <c r="T313" s="9"/>
      <c r="U313" s="9"/>
      <c r="V313" s="9"/>
      <c r="W313" s="9"/>
      <c r="X313" s="9"/>
      <c r="Y313" s="9"/>
    </row>
    <row r="314" spans="1:25" ht="33.75" customHeight="1">
      <c r="A314" s="9"/>
      <c r="B314" s="11"/>
      <c r="C314" s="14"/>
      <c r="D314" s="10"/>
      <c r="E314" s="9"/>
      <c r="F314" s="9"/>
      <c r="G314" s="9"/>
      <c r="H314" s="9"/>
      <c r="I314" s="9"/>
      <c r="J314" s="9"/>
      <c r="K314" s="9"/>
      <c r="L314" s="9"/>
      <c r="M314" s="9"/>
      <c r="N314" s="9"/>
      <c r="O314" s="9"/>
      <c r="P314" s="9"/>
      <c r="Q314" s="9"/>
      <c r="R314" s="9"/>
      <c r="S314" s="9"/>
      <c r="T314" s="9"/>
      <c r="U314" s="9"/>
      <c r="V314" s="9"/>
      <c r="W314" s="9"/>
      <c r="X314" s="9"/>
      <c r="Y314" s="9"/>
    </row>
    <row r="315" spans="1:25" ht="33.75" customHeight="1">
      <c r="A315" s="9"/>
      <c r="B315" s="11"/>
      <c r="C315" s="14"/>
      <c r="D315" s="10"/>
      <c r="E315" s="9"/>
      <c r="F315" s="9"/>
      <c r="G315" s="9"/>
      <c r="H315" s="9"/>
      <c r="I315" s="9"/>
      <c r="J315" s="9"/>
      <c r="K315" s="9"/>
      <c r="L315" s="9"/>
      <c r="M315" s="9"/>
      <c r="N315" s="9"/>
      <c r="O315" s="9"/>
      <c r="P315" s="9"/>
      <c r="Q315" s="9"/>
      <c r="R315" s="9"/>
      <c r="S315" s="9"/>
      <c r="T315" s="9"/>
      <c r="U315" s="9"/>
      <c r="V315" s="9"/>
      <c r="W315" s="9"/>
      <c r="X315" s="9"/>
      <c r="Y315" s="9"/>
    </row>
    <row r="316" spans="1:25" ht="33.75" customHeight="1">
      <c r="A316" s="9"/>
      <c r="B316" s="11"/>
      <c r="C316" s="14"/>
      <c r="D316" s="10"/>
      <c r="E316" s="9"/>
      <c r="F316" s="9"/>
      <c r="G316" s="9"/>
      <c r="H316" s="9"/>
      <c r="I316" s="9"/>
      <c r="J316" s="9"/>
      <c r="K316" s="9"/>
      <c r="L316" s="9"/>
      <c r="M316" s="9"/>
      <c r="N316" s="9"/>
      <c r="O316" s="9"/>
      <c r="P316" s="9"/>
      <c r="Q316" s="9"/>
      <c r="R316" s="9"/>
      <c r="S316" s="9"/>
      <c r="T316" s="9"/>
      <c r="U316" s="9"/>
      <c r="V316" s="9"/>
      <c r="W316" s="9"/>
      <c r="X316" s="9"/>
      <c r="Y316" s="9"/>
    </row>
    <row r="317" spans="1:25" ht="33.75" customHeight="1">
      <c r="A317" s="9"/>
      <c r="B317" s="11"/>
      <c r="C317" s="14"/>
      <c r="D317" s="10"/>
      <c r="E317" s="9"/>
      <c r="F317" s="9"/>
      <c r="G317" s="9"/>
      <c r="H317" s="9"/>
      <c r="I317" s="9"/>
      <c r="J317" s="9"/>
      <c r="K317" s="9"/>
      <c r="L317" s="9"/>
      <c r="M317" s="9"/>
      <c r="N317" s="9"/>
      <c r="O317" s="9"/>
      <c r="P317" s="9"/>
      <c r="Q317" s="9"/>
      <c r="R317" s="9"/>
      <c r="S317" s="9"/>
      <c r="T317" s="9"/>
      <c r="U317" s="9"/>
      <c r="V317" s="9"/>
      <c r="W317" s="9"/>
      <c r="X317" s="9"/>
      <c r="Y317" s="9"/>
    </row>
    <row r="318" spans="1:25" ht="33.75" customHeight="1">
      <c r="A318" s="9"/>
      <c r="B318" s="11"/>
      <c r="C318" s="14"/>
      <c r="D318" s="10"/>
      <c r="E318" s="9"/>
      <c r="F318" s="9"/>
      <c r="G318" s="9"/>
      <c r="H318" s="9"/>
      <c r="I318" s="9"/>
      <c r="J318" s="9"/>
      <c r="K318" s="9"/>
      <c r="L318" s="9"/>
      <c r="M318" s="9"/>
      <c r="N318" s="9"/>
      <c r="O318" s="9"/>
      <c r="P318" s="9"/>
      <c r="Q318" s="9"/>
      <c r="R318" s="9"/>
      <c r="S318" s="9"/>
      <c r="T318" s="9"/>
      <c r="U318" s="9"/>
      <c r="V318" s="9"/>
      <c r="W318" s="9"/>
      <c r="X318" s="9"/>
      <c r="Y318" s="9"/>
    </row>
    <row r="319" spans="1:25" ht="33.75" customHeight="1">
      <c r="A319" s="9"/>
      <c r="B319" s="11"/>
      <c r="C319" s="14"/>
      <c r="D319" s="10"/>
      <c r="E319" s="9"/>
      <c r="F319" s="9"/>
      <c r="G319" s="9"/>
      <c r="H319" s="9"/>
      <c r="I319" s="9"/>
      <c r="J319" s="9"/>
      <c r="K319" s="9"/>
      <c r="L319" s="9"/>
      <c r="M319" s="9"/>
      <c r="N319" s="9"/>
      <c r="O319" s="9"/>
      <c r="P319" s="9"/>
      <c r="Q319" s="9"/>
      <c r="R319" s="9"/>
      <c r="S319" s="9"/>
      <c r="T319" s="9"/>
      <c r="U319" s="9"/>
      <c r="V319" s="9"/>
      <c r="W319" s="9"/>
      <c r="X319" s="9"/>
      <c r="Y319" s="9"/>
    </row>
    <row r="320" spans="1:25" ht="33.75" customHeight="1">
      <c r="A320" s="9"/>
      <c r="B320" s="11"/>
      <c r="C320" s="14"/>
      <c r="D320" s="10"/>
      <c r="E320" s="9"/>
      <c r="F320" s="9"/>
      <c r="G320" s="9"/>
      <c r="H320" s="9"/>
      <c r="I320" s="9"/>
      <c r="J320" s="9"/>
      <c r="K320" s="9"/>
      <c r="L320" s="9"/>
      <c r="M320" s="9"/>
      <c r="N320" s="9"/>
      <c r="O320" s="9"/>
      <c r="P320" s="9"/>
      <c r="Q320" s="9"/>
      <c r="R320" s="9"/>
      <c r="S320" s="9"/>
      <c r="T320" s="9"/>
      <c r="U320" s="9"/>
      <c r="V320" s="9"/>
      <c r="W320" s="9"/>
      <c r="X320" s="9"/>
      <c r="Y320" s="9"/>
    </row>
    <row r="321" spans="1:25" ht="33.75" customHeight="1">
      <c r="A321" s="9"/>
      <c r="B321" s="11"/>
      <c r="C321" s="14"/>
      <c r="D321" s="10"/>
      <c r="E321" s="9"/>
      <c r="F321" s="9"/>
      <c r="G321" s="9"/>
      <c r="H321" s="9"/>
      <c r="I321" s="9"/>
      <c r="J321" s="9"/>
      <c r="K321" s="9"/>
      <c r="L321" s="9"/>
      <c r="M321" s="9"/>
      <c r="N321" s="9"/>
      <c r="O321" s="9"/>
      <c r="P321" s="9"/>
      <c r="Q321" s="9"/>
      <c r="R321" s="9"/>
      <c r="S321" s="9"/>
      <c r="T321" s="9"/>
      <c r="U321" s="9"/>
      <c r="V321" s="9"/>
      <c r="W321" s="9"/>
      <c r="X321" s="9"/>
      <c r="Y321" s="9"/>
    </row>
    <row r="322" spans="1:25" ht="33.75" customHeight="1">
      <c r="A322" s="9"/>
      <c r="B322" s="11"/>
      <c r="C322" s="14"/>
      <c r="D322" s="10"/>
      <c r="E322" s="9"/>
      <c r="F322" s="9"/>
      <c r="G322" s="9"/>
      <c r="H322" s="9"/>
      <c r="I322" s="9"/>
      <c r="J322" s="9"/>
      <c r="K322" s="9"/>
      <c r="L322" s="9"/>
      <c r="M322" s="9"/>
      <c r="N322" s="9"/>
      <c r="O322" s="9"/>
      <c r="P322" s="9"/>
      <c r="Q322" s="9"/>
      <c r="R322" s="9"/>
      <c r="S322" s="9"/>
      <c r="T322" s="9"/>
      <c r="U322" s="9"/>
      <c r="V322" s="9"/>
      <c r="W322" s="9"/>
      <c r="X322" s="9"/>
      <c r="Y322" s="9"/>
    </row>
    <row r="323" spans="1:25" ht="33.75" customHeight="1">
      <c r="A323" s="9"/>
      <c r="B323" s="11"/>
      <c r="C323" s="14"/>
      <c r="D323" s="10"/>
      <c r="E323" s="9"/>
      <c r="F323" s="9"/>
      <c r="G323" s="9"/>
      <c r="H323" s="9"/>
      <c r="I323" s="9"/>
      <c r="J323" s="9"/>
      <c r="K323" s="9"/>
      <c r="L323" s="9"/>
      <c r="M323" s="9"/>
      <c r="N323" s="9"/>
      <c r="O323" s="9"/>
      <c r="P323" s="9"/>
      <c r="Q323" s="9"/>
      <c r="R323" s="9"/>
      <c r="S323" s="9"/>
      <c r="T323" s="9"/>
      <c r="U323" s="9"/>
      <c r="V323" s="9"/>
      <c r="W323" s="9"/>
      <c r="X323" s="9"/>
      <c r="Y323" s="9"/>
    </row>
    <row r="324" spans="1:25" ht="33.75" customHeight="1">
      <c r="A324" s="9"/>
      <c r="B324" s="11"/>
      <c r="C324" s="14"/>
      <c r="D324" s="10"/>
      <c r="E324" s="9"/>
      <c r="F324" s="9"/>
      <c r="G324" s="9"/>
      <c r="H324" s="9"/>
      <c r="I324" s="9"/>
      <c r="J324" s="9"/>
      <c r="K324" s="9"/>
      <c r="L324" s="9"/>
      <c r="M324" s="9"/>
      <c r="N324" s="9"/>
      <c r="O324" s="9"/>
      <c r="P324" s="9"/>
      <c r="Q324" s="9"/>
      <c r="R324" s="9"/>
      <c r="S324" s="9"/>
      <c r="T324" s="9"/>
      <c r="U324" s="9"/>
      <c r="V324" s="9"/>
      <c r="W324" s="9"/>
      <c r="X324" s="9"/>
      <c r="Y324" s="9"/>
    </row>
    <row r="325" spans="1:25" ht="33.75" customHeight="1">
      <c r="A325" s="9"/>
      <c r="B325" s="11"/>
      <c r="C325" s="14"/>
      <c r="D325" s="10"/>
      <c r="E325" s="9"/>
      <c r="F325" s="9"/>
      <c r="G325" s="9"/>
      <c r="H325" s="9"/>
      <c r="I325" s="9"/>
      <c r="J325" s="9"/>
      <c r="K325" s="9"/>
      <c r="L325" s="9"/>
      <c r="M325" s="9"/>
      <c r="N325" s="9"/>
      <c r="O325" s="9"/>
      <c r="P325" s="9"/>
      <c r="Q325" s="9"/>
      <c r="R325" s="9"/>
      <c r="S325" s="9"/>
      <c r="T325" s="9"/>
      <c r="U325" s="9"/>
      <c r="V325" s="9"/>
      <c r="W325" s="9"/>
      <c r="X325" s="9"/>
      <c r="Y325" s="9"/>
    </row>
    <row r="326" spans="1:25" ht="33.75" customHeight="1">
      <c r="A326" s="9"/>
      <c r="B326" s="11"/>
      <c r="C326" s="14"/>
      <c r="D326" s="10"/>
      <c r="E326" s="9"/>
      <c r="F326" s="9"/>
      <c r="G326" s="9"/>
      <c r="H326" s="9"/>
      <c r="I326" s="9"/>
      <c r="J326" s="9"/>
      <c r="K326" s="9"/>
      <c r="L326" s="9"/>
      <c r="M326" s="9"/>
      <c r="N326" s="9"/>
      <c r="O326" s="9"/>
      <c r="P326" s="9"/>
      <c r="Q326" s="9"/>
      <c r="R326" s="9"/>
      <c r="S326" s="9"/>
      <c r="T326" s="9"/>
      <c r="U326" s="9"/>
      <c r="V326" s="9"/>
      <c r="W326" s="9"/>
      <c r="X326" s="9"/>
      <c r="Y326" s="9"/>
    </row>
    <row r="327" spans="1:25" ht="33.75" customHeight="1">
      <c r="A327" s="9"/>
      <c r="B327" s="11"/>
      <c r="C327" s="14"/>
      <c r="D327" s="10"/>
      <c r="E327" s="9"/>
      <c r="F327" s="9"/>
      <c r="G327" s="9"/>
      <c r="H327" s="9"/>
      <c r="I327" s="9"/>
      <c r="J327" s="9"/>
      <c r="K327" s="9"/>
      <c r="L327" s="9"/>
      <c r="M327" s="9"/>
      <c r="N327" s="9"/>
      <c r="O327" s="9"/>
      <c r="P327" s="9"/>
      <c r="Q327" s="9"/>
      <c r="R327" s="9"/>
      <c r="S327" s="9"/>
      <c r="T327" s="9"/>
      <c r="U327" s="9"/>
      <c r="V327" s="9"/>
      <c r="W327" s="9"/>
      <c r="X327" s="9"/>
      <c r="Y327" s="9"/>
    </row>
    <row r="328" spans="1:25" ht="33.75" customHeight="1">
      <c r="A328" s="9"/>
      <c r="B328" s="11"/>
      <c r="C328" s="14"/>
      <c r="D328" s="10"/>
      <c r="E328" s="9"/>
      <c r="F328" s="9"/>
      <c r="G328" s="9"/>
      <c r="H328" s="9"/>
      <c r="I328" s="9"/>
      <c r="J328" s="9"/>
      <c r="K328" s="9"/>
      <c r="L328" s="9"/>
      <c r="M328" s="9"/>
      <c r="N328" s="9"/>
      <c r="O328" s="9"/>
      <c r="P328" s="9"/>
      <c r="Q328" s="9"/>
      <c r="R328" s="9"/>
      <c r="S328" s="9"/>
      <c r="T328" s="9"/>
      <c r="U328" s="9"/>
      <c r="V328" s="9"/>
      <c r="W328" s="9"/>
      <c r="X328" s="9"/>
      <c r="Y328" s="9"/>
    </row>
    <row r="329" spans="1:25" ht="33.75" customHeight="1">
      <c r="A329" s="9"/>
      <c r="B329" s="11"/>
      <c r="C329" s="14"/>
      <c r="D329" s="10"/>
      <c r="E329" s="9"/>
      <c r="F329" s="9"/>
      <c r="G329" s="9"/>
      <c r="H329" s="9"/>
      <c r="I329" s="9"/>
      <c r="J329" s="9"/>
      <c r="K329" s="9"/>
      <c r="L329" s="9"/>
      <c r="M329" s="9"/>
      <c r="N329" s="9"/>
      <c r="O329" s="9"/>
      <c r="P329" s="9"/>
      <c r="Q329" s="9"/>
      <c r="R329" s="9"/>
      <c r="S329" s="9"/>
      <c r="T329" s="9"/>
      <c r="U329" s="9"/>
      <c r="V329" s="9"/>
      <c r="W329" s="9"/>
      <c r="X329" s="9"/>
      <c r="Y329" s="9"/>
    </row>
    <row r="330" spans="1:25" ht="33.75" customHeight="1">
      <c r="A330" s="9"/>
      <c r="B330" s="11"/>
      <c r="C330" s="14"/>
      <c r="D330" s="10"/>
      <c r="E330" s="9"/>
      <c r="F330" s="9"/>
      <c r="G330" s="9"/>
      <c r="H330" s="9"/>
      <c r="I330" s="9"/>
      <c r="J330" s="9"/>
      <c r="K330" s="9"/>
      <c r="L330" s="9"/>
      <c r="M330" s="9"/>
      <c r="N330" s="9"/>
      <c r="O330" s="9"/>
      <c r="P330" s="9"/>
      <c r="Q330" s="9"/>
      <c r="R330" s="9"/>
      <c r="S330" s="9"/>
      <c r="T330" s="9"/>
      <c r="U330" s="9"/>
      <c r="V330" s="9"/>
      <c r="W330" s="9"/>
      <c r="X330" s="9"/>
      <c r="Y330" s="9"/>
    </row>
    <row r="331" spans="1:25" ht="33.75" customHeight="1">
      <c r="A331" s="9"/>
      <c r="B331" s="11"/>
      <c r="C331" s="14"/>
      <c r="D331" s="10"/>
      <c r="E331" s="9"/>
      <c r="F331" s="9"/>
      <c r="G331" s="9"/>
      <c r="H331" s="9"/>
      <c r="I331" s="9"/>
      <c r="J331" s="9"/>
      <c r="K331" s="9"/>
      <c r="L331" s="9"/>
      <c r="M331" s="9"/>
      <c r="N331" s="9"/>
      <c r="O331" s="9"/>
      <c r="P331" s="9"/>
      <c r="Q331" s="9"/>
      <c r="R331" s="9"/>
      <c r="S331" s="9"/>
      <c r="T331" s="9"/>
      <c r="U331" s="9"/>
      <c r="V331" s="9"/>
      <c r="W331" s="9"/>
      <c r="X331" s="9"/>
      <c r="Y331" s="9"/>
    </row>
    <row r="332" spans="1:25" ht="33.75" customHeight="1">
      <c r="A332" s="9"/>
      <c r="B332" s="11"/>
      <c r="C332" s="14"/>
      <c r="D332" s="10"/>
      <c r="E332" s="9"/>
      <c r="F332" s="9"/>
      <c r="G332" s="9"/>
      <c r="H332" s="9"/>
      <c r="I332" s="9"/>
      <c r="J332" s="9"/>
      <c r="K332" s="9"/>
      <c r="L332" s="9"/>
      <c r="M332" s="9"/>
      <c r="N332" s="9"/>
      <c r="O332" s="9"/>
      <c r="P332" s="9"/>
      <c r="Q332" s="9"/>
      <c r="R332" s="9"/>
      <c r="S332" s="9"/>
      <c r="T332" s="9"/>
      <c r="U332" s="9"/>
      <c r="V332" s="9"/>
      <c r="W332" s="9"/>
      <c r="X332" s="9"/>
      <c r="Y332" s="9"/>
    </row>
    <row r="333" spans="1:25" ht="33.75" customHeight="1">
      <c r="A333" s="9"/>
      <c r="B333" s="11"/>
      <c r="C333" s="14"/>
      <c r="D333" s="10"/>
      <c r="E333" s="9"/>
      <c r="F333" s="9"/>
      <c r="G333" s="9"/>
      <c r="H333" s="9"/>
      <c r="I333" s="9"/>
      <c r="J333" s="9"/>
      <c r="K333" s="9"/>
      <c r="L333" s="9"/>
      <c r="M333" s="9"/>
      <c r="N333" s="9"/>
      <c r="O333" s="9"/>
      <c r="P333" s="9"/>
      <c r="Q333" s="9"/>
      <c r="R333" s="9"/>
      <c r="S333" s="9"/>
      <c r="T333" s="9"/>
      <c r="U333" s="9"/>
      <c r="V333" s="9"/>
      <c r="W333" s="9"/>
      <c r="X333" s="9"/>
      <c r="Y333" s="9"/>
    </row>
    <row r="334" spans="1:25" ht="33.75" customHeight="1">
      <c r="A334" s="9"/>
      <c r="B334" s="11"/>
      <c r="C334" s="14"/>
      <c r="D334" s="10"/>
      <c r="E334" s="9"/>
      <c r="F334" s="9"/>
      <c r="G334" s="9"/>
      <c r="H334" s="9"/>
      <c r="I334" s="9"/>
      <c r="J334" s="9"/>
      <c r="K334" s="9"/>
      <c r="L334" s="9"/>
      <c r="M334" s="9"/>
      <c r="N334" s="9"/>
      <c r="O334" s="9"/>
      <c r="P334" s="9"/>
      <c r="Q334" s="9"/>
      <c r="R334" s="9"/>
      <c r="S334" s="9"/>
      <c r="T334" s="9"/>
      <c r="U334" s="9"/>
      <c r="V334" s="9"/>
      <c r="W334" s="9"/>
      <c r="X334" s="9"/>
      <c r="Y334" s="9"/>
    </row>
    <row r="335" spans="1:25" ht="33.75" customHeight="1">
      <c r="A335" s="9"/>
      <c r="B335" s="11"/>
      <c r="C335" s="14"/>
      <c r="D335" s="10"/>
      <c r="E335" s="9"/>
      <c r="F335" s="9"/>
      <c r="G335" s="9"/>
      <c r="H335" s="9"/>
      <c r="I335" s="9"/>
      <c r="J335" s="9"/>
      <c r="K335" s="9"/>
      <c r="L335" s="9"/>
      <c r="M335" s="9"/>
      <c r="N335" s="9"/>
      <c r="O335" s="9"/>
      <c r="P335" s="9"/>
      <c r="Q335" s="9"/>
      <c r="R335" s="9"/>
      <c r="S335" s="9"/>
      <c r="T335" s="9"/>
      <c r="U335" s="9"/>
      <c r="V335" s="9"/>
      <c r="W335" s="9"/>
      <c r="X335" s="9"/>
      <c r="Y335" s="9"/>
    </row>
    <row r="336" spans="1:25" ht="33.75" customHeight="1">
      <c r="A336" s="9"/>
      <c r="B336" s="11"/>
      <c r="C336" s="14"/>
      <c r="D336" s="10"/>
      <c r="E336" s="9"/>
      <c r="F336" s="9"/>
      <c r="G336" s="9"/>
      <c r="H336" s="9"/>
      <c r="I336" s="9"/>
      <c r="J336" s="9"/>
      <c r="K336" s="9"/>
      <c r="L336" s="9"/>
      <c r="M336" s="9"/>
      <c r="N336" s="9"/>
      <c r="O336" s="9"/>
      <c r="P336" s="9"/>
      <c r="Q336" s="9"/>
      <c r="R336" s="9"/>
      <c r="S336" s="9"/>
      <c r="T336" s="9"/>
      <c r="U336" s="9"/>
      <c r="V336" s="9"/>
      <c r="W336" s="9"/>
      <c r="X336" s="9"/>
      <c r="Y336" s="9"/>
    </row>
    <row r="337" spans="1:25" ht="33.75" customHeight="1">
      <c r="A337" s="9"/>
      <c r="B337" s="11"/>
      <c r="C337" s="14"/>
      <c r="D337" s="10"/>
      <c r="E337" s="9"/>
      <c r="F337" s="9"/>
      <c r="G337" s="9"/>
      <c r="H337" s="9"/>
      <c r="I337" s="9"/>
      <c r="J337" s="9"/>
      <c r="K337" s="9"/>
      <c r="L337" s="9"/>
      <c r="M337" s="9"/>
      <c r="N337" s="9"/>
      <c r="O337" s="9"/>
      <c r="P337" s="9"/>
      <c r="Q337" s="9"/>
      <c r="R337" s="9"/>
      <c r="S337" s="9"/>
      <c r="T337" s="9"/>
      <c r="U337" s="9"/>
      <c r="V337" s="9"/>
      <c r="W337" s="9"/>
      <c r="X337" s="9"/>
      <c r="Y337" s="9"/>
    </row>
    <row r="338" spans="1:25" ht="33.75" customHeight="1">
      <c r="A338" s="9"/>
      <c r="B338" s="11"/>
      <c r="C338" s="14"/>
      <c r="D338" s="10"/>
      <c r="E338" s="9"/>
      <c r="F338" s="9"/>
      <c r="G338" s="9"/>
      <c r="H338" s="9"/>
      <c r="I338" s="9"/>
      <c r="J338" s="9"/>
      <c r="K338" s="9"/>
      <c r="L338" s="9"/>
      <c r="M338" s="9"/>
      <c r="N338" s="9"/>
      <c r="O338" s="9"/>
      <c r="P338" s="9"/>
      <c r="Q338" s="9"/>
      <c r="R338" s="9"/>
      <c r="S338" s="9"/>
      <c r="T338" s="9"/>
      <c r="U338" s="9"/>
      <c r="V338" s="9"/>
      <c r="W338" s="9"/>
      <c r="X338" s="9"/>
      <c r="Y338" s="9"/>
    </row>
    <row r="339" spans="1:25" ht="33.75" customHeight="1">
      <c r="A339" s="9"/>
      <c r="B339" s="11"/>
      <c r="C339" s="14"/>
      <c r="D339" s="10"/>
      <c r="E339" s="9"/>
      <c r="F339" s="9"/>
      <c r="G339" s="9"/>
      <c r="H339" s="9"/>
      <c r="I339" s="9"/>
      <c r="J339" s="9"/>
      <c r="K339" s="9"/>
      <c r="L339" s="9"/>
      <c r="M339" s="9"/>
      <c r="N339" s="9"/>
      <c r="O339" s="9"/>
      <c r="P339" s="9"/>
      <c r="Q339" s="9"/>
      <c r="R339" s="9"/>
      <c r="S339" s="9"/>
      <c r="T339" s="9"/>
      <c r="U339" s="9"/>
      <c r="V339" s="9"/>
      <c r="W339" s="9"/>
      <c r="X339" s="9"/>
      <c r="Y339" s="9"/>
    </row>
    <row r="340" spans="1:25" ht="33.75" customHeight="1">
      <c r="A340" s="9"/>
      <c r="B340" s="11"/>
      <c r="C340" s="14"/>
      <c r="D340" s="10"/>
      <c r="E340" s="9"/>
      <c r="F340" s="9"/>
      <c r="G340" s="9"/>
      <c r="H340" s="9"/>
      <c r="I340" s="9"/>
      <c r="J340" s="9"/>
      <c r="K340" s="9"/>
      <c r="L340" s="9"/>
      <c r="M340" s="9"/>
      <c r="N340" s="9"/>
      <c r="O340" s="9"/>
      <c r="P340" s="9"/>
      <c r="Q340" s="9"/>
      <c r="R340" s="9"/>
      <c r="S340" s="9"/>
      <c r="T340" s="9"/>
      <c r="U340" s="9"/>
      <c r="V340" s="9"/>
      <c r="W340" s="9"/>
      <c r="X340" s="9"/>
      <c r="Y340" s="9"/>
    </row>
    <row r="341" spans="1:25" ht="33.75" customHeight="1">
      <c r="A341" s="9"/>
      <c r="B341" s="11"/>
      <c r="C341" s="14"/>
      <c r="D341" s="10"/>
      <c r="E341" s="9"/>
      <c r="F341" s="9"/>
      <c r="G341" s="9"/>
      <c r="H341" s="9"/>
      <c r="I341" s="9"/>
      <c r="J341" s="9"/>
      <c r="K341" s="9"/>
      <c r="L341" s="9"/>
      <c r="M341" s="9"/>
      <c r="N341" s="9"/>
      <c r="O341" s="9"/>
      <c r="P341" s="9"/>
      <c r="Q341" s="9"/>
      <c r="R341" s="9"/>
      <c r="S341" s="9"/>
      <c r="T341" s="9"/>
      <c r="U341" s="9"/>
      <c r="V341" s="9"/>
      <c r="W341" s="9"/>
      <c r="X341" s="9"/>
      <c r="Y341" s="9"/>
    </row>
    <row r="342" spans="1:25" ht="33.75" customHeight="1">
      <c r="A342" s="9"/>
      <c r="B342" s="11"/>
      <c r="C342" s="14"/>
      <c r="D342" s="10"/>
      <c r="E342" s="9"/>
      <c r="F342" s="9"/>
      <c r="G342" s="9"/>
      <c r="H342" s="9"/>
      <c r="I342" s="9"/>
      <c r="J342" s="9"/>
      <c r="K342" s="9"/>
      <c r="L342" s="9"/>
      <c r="M342" s="9"/>
      <c r="N342" s="9"/>
      <c r="O342" s="9"/>
      <c r="P342" s="9"/>
      <c r="Q342" s="9"/>
      <c r="R342" s="9"/>
      <c r="S342" s="9"/>
      <c r="T342" s="9"/>
      <c r="U342" s="9"/>
      <c r="V342" s="9"/>
      <c r="W342" s="9"/>
      <c r="X342" s="9"/>
      <c r="Y342" s="9"/>
    </row>
    <row r="343" spans="1:25" ht="33.75" customHeight="1">
      <c r="A343" s="9"/>
      <c r="B343" s="11"/>
      <c r="C343" s="14"/>
      <c r="D343" s="10"/>
      <c r="E343" s="9"/>
      <c r="F343" s="9"/>
      <c r="G343" s="9"/>
      <c r="H343" s="9"/>
      <c r="I343" s="9"/>
      <c r="J343" s="9"/>
      <c r="K343" s="9"/>
      <c r="L343" s="9"/>
      <c r="M343" s="9"/>
      <c r="N343" s="9"/>
      <c r="O343" s="9"/>
      <c r="P343" s="9"/>
      <c r="Q343" s="9"/>
      <c r="R343" s="9"/>
      <c r="S343" s="9"/>
      <c r="T343" s="9"/>
      <c r="U343" s="9"/>
      <c r="V343" s="9"/>
      <c r="W343" s="9"/>
      <c r="X343" s="9"/>
      <c r="Y343" s="9"/>
    </row>
    <row r="344" spans="1:25" ht="33.75" customHeight="1">
      <c r="A344" s="9"/>
      <c r="B344" s="11"/>
      <c r="C344" s="14"/>
      <c r="D344" s="10"/>
      <c r="E344" s="9"/>
      <c r="F344" s="9"/>
      <c r="G344" s="9"/>
      <c r="H344" s="9"/>
      <c r="I344" s="9"/>
      <c r="J344" s="9"/>
      <c r="K344" s="9"/>
      <c r="L344" s="9"/>
      <c r="M344" s="9"/>
      <c r="N344" s="9"/>
      <c r="O344" s="9"/>
      <c r="P344" s="9"/>
      <c r="Q344" s="9"/>
      <c r="R344" s="9"/>
      <c r="S344" s="9"/>
      <c r="T344" s="9"/>
      <c r="U344" s="9"/>
      <c r="V344" s="9"/>
      <c r="W344" s="9"/>
      <c r="X344" s="9"/>
      <c r="Y344" s="9"/>
    </row>
    <row r="345" spans="1:25" ht="33.75" customHeight="1">
      <c r="A345" s="9"/>
      <c r="B345" s="11"/>
      <c r="C345" s="14"/>
      <c r="D345" s="10"/>
      <c r="E345" s="9"/>
      <c r="F345" s="9"/>
      <c r="G345" s="9"/>
      <c r="H345" s="9"/>
      <c r="I345" s="9"/>
      <c r="J345" s="9"/>
      <c r="K345" s="9"/>
      <c r="L345" s="9"/>
      <c r="M345" s="9"/>
      <c r="N345" s="9"/>
      <c r="O345" s="9"/>
      <c r="P345" s="9"/>
      <c r="Q345" s="9"/>
      <c r="R345" s="9"/>
      <c r="S345" s="9"/>
      <c r="T345" s="9"/>
      <c r="U345" s="9"/>
      <c r="V345" s="9"/>
      <c r="W345" s="9"/>
      <c r="X345" s="9"/>
      <c r="Y345" s="9"/>
    </row>
    <row r="346" spans="1:25" ht="33.75" customHeight="1">
      <c r="A346" s="9"/>
      <c r="B346" s="11"/>
      <c r="C346" s="14"/>
      <c r="D346" s="10"/>
      <c r="E346" s="9"/>
      <c r="F346" s="9"/>
      <c r="G346" s="9"/>
      <c r="H346" s="9"/>
      <c r="I346" s="9"/>
      <c r="J346" s="9"/>
      <c r="K346" s="9"/>
      <c r="L346" s="9"/>
      <c r="M346" s="9"/>
      <c r="N346" s="9"/>
      <c r="O346" s="9"/>
      <c r="P346" s="9"/>
      <c r="Q346" s="9"/>
      <c r="R346" s="9"/>
      <c r="S346" s="9"/>
      <c r="T346" s="9"/>
      <c r="U346" s="9"/>
      <c r="V346" s="9"/>
      <c r="W346" s="9"/>
      <c r="X346" s="9"/>
      <c r="Y346" s="9"/>
    </row>
    <row r="347" spans="1:25" ht="33.75" customHeight="1">
      <c r="A347" s="9"/>
      <c r="B347" s="11"/>
      <c r="C347" s="14"/>
      <c r="D347" s="10"/>
      <c r="E347" s="9"/>
      <c r="F347" s="9"/>
      <c r="G347" s="9"/>
      <c r="H347" s="9"/>
      <c r="I347" s="9"/>
      <c r="J347" s="9"/>
      <c r="K347" s="9"/>
      <c r="L347" s="9"/>
      <c r="M347" s="9"/>
      <c r="N347" s="9"/>
      <c r="O347" s="9"/>
      <c r="P347" s="9"/>
      <c r="Q347" s="9"/>
      <c r="R347" s="9"/>
      <c r="S347" s="9"/>
      <c r="T347" s="9"/>
      <c r="U347" s="9"/>
      <c r="V347" s="9"/>
      <c r="W347" s="9"/>
      <c r="X347" s="9"/>
      <c r="Y347" s="9"/>
    </row>
    <row r="348" spans="1:25" ht="33.75" customHeight="1">
      <c r="A348" s="9"/>
      <c r="B348" s="11"/>
      <c r="C348" s="14"/>
      <c r="D348" s="10"/>
      <c r="E348" s="9"/>
      <c r="F348" s="9"/>
      <c r="G348" s="9"/>
      <c r="H348" s="9"/>
      <c r="I348" s="9"/>
      <c r="J348" s="9"/>
      <c r="K348" s="9"/>
      <c r="L348" s="9"/>
      <c r="M348" s="9"/>
      <c r="N348" s="9"/>
      <c r="O348" s="9"/>
      <c r="P348" s="9"/>
      <c r="Q348" s="9"/>
      <c r="R348" s="9"/>
      <c r="S348" s="9"/>
      <c r="T348" s="9"/>
      <c r="U348" s="9"/>
      <c r="V348" s="9"/>
      <c r="W348" s="9"/>
      <c r="X348" s="9"/>
      <c r="Y348" s="9"/>
    </row>
    <row r="349" spans="1:25" ht="33.75" customHeight="1">
      <c r="A349" s="9"/>
      <c r="B349" s="11"/>
      <c r="C349" s="14"/>
      <c r="D349" s="10"/>
      <c r="E349" s="9"/>
      <c r="F349" s="9"/>
      <c r="G349" s="9"/>
      <c r="H349" s="9"/>
      <c r="I349" s="9"/>
      <c r="J349" s="9"/>
      <c r="K349" s="9"/>
      <c r="L349" s="9"/>
      <c r="M349" s="9"/>
      <c r="N349" s="9"/>
      <c r="O349" s="9"/>
      <c r="P349" s="9"/>
      <c r="Q349" s="9"/>
      <c r="R349" s="9"/>
      <c r="S349" s="9"/>
      <c r="T349" s="9"/>
      <c r="U349" s="9"/>
      <c r="V349" s="9"/>
      <c r="W349" s="9"/>
      <c r="X349" s="9"/>
      <c r="Y349" s="9"/>
    </row>
    <row r="350" spans="1:25" ht="33.75" customHeight="1">
      <c r="A350" s="9"/>
      <c r="B350" s="11"/>
      <c r="C350" s="14"/>
      <c r="D350" s="10"/>
      <c r="E350" s="9"/>
      <c r="F350" s="9"/>
      <c r="G350" s="9"/>
      <c r="H350" s="9"/>
      <c r="I350" s="9"/>
      <c r="J350" s="9"/>
      <c r="K350" s="9"/>
      <c r="L350" s="9"/>
      <c r="M350" s="9"/>
      <c r="N350" s="9"/>
      <c r="O350" s="9"/>
      <c r="P350" s="9"/>
      <c r="Q350" s="9"/>
      <c r="R350" s="9"/>
      <c r="S350" s="9"/>
      <c r="T350" s="9"/>
      <c r="U350" s="9"/>
      <c r="V350" s="9"/>
      <c r="W350" s="9"/>
      <c r="X350" s="9"/>
      <c r="Y350" s="9"/>
    </row>
    <row r="351" spans="1:25" ht="33.75" customHeight="1">
      <c r="A351" s="9"/>
      <c r="B351" s="11"/>
      <c r="C351" s="14"/>
      <c r="D351" s="10"/>
      <c r="E351" s="9"/>
      <c r="F351" s="9"/>
      <c r="G351" s="9"/>
      <c r="H351" s="9"/>
      <c r="I351" s="9"/>
      <c r="J351" s="9"/>
      <c r="K351" s="9"/>
      <c r="L351" s="9"/>
      <c r="M351" s="9"/>
      <c r="N351" s="9"/>
      <c r="O351" s="9"/>
      <c r="P351" s="9"/>
      <c r="Q351" s="9"/>
      <c r="R351" s="9"/>
      <c r="S351" s="9"/>
      <c r="T351" s="9"/>
      <c r="U351" s="9"/>
      <c r="V351" s="9"/>
      <c r="W351" s="9"/>
      <c r="X351" s="9"/>
      <c r="Y351" s="9"/>
    </row>
    <row r="352" spans="1:25" ht="33.75" customHeight="1">
      <c r="A352" s="9"/>
      <c r="B352" s="11"/>
      <c r="C352" s="14"/>
      <c r="D352" s="10"/>
      <c r="E352" s="9"/>
      <c r="F352" s="9"/>
      <c r="G352" s="9"/>
      <c r="H352" s="9"/>
      <c r="I352" s="9"/>
      <c r="J352" s="9"/>
      <c r="K352" s="9"/>
      <c r="L352" s="9"/>
      <c r="M352" s="9"/>
      <c r="N352" s="9"/>
      <c r="O352" s="9"/>
      <c r="P352" s="9"/>
      <c r="Q352" s="9"/>
      <c r="R352" s="9"/>
      <c r="S352" s="9"/>
      <c r="T352" s="9"/>
      <c r="U352" s="9"/>
      <c r="V352" s="9"/>
      <c r="W352" s="9"/>
      <c r="X352" s="9"/>
      <c r="Y352" s="9"/>
    </row>
    <row r="353" spans="1:25" ht="33.75" customHeight="1">
      <c r="A353" s="9"/>
      <c r="B353" s="11"/>
      <c r="C353" s="14"/>
      <c r="D353" s="10"/>
      <c r="E353" s="9"/>
      <c r="F353" s="9"/>
      <c r="G353" s="9"/>
      <c r="H353" s="9"/>
      <c r="I353" s="9"/>
      <c r="J353" s="9"/>
      <c r="K353" s="9"/>
      <c r="L353" s="9"/>
      <c r="M353" s="9"/>
      <c r="N353" s="9"/>
      <c r="O353" s="9"/>
      <c r="P353" s="9"/>
      <c r="Q353" s="9"/>
      <c r="R353" s="9"/>
      <c r="S353" s="9"/>
      <c r="T353" s="9"/>
      <c r="U353" s="9"/>
      <c r="V353" s="9"/>
      <c r="W353" s="9"/>
      <c r="X353" s="9"/>
      <c r="Y353" s="9"/>
    </row>
    <row r="354" spans="1:25" ht="33.75" customHeight="1">
      <c r="A354" s="9"/>
      <c r="B354" s="11"/>
      <c r="C354" s="14"/>
      <c r="D354" s="10"/>
      <c r="E354" s="9"/>
      <c r="F354" s="9"/>
      <c r="G354" s="9"/>
      <c r="H354" s="9"/>
      <c r="I354" s="9"/>
      <c r="J354" s="9"/>
      <c r="K354" s="9"/>
      <c r="L354" s="9"/>
      <c r="M354" s="9"/>
      <c r="N354" s="9"/>
      <c r="O354" s="9"/>
      <c r="P354" s="9"/>
      <c r="Q354" s="9"/>
      <c r="R354" s="9"/>
      <c r="S354" s="9"/>
      <c r="T354" s="9"/>
      <c r="U354" s="9"/>
      <c r="V354" s="9"/>
      <c r="W354" s="9"/>
      <c r="X354" s="9"/>
      <c r="Y354" s="9"/>
    </row>
    <row r="355" spans="1:25" ht="33.75" customHeight="1">
      <c r="A355" s="9"/>
      <c r="B355" s="11"/>
      <c r="C355" s="14"/>
      <c r="D355" s="10"/>
      <c r="E355" s="9"/>
      <c r="F355" s="9"/>
      <c r="G355" s="9"/>
      <c r="H355" s="9"/>
      <c r="I355" s="9"/>
      <c r="J355" s="9"/>
      <c r="K355" s="9"/>
      <c r="L355" s="9"/>
      <c r="M355" s="9"/>
      <c r="N355" s="9"/>
      <c r="O355" s="9"/>
      <c r="P355" s="9"/>
      <c r="Q355" s="9"/>
      <c r="R355" s="9"/>
      <c r="S355" s="9"/>
      <c r="T355" s="9"/>
      <c r="U355" s="9"/>
      <c r="V355" s="9"/>
      <c r="W355" s="9"/>
      <c r="X355" s="9"/>
      <c r="Y355" s="9"/>
    </row>
    <row r="356" spans="1:25" ht="33.75" customHeight="1">
      <c r="A356" s="9"/>
      <c r="B356" s="11"/>
      <c r="C356" s="14"/>
      <c r="D356" s="10"/>
      <c r="E356" s="9"/>
      <c r="F356" s="9"/>
      <c r="G356" s="9"/>
      <c r="H356" s="9"/>
      <c r="I356" s="9"/>
      <c r="J356" s="9"/>
      <c r="K356" s="9"/>
      <c r="L356" s="9"/>
      <c r="M356" s="9"/>
      <c r="N356" s="9"/>
      <c r="O356" s="9"/>
      <c r="P356" s="9"/>
      <c r="Q356" s="9"/>
      <c r="R356" s="9"/>
      <c r="S356" s="9"/>
      <c r="T356" s="9"/>
      <c r="U356" s="9"/>
      <c r="V356" s="9"/>
      <c r="W356" s="9"/>
      <c r="X356" s="9"/>
      <c r="Y356" s="9"/>
    </row>
    <row r="357" spans="1:25" ht="33.75" customHeight="1">
      <c r="A357" s="9"/>
      <c r="B357" s="11"/>
      <c r="C357" s="14"/>
      <c r="D357" s="10"/>
      <c r="E357" s="9"/>
      <c r="F357" s="9"/>
      <c r="G357" s="9"/>
      <c r="H357" s="9"/>
      <c r="I357" s="9"/>
      <c r="J357" s="9"/>
      <c r="K357" s="9"/>
      <c r="L357" s="9"/>
      <c r="M357" s="9"/>
      <c r="N357" s="9"/>
      <c r="O357" s="9"/>
      <c r="P357" s="9"/>
      <c r="Q357" s="9"/>
      <c r="R357" s="9"/>
      <c r="S357" s="9"/>
      <c r="T357" s="9"/>
      <c r="U357" s="9"/>
      <c r="V357" s="9"/>
      <c r="W357" s="9"/>
      <c r="X357" s="9"/>
      <c r="Y357" s="9"/>
    </row>
    <row r="358" spans="1:25" ht="33.75" customHeight="1">
      <c r="A358" s="9"/>
      <c r="B358" s="11"/>
      <c r="C358" s="14"/>
      <c r="D358" s="10"/>
      <c r="E358" s="9"/>
      <c r="F358" s="9"/>
      <c r="G358" s="9"/>
      <c r="H358" s="9"/>
      <c r="I358" s="9"/>
      <c r="J358" s="9"/>
      <c r="K358" s="9"/>
      <c r="L358" s="9"/>
      <c r="M358" s="9"/>
      <c r="N358" s="9"/>
      <c r="O358" s="9"/>
      <c r="P358" s="9"/>
      <c r="Q358" s="9"/>
      <c r="R358" s="9"/>
      <c r="S358" s="9"/>
      <c r="T358" s="9"/>
      <c r="U358" s="9"/>
      <c r="V358" s="9"/>
      <c r="W358" s="9"/>
      <c r="X358" s="9"/>
      <c r="Y358" s="9"/>
    </row>
    <row r="359" spans="1:25" ht="33.75" customHeight="1">
      <c r="A359" s="9"/>
      <c r="B359" s="11"/>
      <c r="C359" s="14"/>
      <c r="D359" s="10"/>
      <c r="E359" s="9"/>
      <c r="F359" s="9"/>
      <c r="G359" s="9"/>
      <c r="H359" s="9"/>
      <c r="I359" s="9"/>
      <c r="J359" s="9"/>
      <c r="K359" s="9"/>
      <c r="L359" s="9"/>
      <c r="M359" s="9"/>
      <c r="N359" s="9"/>
      <c r="O359" s="9"/>
      <c r="P359" s="9"/>
      <c r="Q359" s="9"/>
      <c r="R359" s="9"/>
      <c r="S359" s="9"/>
      <c r="T359" s="9"/>
      <c r="U359" s="9"/>
      <c r="V359" s="9"/>
      <c r="W359" s="9"/>
      <c r="X359" s="9"/>
      <c r="Y359" s="9"/>
    </row>
    <row r="360" spans="1:25" ht="33.75" customHeight="1">
      <c r="A360" s="9"/>
      <c r="B360" s="11"/>
      <c r="C360" s="14"/>
      <c r="D360" s="10"/>
      <c r="E360" s="9"/>
      <c r="F360" s="9"/>
      <c r="G360" s="9"/>
      <c r="H360" s="9"/>
      <c r="I360" s="9"/>
      <c r="J360" s="9"/>
      <c r="K360" s="9"/>
      <c r="L360" s="9"/>
      <c r="M360" s="9"/>
      <c r="N360" s="9"/>
      <c r="O360" s="9"/>
      <c r="P360" s="9"/>
      <c r="Q360" s="9"/>
      <c r="R360" s="9"/>
      <c r="S360" s="9"/>
      <c r="T360" s="9"/>
      <c r="U360" s="9"/>
      <c r="V360" s="9"/>
      <c r="W360" s="9"/>
      <c r="X360" s="9"/>
      <c r="Y360" s="9"/>
    </row>
    <row r="361" spans="1:25" ht="33.75" customHeight="1">
      <c r="A361" s="9"/>
      <c r="B361" s="11"/>
      <c r="C361" s="14"/>
      <c r="D361" s="10"/>
      <c r="E361" s="9"/>
      <c r="F361" s="9"/>
      <c r="G361" s="9"/>
      <c r="H361" s="9"/>
      <c r="I361" s="9"/>
      <c r="J361" s="9"/>
      <c r="K361" s="9"/>
      <c r="L361" s="9"/>
      <c r="M361" s="9"/>
      <c r="N361" s="9"/>
      <c r="O361" s="9"/>
      <c r="P361" s="9"/>
      <c r="Q361" s="9"/>
      <c r="R361" s="9"/>
      <c r="S361" s="9"/>
      <c r="T361" s="9"/>
      <c r="U361" s="9"/>
      <c r="V361" s="9"/>
      <c r="W361" s="9"/>
      <c r="X361" s="9"/>
      <c r="Y361" s="9"/>
    </row>
    <row r="362" spans="1:25" ht="33.75" customHeight="1">
      <c r="A362" s="9"/>
      <c r="B362" s="11"/>
      <c r="C362" s="14"/>
      <c r="D362" s="10"/>
      <c r="E362" s="9"/>
      <c r="F362" s="9"/>
      <c r="G362" s="9"/>
      <c r="H362" s="9"/>
      <c r="I362" s="9"/>
      <c r="J362" s="9"/>
      <c r="K362" s="9"/>
      <c r="L362" s="9"/>
      <c r="M362" s="9"/>
      <c r="N362" s="9"/>
      <c r="O362" s="9"/>
      <c r="P362" s="9"/>
      <c r="Q362" s="9"/>
      <c r="R362" s="9"/>
      <c r="S362" s="9"/>
      <c r="T362" s="9"/>
      <c r="U362" s="9"/>
      <c r="V362" s="9"/>
      <c r="W362" s="9"/>
      <c r="X362" s="9"/>
      <c r="Y362" s="9"/>
    </row>
    <row r="363" spans="1:25" ht="33.75" customHeight="1">
      <c r="A363" s="9"/>
      <c r="B363" s="11"/>
      <c r="C363" s="14"/>
      <c r="D363" s="10"/>
      <c r="E363" s="9"/>
      <c r="F363" s="9"/>
      <c r="G363" s="9"/>
      <c r="H363" s="9"/>
      <c r="I363" s="9"/>
      <c r="J363" s="9"/>
      <c r="K363" s="9"/>
      <c r="L363" s="9"/>
      <c r="M363" s="9"/>
      <c r="N363" s="9"/>
      <c r="O363" s="9"/>
      <c r="P363" s="9"/>
      <c r="Q363" s="9"/>
      <c r="R363" s="9"/>
      <c r="S363" s="9"/>
      <c r="T363" s="9"/>
      <c r="U363" s="9"/>
      <c r="V363" s="9"/>
      <c r="W363" s="9"/>
      <c r="X363" s="9"/>
      <c r="Y363" s="9"/>
    </row>
    <row r="364" spans="1:25" ht="33.75" customHeight="1">
      <c r="A364" s="9"/>
      <c r="B364" s="11"/>
      <c r="C364" s="14"/>
      <c r="D364" s="10"/>
      <c r="E364" s="9"/>
      <c r="F364" s="9"/>
      <c r="G364" s="9"/>
      <c r="H364" s="9"/>
      <c r="I364" s="9"/>
      <c r="J364" s="9"/>
      <c r="K364" s="9"/>
      <c r="L364" s="9"/>
      <c r="M364" s="9"/>
      <c r="N364" s="9"/>
      <c r="O364" s="9"/>
      <c r="P364" s="9"/>
      <c r="Q364" s="9"/>
      <c r="R364" s="9"/>
      <c r="S364" s="9"/>
      <c r="T364" s="9"/>
      <c r="U364" s="9"/>
      <c r="V364" s="9"/>
      <c r="W364" s="9"/>
      <c r="X364" s="9"/>
      <c r="Y364" s="9"/>
    </row>
    <row r="365" spans="1:25" ht="33.75" customHeight="1">
      <c r="A365" s="9"/>
      <c r="B365" s="11"/>
      <c r="C365" s="14"/>
      <c r="D365" s="10"/>
      <c r="E365" s="9"/>
      <c r="F365" s="9"/>
      <c r="G365" s="9"/>
      <c r="H365" s="9"/>
      <c r="I365" s="9"/>
      <c r="J365" s="9"/>
      <c r="K365" s="9"/>
      <c r="L365" s="9"/>
      <c r="M365" s="9"/>
      <c r="N365" s="9"/>
      <c r="O365" s="9"/>
      <c r="P365" s="9"/>
      <c r="Q365" s="9"/>
      <c r="R365" s="9"/>
      <c r="S365" s="9"/>
      <c r="T365" s="9"/>
      <c r="U365" s="9"/>
      <c r="V365" s="9"/>
      <c r="W365" s="9"/>
      <c r="X365" s="9"/>
      <c r="Y365" s="9"/>
    </row>
    <row r="366" spans="1:25" ht="33.75" customHeight="1">
      <c r="A366" s="9"/>
      <c r="B366" s="11"/>
      <c r="C366" s="14"/>
      <c r="D366" s="10"/>
      <c r="E366" s="9"/>
      <c r="F366" s="9"/>
      <c r="G366" s="9"/>
      <c r="H366" s="9"/>
      <c r="I366" s="9"/>
      <c r="J366" s="9"/>
      <c r="K366" s="9"/>
      <c r="L366" s="9"/>
      <c r="M366" s="9"/>
      <c r="N366" s="9"/>
      <c r="O366" s="9"/>
      <c r="P366" s="9"/>
      <c r="Q366" s="9"/>
      <c r="R366" s="9"/>
      <c r="S366" s="9"/>
      <c r="T366" s="9"/>
      <c r="U366" s="9"/>
      <c r="V366" s="9"/>
      <c r="W366" s="9"/>
      <c r="X366" s="9"/>
      <c r="Y366" s="9"/>
    </row>
    <row r="367" spans="1:25" ht="33.75" customHeight="1">
      <c r="A367" s="9"/>
      <c r="B367" s="11"/>
      <c r="C367" s="14"/>
      <c r="D367" s="10"/>
      <c r="E367" s="9"/>
      <c r="F367" s="9"/>
      <c r="G367" s="9"/>
      <c r="H367" s="9"/>
      <c r="I367" s="9"/>
      <c r="J367" s="9"/>
      <c r="K367" s="9"/>
      <c r="L367" s="9"/>
      <c r="M367" s="9"/>
      <c r="N367" s="9"/>
      <c r="O367" s="9"/>
      <c r="P367" s="9"/>
      <c r="Q367" s="9"/>
      <c r="R367" s="9"/>
      <c r="S367" s="9"/>
      <c r="T367" s="9"/>
      <c r="U367" s="9"/>
      <c r="V367" s="9"/>
      <c r="W367" s="9"/>
      <c r="X367" s="9"/>
      <c r="Y367" s="9"/>
    </row>
    <row r="368" spans="1:25" ht="33.75" customHeight="1">
      <c r="A368" s="9"/>
      <c r="B368" s="11"/>
      <c r="C368" s="14"/>
      <c r="D368" s="10"/>
      <c r="E368" s="9"/>
      <c r="F368" s="9"/>
      <c r="G368" s="9"/>
      <c r="H368" s="9"/>
      <c r="I368" s="9"/>
      <c r="J368" s="9"/>
      <c r="K368" s="9"/>
      <c r="L368" s="9"/>
      <c r="M368" s="9"/>
      <c r="N368" s="9"/>
      <c r="O368" s="9"/>
      <c r="P368" s="9"/>
      <c r="Q368" s="9"/>
      <c r="R368" s="9"/>
      <c r="S368" s="9"/>
      <c r="T368" s="9"/>
      <c r="U368" s="9"/>
      <c r="V368" s="9"/>
      <c r="W368" s="9"/>
      <c r="X368" s="9"/>
      <c r="Y368" s="9"/>
    </row>
    <row r="369" spans="1:25" ht="33.75" customHeight="1">
      <c r="A369" s="9"/>
      <c r="B369" s="11"/>
      <c r="C369" s="14"/>
      <c r="D369" s="10"/>
      <c r="E369" s="9"/>
      <c r="F369" s="9"/>
      <c r="G369" s="9"/>
      <c r="H369" s="9"/>
      <c r="I369" s="9"/>
      <c r="J369" s="9"/>
      <c r="K369" s="9"/>
      <c r="L369" s="9"/>
      <c r="M369" s="9"/>
      <c r="N369" s="9"/>
      <c r="O369" s="9"/>
      <c r="P369" s="9"/>
      <c r="Q369" s="9"/>
      <c r="R369" s="9"/>
      <c r="S369" s="9"/>
      <c r="T369" s="9"/>
      <c r="U369" s="9"/>
      <c r="V369" s="9"/>
      <c r="W369" s="9"/>
      <c r="X369" s="9"/>
      <c r="Y369" s="9"/>
    </row>
    <row r="370" spans="1:25" ht="33.75" customHeight="1">
      <c r="A370" s="9"/>
      <c r="B370" s="11"/>
      <c r="C370" s="14"/>
      <c r="D370" s="10"/>
      <c r="E370" s="9"/>
      <c r="F370" s="9"/>
      <c r="G370" s="9"/>
      <c r="H370" s="9"/>
      <c r="I370" s="9"/>
      <c r="J370" s="9"/>
      <c r="K370" s="9"/>
      <c r="L370" s="9"/>
      <c r="M370" s="9"/>
      <c r="N370" s="9"/>
      <c r="O370" s="9"/>
      <c r="P370" s="9"/>
      <c r="Q370" s="9"/>
      <c r="R370" s="9"/>
      <c r="S370" s="9"/>
      <c r="T370" s="9"/>
      <c r="U370" s="9"/>
      <c r="V370" s="9"/>
      <c r="W370" s="9"/>
      <c r="X370" s="9"/>
      <c r="Y370" s="9"/>
    </row>
    <row r="371" spans="1:25" ht="33.75" customHeight="1">
      <c r="A371" s="9"/>
      <c r="B371" s="11"/>
      <c r="C371" s="14"/>
      <c r="D371" s="10"/>
      <c r="E371" s="9"/>
      <c r="F371" s="9"/>
      <c r="G371" s="9"/>
      <c r="H371" s="9"/>
      <c r="I371" s="9"/>
      <c r="J371" s="9"/>
      <c r="K371" s="9"/>
      <c r="L371" s="9"/>
      <c r="M371" s="9"/>
      <c r="N371" s="9"/>
      <c r="O371" s="9"/>
      <c r="P371" s="9"/>
      <c r="Q371" s="9"/>
      <c r="R371" s="9"/>
      <c r="S371" s="9"/>
      <c r="T371" s="9"/>
      <c r="U371" s="9"/>
      <c r="V371" s="9"/>
      <c r="W371" s="9"/>
      <c r="X371" s="9"/>
      <c r="Y371" s="9"/>
    </row>
    <row r="372" spans="1:25" ht="33.75" customHeight="1">
      <c r="A372" s="9"/>
      <c r="B372" s="11"/>
      <c r="C372" s="14"/>
      <c r="D372" s="10"/>
      <c r="E372" s="9"/>
      <c r="F372" s="9"/>
      <c r="G372" s="9"/>
      <c r="H372" s="9"/>
      <c r="I372" s="9"/>
      <c r="J372" s="9"/>
      <c r="K372" s="9"/>
      <c r="L372" s="9"/>
      <c r="M372" s="9"/>
      <c r="N372" s="9"/>
      <c r="O372" s="9"/>
      <c r="P372" s="9"/>
      <c r="Q372" s="9"/>
      <c r="R372" s="9"/>
      <c r="S372" s="9"/>
      <c r="T372" s="9"/>
      <c r="U372" s="9"/>
      <c r="V372" s="9"/>
      <c r="W372" s="9"/>
      <c r="X372" s="9"/>
      <c r="Y372" s="9"/>
    </row>
    <row r="373" spans="1:25" ht="33.75" customHeight="1">
      <c r="A373" s="9"/>
      <c r="B373" s="11"/>
      <c r="C373" s="14"/>
      <c r="D373" s="10"/>
      <c r="E373" s="9"/>
      <c r="F373" s="9"/>
      <c r="G373" s="9"/>
      <c r="H373" s="9"/>
      <c r="I373" s="9"/>
      <c r="J373" s="9"/>
      <c r="K373" s="9"/>
      <c r="L373" s="9"/>
      <c r="M373" s="9"/>
      <c r="N373" s="9"/>
      <c r="O373" s="9"/>
      <c r="P373" s="9"/>
      <c r="Q373" s="9"/>
      <c r="R373" s="9"/>
      <c r="S373" s="9"/>
      <c r="T373" s="9"/>
      <c r="U373" s="9"/>
      <c r="V373" s="9"/>
      <c r="W373" s="9"/>
      <c r="X373" s="9"/>
      <c r="Y373" s="9"/>
    </row>
    <row r="374" spans="1:25" ht="33.75" customHeight="1">
      <c r="A374" s="9"/>
      <c r="B374" s="11"/>
      <c r="C374" s="14"/>
      <c r="D374" s="10"/>
      <c r="E374" s="9"/>
      <c r="F374" s="9"/>
      <c r="G374" s="9"/>
      <c r="H374" s="9"/>
      <c r="I374" s="9"/>
      <c r="J374" s="9"/>
      <c r="K374" s="9"/>
      <c r="L374" s="9"/>
      <c r="M374" s="9"/>
      <c r="N374" s="9"/>
      <c r="O374" s="9"/>
      <c r="P374" s="9"/>
      <c r="Q374" s="9"/>
      <c r="R374" s="9"/>
      <c r="S374" s="9"/>
      <c r="T374" s="9"/>
      <c r="U374" s="9"/>
      <c r="V374" s="9"/>
      <c r="W374" s="9"/>
      <c r="X374" s="9"/>
      <c r="Y374" s="9"/>
    </row>
    <row r="375" spans="1:25" ht="33.75" customHeight="1">
      <c r="A375" s="9"/>
      <c r="B375" s="11"/>
      <c r="C375" s="14"/>
      <c r="D375" s="10"/>
      <c r="E375" s="9"/>
      <c r="F375" s="9"/>
      <c r="G375" s="9"/>
      <c r="H375" s="9"/>
      <c r="I375" s="9"/>
      <c r="J375" s="9"/>
      <c r="K375" s="9"/>
      <c r="L375" s="9"/>
      <c r="M375" s="9"/>
      <c r="N375" s="9"/>
      <c r="O375" s="9"/>
      <c r="P375" s="9"/>
      <c r="Q375" s="9"/>
      <c r="R375" s="9"/>
      <c r="S375" s="9"/>
      <c r="T375" s="9"/>
      <c r="U375" s="9"/>
      <c r="V375" s="9"/>
      <c r="W375" s="9"/>
      <c r="X375" s="9"/>
      <c r="Y375" s="9"/>
    </row>
    <row r="376" spans="1:25" ht="33.75" customHeight="1">
      <c r="A376" s="9"/>
      <c r="B376" s="11"/>
      <c r="C376" s="14"/>
      <c r="D376" s="10"/>
      <c r="E376" s="9"/>
      <c r="F376" s="9"/>
      <c r="G376" s="9"/>
      <c r="H376" s="9"/>
      <c r="I376" s="9"/>
      <c r="J376" s="9"/>
      <c r="K376" s="9"/>
      <c r="L376" s="9"/>
      <c r="M376" s="9"/>
      <c r="N376" s="9"/>
      <c r="O376" s="9"/>
      <c r="P376" s="9"/>
      <c r="Q376" s="9"/>
      <c r="R376" s="9"/>
      <c r="S376" s="9"/>
      <c r="T376" s="9"/>
      <c r="U376" s="9"/>
      <c r="V376" s="9"/>
      <c r="W376" s="9"/>
      <c r="X376" s="9"/>
      <c r="Y376" s="9"/>
    </row>
    <row r="377" spans="1:25" ht="33.75" customHeight="1">
      <c r="A377" s="9"/>
      <c r="B377" s="11"/>
      <c r="C377" s="14"/>
      <c r="D377" s="10"/>
      <c r="E377" s="9"/>
      <c r="F377" s="9"/>
      <c r="G377" s="9"/>
      <c r="H377" s="9"/>
      <c r="I377" s="9"/>
      <c r="J377" s="9"/>
      <c r="K377" s="9"/>
      <c r="L377" s="9"/>
      <c r="M377" s="9"/>
      <c r="N377" s="9"/>
      <c r="O377" s="9"/>
      <c r="P377" s="9"/>
      <c r="Q377" s="9"/>
      <c r="R377" s="9"/>
      <c r="S377" s="9"/>
      <c r="T377" s="9"/>
      <c r="U377" s="9"/>
      <c r="V377" s="9"/>
      <c r="W377" s="9"/>
      <c r="X377" s="9"/>
      <c r="Y377" s="9"/>
    </row>
    <row r="378" spans="1:25" ht="33.75" customHeight="1">
      <c r="A378" s="9"/>
      <c r="B378" s="11"/>
      <c r="C378" s="14"/>
      <c r="D378" s="10"/>
      <c r="E378" s="9"/>
      <c r="F378" s="9"/>
      <c r="G378" s="9"/>
      <c r="H378" s="9"/>
      <c r="I378" s="9"/>
      <c r="J378" s="9"/>
      <c r="K378" s="9"/>
      <c r="L378" s="9"/>
      <c r="M378" s="9"/>
      <c r="N378" s="9"/>
      <c r="O378" s="9"/>
      <c r="P378" s="9"/>
      <c r="Q378" s="9"/>
      <c r="R378" s="9"/>
      <c r="S378" s="9"/>
      <c r="T378" s="9"/>
      <c r="U378" s="9"/>
      <c r="V378" s="9"/>
      <c r="W378" s="9"/>
      <c r="X378" s="9"/>
      <c r="Y378" s="9"/>
    </row>
    <row r="379" spans="1:25" ht="15.75" customHeight="1">
      <c r="B379" s="42"/>
    </row>
    <row r="380" spans="1:25" ht="15.75" customHeight="1">
      <c r="B380" s="42"/>
    </row>
    <row r="381" spans="1:25" ht="15.75" customHeight="1">
      <c r="B381" s="42"/>
    </row>
    <row r="382" spans="1:25" ht="15.75" customHeight="1">
      <c r="B382" s="42"/>
    </row>
    <row r="383" spans="1:25" ht="15.75" customHeight="1">
      <c r="B383" s="42"/>
    </row>
    <row r="384" spans="1:25" ht="15.75" customHeight="1">
      <c r="B384" s="42"/>
    </row>
    <row r="385" spans="2:2" ht="15.75" customHeight="1">
      <c r="B385" s="42"/>
    </row>
    <row r="386" spans="2:2" ht="15.75" customHeight="1">
      <c r="B386" s="42"/>
    </row>
    <row r="387" spans="2:2" ht="15.75" customHeight="1">
      <c r="B387" s="42"/>
    </row>
    <row r="388" spans="2:2" ht="15.75" customHeight="1">
      <c r="B388" s="42"/>
    </row>
    <row r="389" spans="2:2" ht="15.75" customHeight="1">
      <c r="B389" s="42"/>
    </row>
    <row r="390" spans="2:2" ht="15.75" customHeight="1">
      <c r="B390" s="42"/>
    </row>
    <row r="391" spans="2:2" ht="15.75" customHeight="1">
      <c r="B391" s="42"/>
    </row>
    <row r="392" spans="2:2" ht="15.75" customHeight="1">
      <c r="B392" s="42"/>
    </row>
    <row r="393" spans="2:2" ht="15.75" customHeight="1">
      <c r="B393" s="42"/>
    </row>
    <row r="394" spans="2:2" ht="15.75" customHeight="1">
      <c r="B394" s="42"/>
    </row>
    <row r="395" spans="2:2" ht="15.75" customHeight="1">
      <c r="B395" s="42"/>
    </row>
    <row r="396" spans="2:2" ht="15.75" customHeight="1">
      <c r="B396" s="42"/>
    </row>
    <row r="397" spans="2:2" ht="15.75" customHeight="1">
      <c r="B397" s="42"/>
    </row>
    <row r="398" spans="2:2" ht="15.75" customHeight="1">
      <c r="B398" s="42"/>
    </row>
    <row r="399" spans="2:2" ht="15.75" customHeight="1">
      <c r="B399" s="42"/>
    </row>
    <row r="400" spans="2:2" ht="15.75" customHeight="1">
      <c r="B400" s="42"/>
    </row>
    <row r="401" spans="2:2" ht="15.75" customHeight="1">
      <c r="B401" s="42"/>
    </row>
    <row r="402" spans="2:2" ht="15.75" customHeight="1">
      <c r="B402" s="42"/>
    </row>
    <row r="403" spans="2:2" ht="15.75" customHeight="1">
      <c r="B403" s="42"/>
    </row>
    <row r="404" spans="2:2" ht="15.75" customHeight="1">
      <c r="B404" s="42"/>
    </row>
    <row r="405" spans="2:2" ht="15.75" customHeight="1">
      <c r="B405" s="42"/>
    </row>
    <row r="406" spans="2:2" ht="15.75" customHeight="1">
      <c r="B406" s="42"/>
    </row>
    <row r="407" spans="2:2" ht="15.75" customHeight="1">
      <c r="B407" s="42"/>
    </row>
    <row r="408" spans="2:2" ht="15.75" customHeight="1">
      <c r="B408" s="42"/>
    </row>
    <row r="409" spans="2:2" ht="15.75" customHeight="1">
      <c r="B409" s="42"/>
    </row>
    <row r="410" spans="2:2" ht="15.75" customHeight="1">
      <c r="B410" s="42"/>
    </row>
    <row r="411" spans="2:2" ht="15.75" customHeight="1">
      <c r="B411" s="42"/>
    </row>
    <row r="412" spans="2:2" ht="15.75" customHeight="1">
      <c r="B412" s="42"/>
    </row>
    <row r="413" spans="2:2" ht="15.75" customHeight="1">
      <c r="B413" s="42"/>
    </row>
    <row r="414" spans="2:2" ht="15.75" customHeight="1">
      <c r="B414" s="42"/>
    </row>
    <row r="415" spans="2:2" ht="15.75" customHeight="1">
      <c r="B415" s="42"/>
    </row>
    <row r="416" spans="2:2" ht="15.75" customHeight="1">
      <c r="B416" s="42"/>
    </row>
    <row r="417" spans="2:2" ht="15.75" customHeight="1">
      <c r="B417" s="42"/>
    </row>
    <row r="418" spans="2:2" ht="15.75" customHeight="1">
      <c r="B418" s="42"/>
    </row>
    <row r="419" spans="2:2" ht="15.75" customHeight="1">
      <c r="B419" s="42"/>
    </row>
    <row r="420" spans="2:2" ht="15.75" customHeight="1">
      <c r="B420" s="42"/>
    </row>
    <row r="421" spans="2:2" ht="15.75" customHeight="1">
      <c r="B421" s="42"/>
    </row>
    <row r="422" spans="2:2" ht="15.75" customHeight="1">
      <c r="B422" s="42"/>
    </row>
    <row r="423" spans="2:2" ht="15.75" customHeight="1">
      <c r="B423" s="42"/>
    </row>
    <row r="424" spans="2:2" ht="15.75" customHeight="1">
      <c r="B424" s="42"/>
    </row>
    <row r="425" spans="2:2" ht="15.75" customHeight="1">
      <c r="B425" s="42"/>
    </row>
    <row r="426" spans="2:2" ht="15.75" customHeight="1">
      <c r="B426" s="42"/>
    </row>
    <row r="427" spans="2:2" ht="15.75" customHeight="1">
      <c r="B427" s="42"/>
    </row>
    <row r="428" spans="2:2" ht="15.75" customHeight="1">
      <c r="B428" s="42"/>
    </row>
    <row r="429" spans="2:2" ht="15.75" customHeight="1">
      <c r="B429" s="42"/>
    </row>
    <row r="430" spans="2:2" ht="15.75" customHeight="1">
      <c r="B430" s="42"/>
    </row>
    <row r="431" spans="2:2" ht="15.75" customHeight="1">
      <c r="B431" s="42"/>
    </row>
    <row r="432" spans="2:2" ht="15.75" customHeight="1">
      <c r="B432" s="42"/>
    </row>
    <row r="433" spans="2:2" ht="15.75" customHeight="1">
      <c r="B433" s="42"/>
    </row>
    <row r="434" spans="2:2" ht="15.75" customHeight="1">
      <c r="B434" s="42"/>
    </row>
    <row r="435" spans="2:2" ht="15.75" customHeight="1">
      <c r="B435" s="42"/>
    </row>
    <row r="436" spans="2:2" ht="15.75" customHeight="1">
      <c r="B436" s="42"/>
    </row>
    <row r="437" spans="2:2" ht="15.75" customHeight="1">
      <c r="B437" s="42"/>
    </row>
    <row r="438" spans="2:2" ht="15.75" customHeight="1">
      <c r="B438" s="42"/>
    </row>
    <row r="439" spans="2:2" ht="15.75" customHeight="1">
      <c r="B439" s="42"/>
    </row>
    <row r="440" spans="2:2" ht="15.75" customHeight="1">
      <c r="B440" s="42"/>
    </row>
    <row r="441" spans="2:2" ht="15.75" customHeight="1">
      <c r="B441" s="42"/>
    </row>
    <row r="442" spans="2:2" ht="15.75" customHeight="1">
      <c r="B442" s="42"/>
    </row>
    <row r="443" spans="2:2" ht="15.75" customHeight="1">
      <c r="B443" s="42"/>
    </row>
    <row r="444" spans="2:2" ht="15.75" customHeight="1">
      <c r="B444" s="42"/>
    </row>
    <row r="445" spans="2:2" ht="15.75" customHeight="1">
      <c r="B445" s="42"/>
    </row>
    <row r="446" spans="2:2" ht="15.75" customHeight="1">
      <c r="B446" s="42"/>
    </row>
    <row r="447" spans="2:2" ht="15.75" customHeight="1">
      <c r="B447" s="42"/>
    </row>
    <row r="448" spans="2:2" ht="15.75" customHeight="1">
      <c r="B448" s="42"/>
    </row>
    <row r="449" spans="2:2" ht="15.75" customHeight="1">
      <c r="B449" s="42"/>
    </row>
    <row r="450" spans="2:2" ht="15.75" customHeight="1">
      <c r="B450" s="42"/>
    </row>
    <row r="451" spans="2:2" ht="15.75" customHeight="1">
      <c r="B451" s="42"/>
    </row>
    <row r="452" spans="2:2" ht="15.75" customHeight="1">
      <c r="B452" s="42"/>
    </row>
    <row r="453" spans="2:2" ht="15.75" customHeight="1">
      <c r="B453" s="42"/>
    </row>
    <row r="454" spans="2:2" ht="15.75" customHeight="1">
      <c r="B454" s="42"/>
    </row>
    <row r="455" spans="2:2" ht="15.75" customHeight="1">
      <c r="B455" s="42"/>
    </row>
    <row r="456" spans="2:2" ht="15.75" customHeight="1">
      <c r="B456" s="42"/>
    </row>
    <row r="457" spans="2:2" ht="15.75" customHeight="1">
      <c r="B457" s="42"/>
    </row>
    <row r="458" spans="2:2" ht="15.75" customHeight="1">
      <c r="B458" s="42"/>
    </row>
    <row r="459" spans="2:2" ht="15.75" customHeight="1">
      <c r="B459" s="42"/>
    </row>
    <row r="460" spans="2:2" ht="15.75" customHeight="1">
      <c r="B460" s="42"/>
    </row>
    <row r="461" spans="2:2" ht="15.75" customHeight="1">
      <c r="B461" s="42"/>
    </row>
    <row r="462" spans="2:2" ht="15.75" customHeight="1">
      <c r="B462" s="42"/>
    </row>
    <row r="463" spans="2:2" ht="15.75" customHeight="1">
      <c r="B463" s="42"/>
    </row>
    <row r="464" spans="2:2" ht="15.75" customHeight="1">
      <c r="B464" s="42"/>
    </row>
    <row r="465" spans="2:2" ht="15.75" customHeight="1">
      <c r="B465" s="42"/>
    </row>
    <row r="466" spans="2:2" ht="15.75" customHeight="1">
      <c r="B466" s="42"/>
    </row>
    <row r="467" spans="2:2" ht="15.75" customHeight="1">
      <c r="B467" s="42"/>
    </row>
    <row r="468" spans="2:2" ht="15.75" customHeight="1">
      <c r="B468" s="42"/>
    </row>
    <row r="469" spans="2:2" ht="15.75" customHeight="1">
      <c r="B469" s="42"/>
    </row>
    <row r="470" spans="2:2" ht="15.75" customHeight="1">
      <c r="B470" s="42"/>
    </row>
    <row r="471" spans="2:2" ht="15.75" customHeight="1">
      <c r="B471" s="42"/>
    </row>
    <row r="472" spans="2:2" ht="15.75" customHeight="1">
      <c r="B472" s="42"/>
    </row>
    <row r="473" spans="2:2" ht="15.75" customHeight="1">
      <c r="B473" s="42"/>
    </row>
    <row r="474" spans="2:2" ht="15.75" customHeight="1">
      <c r="B474" s="42"/>
    </row>
    <row r="475" spans="2:2" ht="15.75" customHeight="1">
      <c r="B475" s="42"/>
    </row>
    <row r="476" spans="2:2" ht="15.75" customHeight="1">
      <c r="B476" s="42"/>
    </row>
    <row r="477" spans="2:2" ht="15.75" customHeight="1">
      <c r="B477" s="42"/>
    </row>
    <row r="478" spans="2:2" ht="15.75" customHeight="1">
      <c r="B478" s="42"/>
    </row>
    <row r="479" spans="2:2" ht="15.75" customHeight="1">
      <c r="B479" s="42"/>
    </row>
    <row r="480" spans="2:2" ht="15.75" customHeight="1">
      <c r="B480" s="42"/>
    </row>
    <row r="481" spans="2:2" ht="15.75" customHeight="1">
      <c r="B481" s="42"/>
    </row>
    <row r="482" spans="2:2" ht="15.75" customHeight="1">
      <c r="B482" s="42"/>
    </row>
    <row r="483" spans="2:2" ht="15.75" customHeight="1">
      <c r="B483" s="42"/>
    </row>
    <row r="484" spans="2:2" ht="15.75" customHeight="1">
      <c r="B484" s="42"/>
    </row>
    <row r="485" spans="2:2" ht="15.75" customHeight="1">
      <c r="B485" s="42"/>
    </row>
    <row r="486" spans="2:2" ht="15.75" customHeight="1">
      <c r="B486" s="42"/>
    </row>
    <row r="487" spans="2:2" ht="15.75" customHeight="1">
      <c r="B487" s="42"/>
    </row>
    <row r="488" spans="2:2" ht="15.75" customHeight="1">
      <c r="B488" s="42"/>
    </row>
    <row r="489" spans="2:2" ht="15.75" customHeight="1">
      <c r="B489" s="42"/>
    </row>
    <row r="490" spans="2:2" ht="15.75" customHeight="1">
      <c r="B490" s="42"/>
    </row>
    <row r="491" spans="2:2" ht="15.75" customHeight="1">
      <c r="B491" s="42"/>
    </row>
    <row r="492" spans="2:2" ht="15.75" customHeight="1">
      <c r="B492" s="42"/>
    </row>
    <row r="493" spans="2:2" ht="15.75" customHeight="1">
      <c r="B493" s="42"/>
    </row>
    <row r="494" spans="2:2" ht="15.75" customHeight="1">
      <c r="B494" s="42"/>
    </row>
    <row r="495" spans="2:2" ht="15.75" customHeight="1">
      <c r="B495" s="42"/>
    </row>
    <row r="496" spans="2:2" ht="15.75" customHeight="1">
      <c r="B496" s="42"/>
    </row>
    <row r="497" spans="2:2" ht="15.75" customHeight="1">
      <c r="B497" s="42"/>
    </row>
    <row r="498" spans="2:2" ht="15.75" customHeight="1">
      <c r="B498" s="42"/>
    </row>
    <row r="499" spans="2:2" ht="15.75" customHeight="1">
      <c r="B499" s="42"/>
    </row>
    <row r="500" spans="2:2" ht="15.75" customHeight="1">
      <c r="B500" s="42"/>
    </row>
    <row r="501" spans="2:2" ht="15.75" customHeight="1">
      <c r="B501" s="42"/>
    </row>
    <row r="502" spans="2:2" ht="15.75" customHeight="1">
      <c r="B502" s="42"/>
    </row>
    <row r="503" spans="2:2" ht="15.75" customHeight="1">
      <c r="B503" s="42"/>
    </row>
    <row r="504" spans="2:2" ht="15.75" customHeight="1">
      <c r="B504" s="42"/>
    </row>
    <row r="505" spans="2:2" ht="15.75" customHeight="1">
      <c r="B505" s="42"/>
    </row>
    <row r="506" spans="2:2" ht="15.75" customHeight="1">
      <c r="B506" s="42"/>
    </row>
    <row r="507" spans="2:2" ht="15.75" customHeight="1">
      <c r="B507" s="42"/>
    </row>
    <row r="508" spans="2:2" ht="15.75" customHeight="1">
      <c r="B508" s="42"/>
    </row>
    <row r="509" spans="2:2" ht="15.75" customHeight="1">
      <c r="B509" s="42"/>
    </row>
    <row r="510" spans="2:2" ht="15.75" customHeight="1">
      <c r="B510" s="42"/>
    </row>
    <row r="511" spans="2:2" ht="15.75" customHeight="1">
      <c r="B511" s="42"/>
    </row>
    <row r="512" spans="2:2" ht="15.75" customHeight="1">
      <c r="B512" s="42"/>
    </row>
    <row r="513" spans="2:2" ht="15.75" customHeight="1">
      <c r="B513" s="42"/>
    </row>
    <row r="514" spans="2:2" ht="15.75" customHeight="1">
      <c r="B514" s="42"/>
    </row>
    <row r="515" spans="2:2" ht="15.75" customHeight="1">
      <c r="B515" s="42"/>
    </row>
    <row r="516" spans="2:2" ht="15.75" customHeight="1">
      <c r="B516" s="42"/>
    </row>
    <row r="517" spans="2:2" ht="15.75" customHeight="1">
      <c r="B517" s="42"/>
    </row>
    <row r="518" spans="2:2" ht="15.75" customHeight="1">
      <c r="B518" s="42"/>
    </row>
    <row r="519" spans="2:2" ht="15.75" customHeight="1">
      <c r="B519" s="42"/>
    </row>
    <row r="520" spans="2:2" ht="15.75" customHeight="1">
      <c r="B520" s="42"/>
    </row>
    <row r="521" spans="2:2" ht="15.75" customHeight="1">
      <c r="B521" s="42"/>
    </row>
    <row r="522" spans="2:2" ht="15.75" customHeight="1">
      <c r="B522" s="42"/>
    </row>
    <row r="523" spans="2:2" ht="15.75" customHeight="1">
      <c r="B523" s="42"/>
    </row>
    <row r="524" spans="2:2" ht="15.75" customHeight="1">
      <c r="B524" s="42"/>
    </row>
    <row r="525" spans="2:2" ht="15.75" customHeight="1">
      <c r="B525" s="42"/>
    </row>
    <row r="526" spans="2:2" ht="15.75" customHeight="1">
      <c r="B526" s="42"/>
    </row>
    <row r="527" spans="2:2" ht="15.75" customHeight="1">
      <c r="B527" s="42"/>
    </row>
    <row r="528" spans="2:2" ht="15.75" customHeight="1">
      <c r="B528" s="42"/>
    </row>
    <row r="529" spans="2:2" ht="15.75" customHeight="1">
      <c r="B529" s="42"/>
    </row>
    <row r="530" spans="2:2" ht="15.75" customHeight="1">
      <c r="B530" s="42"/>
    </row>
    <row r="531" spans="2:2" ht="15.75" customHeight="1">
      <c r="B531" s="42"/>
    </row>
    <row r="532" spans="2:2" ht="15.75" customHeight="1">
      <c r="B532" s="42"/>
    </row>
    <row r="533" spans="2:2" ht="15.75" customHeight="1">
      <c r="B533" s="42"/>
    </row>
    <row r="534" spans="2:2" ht="15.75" customHeight="1">
      <c r="B534" s="42"/>
    </row>
    <row r="535" spans="2:2" ht="15.75" customHeight="1">
      <c r="B535" s="42"/>
    </row>
    <row r="536" spans="2:2" ht="15.75" customHeight="1">
      <c r="B536" s="42"/>
    </row>
    <row r="537" spans="2:2" ht="15.75" customHeight="1">
      <c r="B537" s="42"/>
    </row>
    <row r="538" spans="2:2" ht="15.75" customHeight="1">
      <c r="B538" s="42"/>
    </row>
    <row r="539" spans="2:2" ht="15.75" customHeight="1">
      <c r="B539" s="42"/>
    </row>
    <row r="540" spans="2:2" ht="15.75" customHeight="1">
      <c r="B540" s="42"/>
    </row>
    <row r="541" spans="2:2" ht="15.75" customHeight="1">
      <c r="B541" s="42"/>
    </row>
    <row r="542" spans="2:2" ht="15.75" customHeight="1">
      <c r="B542" s="42"/>
    </row>
    <row r="543" spans="2:2" ht="15.75" customHeight="1">
      <c r="B543" s="42"/>
    </row>
    <row r="544" spans="2:2" ht="15.75" customHeight="1">
      <c r="B544" s="42"/>
    </row>
    <row r="545" spans="2:2" ht="15.75" customHeight="1">
      <c r="B545" s="42"/>
    </row>
    <row r="546" spans="2:2" ht="15.75" customHeight="1">
      <c r="B546" s="42"/>
    </row>
    <row r="547" spans="2:2" ht="15.75" customHeight="1">
      <c r="B547" s="42"/>
    </row>
    <row r="548" spans="2:2" ht="15.75" customHeight="1">
      <c r="B548" s="42"/>
    </row>
    <row r="549" spans="2:2" ht="15.75" customHeight="1">
      <c r="B549" s="42"/>
    </row>
    <row r="550" spans="2:2" ht="15.75" customHeight="1">
      <c r="B550" s="42"/>
    </row>
    <row r="551" spans="2:2" ht="15.75" customHeight="1">
      <c r="B551" s="42"/>
    </row>
    <row r="552" spans="2:2" ht="15.75" customHeight="1">
      <c r="B552" s="42"/>
    </row>
    <row r="553" spans="2:2" ht="15.75" customHeight="1">
      <c r="B553" s="42"/>
    </row>
    <row r="554" spans="2:2" ht="15.75" customHeight="1">
      <c r="B554" s="42"/>
    </row>
    <row r="555" spans="2:2" ht="15.75" customHeight="1">
      <c r="B555" s="42"/>
    </row>
    <row r="556" spans="2:2" ht="15.75" customHeight="1">
      <c r="B556" s="42"/>
    </row>
    <row r="557" spans="2:2" ht="15.75" customHeight="1">
      <c r="B557" s="42"/>
    </row>
    <row r="558" spans="2:2" ht="15.75" customHeight="1">
      <c r="B558" s="42"/>
    </row>
    <row r="559" spans="2:2" ht="15.75" customHeight="1">
      <c r="B559" s="42"/>
    </row>
    <row r="560" spans="2:2" ht="15.75" customHeight="1">
      <c r="B560" s="42"/>
    </row>
    <row r="561" spans="2:2" ht="15.75" customHeight="1">
      <c r="B561" s="42"/>
    </row>
    <row r="562" spans="2:2" ht="15.75" customHeight="1">
      <c r="B562" s="42"/>
    </row>
    <row r="563" spans="2:2" ht="15.75" customHeight="1">
      <c r="B563" s="42"/>
    </row>
    <row r="564" spans="2:2" ht="15.75" customHeight="1">
      <c r="B564" s="42"/>
    </row>
    <row r="565" spans="2:2" ht="15.75" customHeight="1">
      <c r="B565" s="42"/>
    </row>
    <row r="566" spans="2:2" ht="15.75" customHeight="1">
      <c r="B566" s="42"/>
    </row>
    <row r="567" spans="2:2" ht="15.75" customHeight="1">
      <c r="B567" s="42"/>
    </row>
    <row r="568" spans="2:2" ht="15.75" customHeight="1">
      <c r="B568" s="42"/>
    </row>
    <row r="569" spans="2:2" ht="15.75" customHeight="1">
      <c r="B569" s="42"/>
    </row>
    <row r="570" spans="2:2" ht="15.75" customHeight="1">
      <c r="B570" s="42"/>
    </row>
    <row r="571" spans="2:2" ht="15.75" customHeight="1">
      <c r="B571" s="42"/>
    </row>
    <row r="572" spans="2:2" ht="15.75" customHeight="1">
      <c r="B572" s="42"/>
    </row>
    <row r="573" spans="2:2" ht="15.75" customHeight="1">
      <c r="B573" s="42"/>
    </row>
    <row r="574" spans="2:2" ht="15.75" customHeight="1">
      <c r="B574" s="42"/>
    </row>
    <row r="575" spans="2:2" ht="15.75" customHeight="1">
      <c r="B575" s="42"/>
    </row>
    <row r="576" spans="2:2" ht="15.75" customHeight="1">
      <c r="B576" s="42"/>
    </row>
    <row r="577" spans="2:2" ht="15.75" customHeight="1">
      <c r="B577" s="42"/>
    </row>
    <row r="578" spans="2:2" ht="15.75" customHeight="1">
      <c r="B578" s="42"/>
    </row>
    <row r="579" spans="2:2" ht="15.75" customHeight="1">
      <c r="B579" s="42"/>
    </row>
    <row r="580" spans="2:2" ht="15.75" customHeight="1">
      <c r="B580" s="42"/>
    </row>
    <row r="581" spans="2:2" ht="15.75" customHeight="1">
      <c r="B581" s="42"/>
    </row>
    <row r="582" spans="2:2" ht="15.75" customHeight="1">
      <c r="B582" s="42"/>
    </row>
    <row r="583" spans="2:2" ht="15.75" customHeight="1">
      <c r="B583" s="42"/>
    </row>
    <row r="584" spans="2:2" ht="15.75" customHeight="1">
      <c r="B584" s="42"/>
    </row>
    <row r="585" spans="2:2" ht="15.75" customHeight="1">
      <c r="B585" s="42"/>
    </row>
    <row r="586" spans="2:2" ht="15.75" customHeight="1">
      <c r="B586" s="42"/>
    </row>
    <row r="587" spans="2:2" ht="15.75" customHeight="1">
      <c r="B587" s="42"/>
    </row>
    <row r="588" spans="2:2" ht="15.75" customHeight="1">
      <c r="B588" s="42"/>
    </row>
    <row r="589" spans="2:2" ht="15.75" customHeight="1">
      <c r="B589" s="42"/>
    </row>
    <row r="590" spans="2:2" ht="15.75" customHeight="1">
      <c r="B590" s="42"/>
    </row>
    <row r="591" spans="2:2" ht="15.75" customHeight="1">
      <c r="B591" s="42"/>
    </row>
    <row r="592" spans="2:2" ht="15.75" customHeight="1">
      <c r="B592" s="42"/>
    </row>
    <row r="593" spans="2:2" ht="15.75" customHeight="1">
      <c r="B593" s="42"/>
    </row>
    <row r="594" spans="2:2" ht="15.75" customHeight="1">
      <c r="B594" s="42"/>
    </row>
    <row r="595" spans="2:2" ht="15.75" customHeight="1">
      <c r="B595" s="42"/>
    </row>
    <row r="596" spans="2:2" ht="15.75" customHeight="1">
      <c r="B596" s="42"/>
    </row>
    <row r="597" spans="2:2" ht="15.75" customHeight="1">
      <c r="B597" s="42"/>
    </row>
    <row r="598" spans="2:2" ht="15.75" customHeight="1">
      <c r="B598" s="42"/>
    </row>
    <row r="599" spans="2:2" ht="15.75" customHeight="1">
      <c r="B599" s="42"/>
    </row>
    <row r="600" spans="2:2" ht="15.75" customHeight="1">
      <c r="B600" s="42"/>
    </row>
    <row r="601" spans="2:2" ht="15.75" customHeight="1">
      <c r="B601" s="42"/>
    </row>
    <row r="602" spans="2:2" ht="15.75" customHeight="1">
      <c r="B602" s="42"/>
    </row>
    <row r="603" spans="2:2" ht="15.75" customHeight="1">
      <c r="B603" s="42"/>
    </row>
    <row r="604" spans="2:2" ht="15.75" customHeight="1">
      <c r="B604" s="42"/>
    </row>
    <row r="605" spans="2:2" ht="15.75" customHeight="1">
      <c r="B605" s="42"/>
    </row>
    <row r="606" spans="2:2" ht="15.75" customHeight="1">
      <c r="B606" s="42"/>
    </row>
    <row r="607" spans="2:2" ht="15.75" customHeight="1">
      <c r="B607" s="42"/>
    </row>
    <row r="608" spans="2:2" ht="15.75" customHeight="1">
      <c r="B608" s="42"/>
    </row>
    <row r="609" spans="2:2" ht="15.75" customHeight="1">
      <c r="B609" s="42"/>
    </row>
    <row r="610" spans="2:2" ht="15.75" customHeight="1">
      <c r="B610" s="42"/>
    </row>
    <row r="611" spans="2:2" ht="15.75" customHeight="1">
      <c r="B611" s="42"/>
    </row>
    <row r="612" spans="2:2" ht="15.75" customHeight="1">
      <c r="B612" s="42"/>
    </row>
    <row r="613" spans="2:2" ht="15.75" customHeight="1">
      <c r="B613" s="42"/>
    </row>
    <row r="614" spans="2:2" ht="15.75" customHeight="1">
      <c r="B614" s="42"/>
    </row>
    <row r="615" spans="2:2" ht="15.75" customHeight="1">
      <c r="B615" s="42"/>
    </row>
    <row r="616" spans="2:2" ht="15.75" customHeight="1">
      <c r="B616" s="42"/>
    </row>
    <row r="617" spans="2:2" ht="15.75" customHeight="1">
      <c r="B617" s="42"/>
    </row>
    <row r="618" spans="2:2" ht="15.75" customHeight="1">
      <c r="B618" s="42"/>
    </row>
    <row r="619" spans="2:2" ht="15.75" customHeight="1">
      <c r="B619" s="42"/>
    </row>
    <row r="620" spans="2:2" ht="15.75" customHeight="1">
      <c r="B620" s="42"/>
    </row>
    <row r="621" spans="2:2" ht="15.75" customHeight="1">
      <c r="B621" s="42"/>
    </row>
    <row r="622" spans="2:2" ht="15.75" customHeight="1">
      <c r="B622" s="42"/>
    </row>
    <row r="623" spans="2:2" ht="15.75" customHeight="1">
      <c r="B623" s="42"/>
    </row>
    <row r="624" spans="2:2" ht="15.75" customHeight="1">
      <c r="B624" s="42"/>
    </row>
    <row r="625" spans="2:2" ht="15.75" customHeight="1">
      <c r="B625" s="42"/>
    </row>
    <row r="626" spans="2:2" ht="15.75" customHeight="1">
      <c r="B626" s="42"/>
    </row>
    <row r="627" spans="2:2" ht="15.75" customHeight="1">
      <c r="B627" s="42"/>
    </row>
    <row r="628" spans="2:2" ht="15.75" customHeight="1">
      <c r="B628" s="42"/>
    </row>
    <row r="629" spans="2:2" ht="15.75" customHeight="1">
      <c r="B629" s="42"/>
    </row>
    <row r="630" spans="2:2" ht="15.75" customHeight="1">
      <c r="B630" s="42"/>
    </row>
    <row r="631" spans="2:2" ht="15.75" customHeight="1">
      <c r="B631" s="42"/>
    </row>
    <row r="632" spans="2:2" ht="15.75" customHeight="1">
      <c r="B632" s="42"/>
    </row>
    <row r="633" spans="2:2" ht="15.75" customHeight="1">
      <c r="B633" s="42"/>
    </row>
    <row r="634" spans="2:2" ht="15.75" customHeight="1">
      <c r="B634" s="42"/>
    </row>
    <row r="635" spans="2:2" ht="15.75" customHeight="1">
      <c r="B635" s="42"/>
    </row>
    <row r="636" spans="2:2" ht="15.75" customHeight="1">
      <c r="B636" s="42"/>
    </row>
    <row r="637" spans="2:2" ht="15.75" customHeight="1">
      <c r="B637" s="42"/>
    </row>
    <row r="638" spans="2:2" ht="15.75" customHeight="1">
      <c r="B638" s="42"/>
    </row>
    <row r="639" spans="2:2" ht="15.75" customHeight="1">
      <c r="B639" s="42"/>
    </row>
    <row r="640" spans="2:2" ht="15.75" customHeight="1">
      <c r="B640" s="42"/>
    </row>
    <row r="641" spans="2:2" ht="15.75" customHeight="1">
      <c r="B641" s="42"/>
    </row>
    <row r="642" spans="2:2" ht="15.75" customHeight="1">
      <c r="B642" s="42"/>
    </row>
    <row r="643" spans="2:2" ht="15.75" customHeight="1">
      <c r="B643" s="42"/>
    </row>
    <row r="644" spans="2:2" ht="15.75" customHeight="1">
      <c r="B644" s="42"/>
    </row>
    <row r="645" spans="2:2" ht="15.75" customHeight="1">
      <c r="B645" s="42"/>
    </row>
    <row r="646" spans="2:2" ht="15.75" customHeight="1">
      <c r="B646" s="42"/>
    </row>
    <row r="647" spans="2:2" ht="15.75" customHeight="1">
      <c r="B647" s="42"/>
    </row>
    <row r="648" spans="2:2" ht="15.75" customHeight="1">
      <c r="B648" s="42"/>
    </row>
    <row r="649" spans="2:2" ht="15.75" customHeight="1">
      <c r="B649" s="42"/>
    </row>
    <row r="650" spans="2:2" ht="15.75" customHeight="1">
      <c r="B650" s="42"/>
    </row>
    <row r="651" spans="2:2" ht="15.75" customHeight="1">
      <c r="B651" s="42"/>
    </row>
    <row r="652" spans="2:2" ht="15.75" customHeight="1">
      <c r="B652" s="42"/>
    </row>
    <row r="653" spans="2:2" ht="15.75" customHeight="1">
      <c r="B653" s="42"/>
    </row>
    <row r="654" spans="2:2" ht="15.75" customHeight="1">
      <c r="B654" s="42"/>
    </row>
    <row r="655" spans="2:2" ht="15.75" customHeight="1">
      <c r="B655" s="42"/>
    </row>
    <row r="656" spans="2:2" ht="15.75" customHeight="1">
      <c r="B656" s="42"/>
    </row>
    <row r="657" spans="2:2" ht="15.75" customHeight="1">
      <c r="B657" s="42"/>
    </row>
    <row r="658" spans="2:2" ht="15.75" customHeight="1">
      <c r="B658" s="42"/>
    </row>
    <row r="659" spans="2:2" ht="15.75" customHeight="1">
      <c r="B659" s="42"/>
    </row>
    <row r="660" spans="2:2" ht="15.75" customHeight="1">
      <c r="B660" s="42"/>
    </row>
    <row r="661" spans="2:2" ht="15.75" customHeight="1">
      <c r="B661" s="42"/>
    </row>
    <row r="662" spans="2:2" ht="15.75" customHeight="1">
      <c r="B662" s="42"/>
    </row>
    <row r="663" spans="2:2" ht="15.75" customHeight="1">
      <c r="B663" s="42"/>
    </row>
    <row r="664" spans="2:2" ht="15.75" customHeight="1">
      <c r="B664" s="42"/>
    </row>
    <row r="665" spans="2:2" ht="15.75" customHeight="1">
      <c r="B665" s="42"/>
    </row>
    <row r="666" spans="2:2" ht="15.75" customHeight="1">
      <c r="B666" s="42"/>
    </row>
    <row r="667" spans="2:2" ht="15.75" customHeight="1">
      <c r="B667" s="42"/>
    </row>
    <row r="668" spans="2:2" ht="15.75" customHeight="1">
      <c r="B668" s="42"/>
    </row>
    <row r="669" spans="2:2" ht="15.75" customHeight="1">
      <c r="B669" s="42"/>
    </row>
    <row r="670" spans="2:2" ht="15.75" customHeight="1">
      <c r="B670" s="42"/>
    </row>
    <row r="671" spans="2:2" ht="15.75" customHeight="1">
      <c r="B671" s="42"/>
    </row>
    <row r="672" spans="2:2" ht="15.75" customHeight="1">
      <c r="B672" s="42"/>
    </row>
    <row r="673" spans="2:2" ht="15.75" customHeight="1">
      <c r="B673" s="42"/>
    </row>
    <row r="674" spans="2:2" ht="15.75" customHeight="1">
      <c r="B674" s="42"/>
    </row>
    <row r="675" spans="2:2" ht="15.75" customHeight="1">
      <c r="B675" s="42"/>
    </row>
    <row r="676" spans="2:2" ht="15.75" customHeight="1">
      <c r="B676" s="42"/>
    </row>
    <row r="677" spans="2:2" ht="15.75" customHeight="1">
      <c r="B677" s="42"/>
    </row>
    <row r="678" spans="2:2" ht="15.75" customHeight="1">
      <c r="B678" s="42"/>
    </row>
    <row r="679" spans="2:2" ht="15.75" customHeight="1">
      <c r="B679" s="42"/>
    </row>
    <row r="680" spans="2:2" ht="15.75" customHeight="1">
      <c r="B680" s="42"/>
    </row>
    <row r="681" spans="2:2" ht="15.75" customHeight="1">
      <c r="B681" s="42"/>
    </row>
    <row r="682" spans="2:2" ht="15.75" customHeight="1">
      <c r="B682" s="42"/>
    </row>
    <row r="683" spans="2:2" ht="15.75" customHeight="1">
      <c r="B683" s="42"/>
    </row>
    <row r="684" spans="2:2" ht="15.75" customHeight="1">
      <c r="B684" s="42"/>
    </row>
    <row r="685" spans="2:2" ht="15.75" customHeight="1">
      <c r="B685" s="42"/>
    </row>
    <row r="686" spans="2:2" ht="15.75" customHeight="1">
      <c r="B686" s="42"/>
    </row>
    <row r="687" spans="2:2" ht="15.75" customHeight="1">
      <c r="B687" s="42"/>
    </row>
    <row r="688" spans="2:2" ht="15.75" customHeight="1">
      <c r="B688" s="42"/>
    </row>
    <row r="689" spans="2:2" ht="15.75" customHeight="1">
      <c r="B689" s="42"/>
    </row>
    <row r="690" spans="2:2" ht="15.75" customHeight="1">
      <c r="B690" s="42"/>
    </row>
    <row r="691" spans="2:2" ht="15.75" customHeight="1">
      <c r="B691" s="42"/>
    </row>
    <row r="692" spans="2:2" ht="15.75" customHeight="1">
      <c r="B692" s="42"/>
    </row>
    <row r="693" spans="2:2" ht="15.75" customHeight="1">
      <c r="B693" s="42"/>
    </row>
    <row r="694" spans="2:2" ht="15.75" customHeight="1">
      <c r="B694" s="42"/>
    </row>
    <row r="695" spans="2:2" ht="15.75" customHeight="1">
      <c r="B695" s="42"/>
    </row>
    <row r="696" spans="2:2" ht="15.75" customHeight="1">
      <c r="B696" s="42"/>
    </row>
    <row r="697" spans="2:2" ht="15.75" customHeight="1">
      <c r="B697" s="42"/>
    </row>
    <row r="698" spans="2:2" ht="15.75" customHeight="1">
      <c r="B698" s="42"/>
    </row>
    <row r="699" spans="2:2" ht="15.75" customHeight="1">
      <c r="B699" s="42"/>
    </row>
    <row r="700" spans="2:2" ht="15.75" customHeight="1">
      <c r="B700" s="42"/>
    </row>
    <row r="701" spans="2:2" ht="15.75" customHeight="1">
      <c r="B701" s="42"/>
    </row>
    <row r="702" spans="2:2" ht="15.75" customHeight="1">
      <c r="B702" s="42"/>
    </row>
    <row r="703" spans="2:2" ht="15.75" customHeight="1">
      <c r="B703" s="42"/>
    </row>
    <row r="704" spans="2:2" ht="15.75" customHeight="1">
      <c r="B704" s="42"/>
    </row>
    <row r="705" spans="2:2" ht="15.75" customHeight="1">
      <c r="B705" s="42"/>
    </row>
    <row r="706" spans="2:2" ht="15.75" customHeight="1">
      <c r="B706" s="42"/>
    </row>
    <row r="707" spans="2:2" ht="15.75" customHeight="1">
      <c r="B707" s="42"/>
    </row>
    <row r="708" spans="2:2" ht="15.75" customHeight="1">
      <c r="B708" s="42"/>
    </row>
    <row r="709" spans="2:2" ht="15.75" customHeight="1">
      <c r="B709" s="42"/>
    </row>
    <row r="710" spans="2:2" ht="15.75" customHeight="1">
      <c r="B710" s="42"/>
    </row>
    <row r="711" spans="2:2" ht="15.75" customHeight="1">
      <c r="B711" s="42"/>
    </row>
    <row r="712" spans="2:2" ht="15.75" customHeight="1">
      <c r="B712" s="42"/>
    </row>
    <row r="713" spans="2:2" ht="15.75" customHeight="1">
      <c r="B713" s="42"/>
    </row>
    <row r="714" spans="2:2" ht="15.75" customHeight="1">
      <c r="B714" s="42"/>
    </row>
    <row r="715" spans="2:2" ht="15.75" customHeight="1">
      <c r="B715" s="42"/>
    </row>
    <row r="716" spans="2:2" ht="15.75" customHeight="1">
      <c r="B716" s="42"/>
    </row>
    <row r="717" spans="2:2" ht="15.75" customHeight="1">
      <c r="B717" s="42"/>
    </row>
    <row r="718" spans="2:2" ht="15.75" customHeight="1">
      <c r="B718" s="42"/>
    </row>
    <row r="719" spans="2:2" ht="15.75" customHeight="1">
      <c r="B719" s="42"/>
    </row>
    <row r="720" spans="2:2" ht="15.75" customHeight="1">
      <c r="B720" s="42"/>
    </row>
    <row r="721" spans="2:2" ht="15.75" customHeight="1">
      <c r="B721" s="42"/>
    </row>
    <row r="722" spans="2:2" ht="15.75" customHeight="1">
      <c r="B722" s="42"/>
    </row>
    <row r="723" spans="2:2" ht="15.75" customHeight="1">
      <c r="B723" s="42"/>
    </row>
    <row r="724" spans="2:2" ht="15.75" customHeight="1">
      <c r="B724" s="42"/>
    </row>
    <row r="725" spans="2:2" ht="15.75" customHeight="1">
      <c r="B725" s="42"/>
    </row>
    <row r="726" spans="2:2" ht="15.75" customHeight="1">
      <c r="B726" s="42"/>
    </row>
    <row r="727" spans="2:2" ht="15.75" customHeight="1">
      <c r="B727" s="42"/>
    </row>
    <row r="728" spans="2:2" ht="15.75" customHeight="1">
      <c r="B728" s="42"/>
    </row>
    <row r="729" spans="2:2" ht="15.75" customHeight="1">
      <c r="B729" s="42"/>
    </row>
    <row r="730" spans="2:2" ht="15.75" customHeight="1">
      <c r="B730" s="42"/>
    </row>
    <row r="731" spans="2:2" ht="15.75" customHeight="1">
      <c r="B731" s="42"/>
    </row>
    <row r="732" spans="2:2" ht="15.75" customHeight="1">
      <c r="B732" s="42"/>
    </row>
    <row r="733" spans="2:2" ht="15.75" customHeight="1">
      <c r="B733" s="42"/>
    </row>
    <row r="734" spans="2:2" ht="15.75" customHeight="1">
      <c r="B734" s="42"/>
    </row>
    <row r="735" spans="2:2" ht="15.75" customHeight="1">
      <c r="B735" s="42"/>
    </row>
    <row r="736" spans="2:2" ht="15.75" customHeight="1">
      <c r="B736" s="42"/>
    </row>
    <row r="737" spans="2:2" ht="15.75" customHeight="1">
      <c r="B737" s="42"/>
    </row>
    <row r="738" spans="2:2" ht="15.75" customHeight="1">
      <c r="B738" s="42"/>
    </row>
    <row r="739" spans="2:2" ht="15.75" customHeight="1">
      <c r="B739" s="42"/>
    </row>
    <row r="740" spans="2:2" ht="15.75" customHeight="1">
      <c r="B740" s="42"/>
    </row>
    <row r="741" spans="2:2" ht="15.75" customHeight="1">
      <c r="B741" s="42"/>
    </row>
    <row r="742" spans="2:2" ht="15.75" customHeight="1">
      <c r="B742" s="42"/>
    </row>
    <row r="743" spans="2:2" ht="15.75" customHeight="1">
      <c r="B743" s="42"/>
    </row>
    <row r="744" spans="2:2" ht="15.75" customHeight="1">
      <c r="B744" s="42"/>
    </row>
    <row r="745" spans="2:2" ht="15.75" customHeight="1">
      <c r="B745" s="42"/>
    </row>
    <row r="746" spans="2:2" ht="15.75" customHeight="1">
      <c r="B746" s="42"/>
    </row>
    <row r="747" spans="2:2" ht="15.75" customHeight="1">
      <c r="B747" s="42"/>
    </row>
    <row r="748" spans="2:2" ht="15.75" customHeight="1">
      <c r="B748" s="42"/>
    </row>
    <row r="749" spans="2:2" ht="15.75" customHeight="1">
      <c r="B749" s="42"/>
    </row>
    <row r="750" spans="2:2" ht="15.75" customHeight="1">
      <c r="B750" s="42"/>
    </row>
    <row r="751" spans="2:2" ht="15.75" customHeight="1">
      <c r="B751" s="42"/>
    </row>
    <row r="752" spans="2:2" ht="15.75" customHeight="1">
      <c r="B752" s="42"/>
    </row>
    <row r="753" spans="2:2" ht="15.75" customHeight="1">
      <c r="B753" s="42"/>
    </row>
    <row r="754" spans="2:2" ht="15.75" customHeight="1">
      <c r="B754" s="42"/>
    </row>
    <row r="755" spans="2:2" ht="15.75" customHeight="1">
      <c r="B755" s="42"/>
    </row>
    <row r="756" spans="2:2" ht="15.75" customHeight="1">
      <c r="B756" s="42"/>
    </row>
    <row r="757" spans="2:2" ht="15.75" customHeight="1">
      <c r="B757" s="42"/>
    </row>
    <row r="758" spans="2:2" ht="15.75" customHeight="1">
      <c r="B758" s="42"/>
    </row>
    <row r="759" spans="2:2" ht="15.75" customHeight="1">
      <c r="B759" s="42"/>
    </row>
    <row r="760" spans="2:2" ht="15.75" customHeight="1">
      <c r="B760" s="42"/>
    </row>
    <row r="761" spans="2:2" ht="15.75" customHeight="1">
      <c r="B761" s="42"/>
    </row>
    <row r="762" spans="2:2" ht="15.75" customHeight="1">
      <c r="B762" s="42"/>
    </row>
    <row r="763" spans="2:2" ht="15.75" customHeight="1">
      <c r="B763" s="42"/>
    </row>
    <row r="764" spans="2:2" ht="15.75" customHeight="1">
      <c r="B764" s="42"/>
    </row>
    <row r="765" spans="2:2" ht="15.75" customHeight="1">
      <c r="B765" s="42"/>
    </row>
    <row r="766" spans="2:2" ht="15.75" customHeight="1">
      <c r="B766" s="42"/>
    </row>
    <row r="767" spans="2:2" ht="15.75" customHeight="1">
      <c r="B767" s="42"/>
    </row>
    <row r="768" spans="2:2" ht="15.75" customHeight="1">
      <c r="B768" s="42"/>
    </row>
    <row r="769" spans="2:2" ht="15.75" customHeight="1">
      <c r="B769" s="42"/>
    </row>
    <row r="770" spans="2:2" ht="15.75" customHeight="1">
      <c r="B770" s="42"/>
    </row>
    <row r="771" spans="2:2" ht="15.75" customHeight="1">
      <c r="B771" s="42"/>
    </row>
    <row r="772" spans="2:2" ht="15.75" customHeight="1">
      <c r="B772" s="42"/>
    </row>
    <row r="773" spans="2:2" ht="15.75" customHeight="1">
      <c r="B773" s="42"/>
    </row>
    <row r="774" spans="2:2" ht="15.75" customHeight="1">
      <c r="B774" s="42"/>
    </row>
    <row r="775" spans="2:2" ht="15.75" customHeight="1">
      <c r="B775" s="42"/>
    </row>
    <row r="776" spans="2:2" ht="15.75" customHeight="1">
      <c r="B776" s="42"/>
    </row>
    <row r="777" spans="2:2" ht="15.75" customHeight="1">
      <c r="B777" s="42"/>
    </row>
    <row r="778" spans="2:2" ht="15.75" customHeight="1">
      <c r="B778" s="42"/>
    </row>
    <row r="779" spans="2:2" ht="15.75" customHeight="1">
      <c r="B779" s="42"/>
    </row>
    <row r="780" spans="2:2" ht="15.75" customHeight="1">
      <c r="B780" s="42"/>
    </row>
    <row r="781" spans="2:2" ht="15.75" customHeight="1">
      <c r="B781" s="42"/>
    </row>
    <row r="782" spans="2:2" ht="15.75" customHeight="1">
      <c r="B782" s="42"/>
    </row>
    <row r="783" spans="2:2" ht="15.75" customHeight="1">
      <c r="B783" s="42"/>
    </row>
    <row r="784" spans="2:2" ht="15.75" customHeight="1">
      <c r="B784" s="42"/>
    </row>
    <row r="785" spans="2:2" ht="15.75" customHeight="1">
      <c r="B785" s="42"/>
    </row>
    <row r="786" spans="2:2" ht="15.75" customHeight="1">
      <c r="B786" s="42"/>
    </row>
    <row r="787" spans="2:2" ht="15.75" customHeight="1">
      <c r="B787" s="42"/>
    </row>
    <row r="788" spans="2:2" ht="15.75" customHeight="1">
      <c r="B788" s="42"/>
    </row>
    <row r="789" spans="2:2" ht="15.75" customHeight="1">
      <c r="B789" s="42"/>
    </row>
    <row r="790" spans="2:2" ht="15.75" customHeight="1">
      <c r="B790" s="42"/>
    </row>
    <row r="791" spans="2:2" ht="15.75" customHeight="1">
      <c r="B791" s="42"/>
    </row>
    <row r="792" spans="2:2" ht="15.75" customHeight="1">
      <c r="B792" s="42"/>
    </row>
    <row r="793" spans="2:2" ht="15.75" customHeight="1">
      <c r="B793" s="42"/>
    </row>
    <row r="794" spans="2:2" ht="15.75" customHeight="1">
      <c r="B794" s="42"/>
    </row>
    <row r="795" spans="2:2" ht="15.75" customHeight="1">
      <c r="B795" s="42"/>
    </row>
    <row r="796" spans="2:2" ht="15.75" customHeight="1">
      <c r="B796" s="42"/>
    </row>
    <row r="797" spans="2:2" ht="15.75" customHeight="1">
      <c r="B797" s="42"/>
    </row>
    <row r="798" spans="2:2" ht="15.75" customHeight="1">
      <c r="B798" s="42"/>
    </row>
    <row r="799" spans="2:2" ht="15.75" customHeight="1">
      <c r="B799" s="42"/>
    </row>
    <row r="800" spans="2:2" ht="15.75" customHeight="1">
      <c r="B800" s="42"/>
    </row>
    <row r="801" spans="2:2" ht="15.75" customHeight="1">
      <c r="B801" s="42"/>
    </row>
    <row r="802" spans="2:2" ht="15.75" customHeight="1">
      <c r="B802" s="42"/>
    </row>
    <row r="803" spans="2:2" ht="15.75" customHeight="1">
      <c r="B803" s="42"/>
    </row>
    <row r="804" spans="2:2" ht="15.75" customHeight="1">
      <c r="B804" s="42"/>
    </row>
    <row r="805" spans="2:2" ht="15.75" customHeight="1">
      <c r="B805" s="42"/>
    </row>
    <row r="806" spans="2:2" ht="15.75" customHeight="1">
      <c r="B806" s="42"/>
    </row>
    <row r="807" spans="2:2" ht="15.75" customHeight="1">
      <c r="B807" s="42"/>
    </row>
    <row r="808" spans="2:2" ht="15.75" customHeight="1">
      <c r="B808" s="42"/>
    </row>
    <row r="809" spans="2:2" ht="15.75" customHeight="1">
      <c r="B809" s="42"/>
    </row>
    <row r="810" spans="2:2" ht="15.75" customHeight="1">
      <c r="B810" s="42"/>
    </row>
    <row r="811" spans="2:2" ht="15.75" customHeight="1">
      <c r="B811" s="42"/>
    </row>
    <row r="812" spans="2:2" ht="15.75" customHeight="1">
      <c r="B812" s="42"/>
    </row>
    <row r="813" spans="2:2" ht="15.75" customHeight="1">
      <c r="B813" s="42"/>
    </row>
    <row r="814" spans="2:2" ht="15.75" customHeight="1">
      <c r="B814" s="42"/>
    </row>
    <row r="815" spans="2:2" ht="15.75" customHeight="1">
      <c r="B815" s="42"/>
    </row>
    <row r="816" spans="2:2" ht="15.75" customHeight="1">
      <c r="B816" s="42"/>
    </row>
    <row r="817" spans="2:2" ht="15.75" customHeight="1">
      <c r="B817" s="42"/>
    </row>
    <row r="818" spans="2:2" ht="15.75" customHeight="1">
      <c r="B818" s="42"/>
    </row>
    <row r="819" spans="2:2" ht="15.75" customHeight="1">
      <c r="B819" s="42"/>
    </row>
    <row r="820" spans="2:2" ht="15.75" customHeight="1">
      <c r="B820" s="42"/>
    </row>
    <row r="821" spans="2:2" ht="15.75" customHeight="1">
      <c r="B821" s="42"/>
    </row>
    <row r="822" spans="2:2" ht="15.75" customHeight="1">
      <c r="B822" s="42"/>
    </row>
    <row r="823" spans="2:2" ht="15.75" customHeight="1">
      <c r="B823" s="42"/>
    </row>
    <row r="824" spans="2:2" ht="15.75" customHeight="1">
      <c r="B824" s="42"/>
    </row>
    <row r="825" spans="2:2" ht="15.75" customHeight="1">
      <c r="B825" s="42"/>
    </row>
    <row r="826" spans="2:2" ht="15.75" customHeight="1">
      <c r="B826" s="42"/>
    </row>
    <row r="827" spans="2:2" ht="15.75" customHeight="1">
      <c r="B827" s="42"/>
    </row>
    <row r="828" spans="2:2" ht="15.75" customHeight="1">
      <c r="B828" s="42"/>
    </row>
    <row r="829" spans="2:2" ht="15.75" customHeight="1">
      <c r="B829" s="42"/>
    </row>
    <row r="830" spans="2:2" ht="15.75" customHeight="1">
      <c r="B830" s="42"/>
    </row>
    <row r="831" spans="2:2" ht="15.75" customHeight="1">
      <c r="B831" s="42"/>
    </row>
    <row r="832" spans="2:2" ht="15.75" customHeight="1">
      <c r="B832" s="42"/>
    </row>
    <row r="833" spans="2:2" ht="15.75" customHeight="1">
      <c r="B833" s="42"/>
    </row>
    <row r="834" spans="2:2" ht="15.75" customHeight="1">
      <c r="B834" s="42"/>
    </row>
    <row r="835" spans="2:2" ht="15.75" customHeight="1">
      <c r="B835" s="42"/>
    </row>
    <row r="836" spans="2:2" ht="15.75" customHeight="1">
      <c r="B836" s="42"/>
    </row>
    <row r="837" spans="2:2" ht="15.75" customHeight="1">
      <c r="B837" s="42"/>
    </row>
    <row r="838" spans="2:2" ht="15.75" customHeight="1">
      <c r="B838" s="42"/>
    </row>
    <row r="839" spans="2:2" ht="15.75" customHeight="1">
      <c r="B839" s="42"/>
    </row>
    <row r="840" spans="2:2" ht="15.75" customHeight="1">
      <c r="B840" s="42"/>
    </row>
    <row r="841" spans="2:2" ht="15.75" customHeight="1">
      <c r="B841" s="42"/>
    </row>
    <row r="842" spans="2:2" ht="15.75" customHeight="1">
      <c r="B842" s="42"/>
    </row>
    <row r="843" spans="2:2" ht="15.75" customHeight="1">
      <c r="B843" s="42"/>
    </row>
    <row r="844" spans="2:2" ht="15.75" customHeight="1">
      <c r="B844" s="42"/>
    </row>
    <row r="845" spans="2:2" ht="15.75" customHeight="1">
      <c r="B845" s="42"/>
    </row>
    <row r="846" spans="2:2" ht="15.75" customHeight="1">
      <c r="B846" s="42"/>
    </row>
    <row r="847" spans="2:2" ht="15.75" customHeight="1">
      <c r="B847" s="42"/>
    </row>
    <row r="848" spans="2:2" ht="15.75" customHeight="1">
      <c r="B848" s="42"/>
    </row>
    <row r="849" spans="2:2" ht="15.75" customHeight="1">
      <c r="B849" s="42"/>
    </row>
    <row r="850" spans="2:2" ht="15.75" customHeight="1">
      <c r="B850" s="42"/>
    </row>
    <row r="851" spans="2:2" ht="15.75" customHeight="1">
      <c r="B851" s="42"/>
    </row>
    <row r="852" spans="2:2" ht="15.75" customHeight="1">
      <c r="B852" s="42"/>
    </row>
    <row r="853" spans="2:2" ht="15.75" customHeight="1">
      <c r="B853" s="42"/>
    </row>
    <row r="854" spans="2:2" ht="15.75" customHeight="1">
      <c r="B854" s="42"/>
    </row>
    <row r="855" spans="2:2" ht="15.75" customHeight="1">
      <c r="B855" s="42"/>
    </row>
    <row r="856" spans="2:2" ht="15.75" customHeight="1">
      <c r="B856" s="42"/>
    </row>
    <row r="857" spans="2:2" ht="15.75" customHeight="1">
      <c r="B857" s="42"/>
    </row>
    <row r="858" spans="2:2" ht="15.75" customHeight="1">
      <c r="B858" s="42"/>
    </row>
    <row r="859" spans="2:2" ht="15.75" customHeight="1">
      <c r="B859" s="42"/>
    </row>
    <row r="860" spans="2:2" ht="15.75" customHeight="1">
      <c r="B860" s="42"/>
    </row>
    <row r="861" spans="2:2" ht="15.75" customHeight="1">
      <c r="B861" s="42"/>
    </row>
    <row r="862" spans="2:2" ht="15.75" customHeight="1">
      <c r="B862" s="42"/>
    </row>
    <row r="863" spans="2:2" ht="15.75" customHeight="1">
      <c r="B863" s="42"/>
    </row>
    <row r="864" spans="2:2" ht="15.75" customHeight="1">
      <c r="B864" s="42"/>
    </row>
    <row r="865" spans="2:2" ht="15.75" customHeight="1">
      <c r="B865" s="42"/>
    </row>
    <row r="866" spans="2:2" ht="15.75" customHeight="1">
      <c r="B866" s="42"/>
    </row>
    <row r="867" spans="2:2" ht="15.75" customHeight="1">
      <c r="B867" s="42"/>
    </row>
    <row r="868" spans="2:2" ht="15.75" customHeight="1">
      <c r="B868" s="42"/>
    </row>
    <row r="869" spans="2:2" ht="15.75" customHeight="1">
      <c r="B869" s="42"/>
    </row>
    <row r="870" spans="2:2" ht="15.75" customHeight="1">
      <c r="B870" s="42"/>
    </row>
    <row r="871" spans="2:2" ht="15.75" customHeight="1">
      <c r="B871" s="42"/>
    </row>
    <row r="872" spans="2:2" ht="15.75" customHeight="1">
      <c r="B872" s="42"/>
    </row>
    <row r="873" spans="2:2" ht="15.75" customHeight="1">
      <c r="B873" s="42"/>
    </row>
    <row r="874" spans="2:2" ht="15.75" customHeight="1">
      <c r="B874" s="42"/>
    </row>
    <row r="875" spans="2:2" ht="15.75" customHeight="1">
      <c r="B875" s="42"/>
    </row>
    <row r="876" spans="2:2" ht="15.75" customHeight="1">
      <c r="B876" s="42"/>
    </row>
    <row r="877" spans="2:2" ht="15.75" customHeight="1">
      <c r="B877" s="42"/>
    </row>
    <row r="878" spans="2:2" ht="15.75" customHeight="1">
      <c r="B878" s="42"/>
    </row>
    <row r="879" spans="2:2" ht="15.75" customHeight="1">
      <c r="B879" s="42"/>
    </row>
    <row r="880" spans="2:2" ht="15.75" customHeight="1">
      <c r="B880" s="42"/>
    </row>
    <row r="881" spans="2:2" ht="15.75" customHeight="1">
      <c r="B881" s="42"/>
    </row>
    <row r="882" spans="2:2" ht="15.75" customHeight="1">
      <c r="B882" s="42"/>
    </row>
    <row r="883" spans="2:2" ht="15.75" customHeight="1">
      <c r="B883" s="42"/>
    </row>
    <row r="884" spans="2:2" ht="15.75" customHeight="1">
      <c r="B884" s="42"/>
    </row>
    <row r="885" spans="2:2" ht="15.75" customHeight="1">
      <c r="B885" s="42"/>
    </row>
    <row r="886" spans="2:2" ht="15.75" customHeight="1">
      <c r="B886" s="42"/>
    </row>
    <row r="887" spans="2:2" ht="15.75" customHeight="1">
      <c r="B887" s="42"/>
    </row>
    <row r="888" spans="2:2" ht="15.75" customHeight="1">
      <c r="B888" s="42"/>
    </row>
    <row r="889" spans="2:2" ht="15.75" customHeight="1">
      <c r="B889" s="42"/>
    </row>
    <row r="890" spans="2:2" ht="15.75" customHeight="1">
      <c r="B890" s="42"/>
    </row>
    <row r="891" spans="2:2" ht="15.75" customHeight="1">
      <c r="B891" s="42"/>
    </row>
    <row r="892" spans="2:2" ht="15.75" customHeight="1">
      <c r="B892" s="42"/>
    </row>
    <row r="893" spans="2:2" ht="15.75" customHeight="1">
      <c r="B893" s="42"/>
    </row>
    <row r="894" spans="2:2" ht="15.75" customHeight="1">
      <c r="B894" s="42"/>
    </row>
    <row r="895" spans="2:2" ht="15.75" customHeight="1">
      <c r="B895" s="42"/>
    </row>
    <row r="896" spans="2:2" ht="15.75" customHeight="1">
      <c r="B896" s="42"/>
    </row>
    <row r="897" spans="2:2" ht="15.75" customHeight="1">
      <c r="B897" s="42"/>
    </row>
    <row r="898" spans="2:2" ht="15.75" customHeight="1">
      <c r="B898" s="42"/>
    </row>
    <row r="899" spans="2:2" ht="15.75" customHeight="1">
      <c r="B899" s="42"/>
    </row>
    <row r="900" spans="2:2" ht="15.75" customHeight="1">
      <c r="B900" s="42"/>
    </row>
    <row r="901" spans="2:2" ht="15.75" customHeight="1">
      <c r="B901" s="42"/>
    </row>
    <row r="902" spans="2:2" ht="15.75" customHeight="1">
      <c r="B902" s="42"/>
    </row>
    <row r="903" spans="2:2" ht="15.75" customHeight="1">
      <c r="B903" s="42"/>
    </row>
    <row r="904" spans="2:2" ht="15.75" customHeight="1">
      <c r="B904" s="42"/>
    </row>
    <row r="905" spans="2:2" ht="15.75" customHeight="1">
      <c r="B905" s="42"/>
    </row>
    <row r="906" spans="2:2" ht="15.75" customHeight="1">
      <c r="B906" s="42"/>
    </row>
    <row r="907" spans="2:2" ht="15.75" customHeight="1">
      <c r="B907" s="42"/>
    </row>
    <row r="908" spans="2:2" ht="15.75" customHeight="1">
      <c r="B908" s="42"/>
    </row>
    <row r="909" spans="2:2" ht="15.75" customHeight="1">
      <c r="B909" s="42"/>
    </row>
    <row r="910" spans="2:2" ht="15.75" customHeight="1">
      <c r="B910" s="42"/>
    </row>
    <row r="911" spans="2:2" ht="15.75" customHeight="1">
      <c r="B911" s="42"/>
    </row>
    <row r="912" spans="2:2" ht="15.75" customHeight="1">
      <c r="B912" s="42"/>
    </row>
    <row r="913" spans="2:2" ht="15.75" customHeight="1">
      <c r="B913" s="42"/>
    </row>
    <row r="914" spans="2:2" ht="15.75" customHeight="1">
      <c r="B914" s="42"/>
    </row>
    <row r="915" spans="2:2" ht="15.75" customHeight="1">
      <c r="B915" s="42"/>
    </row>
    <row r="916" spans="2:2" ht="15.75" customHeight="1">
      <c r="B916" s="42"/>
    </row>
    <row r="917" spans="2:2" ht="15.75" customHeight="1">
      <c r="B917" s="42"/>
    </row>
    <row r="918" spans="2:2" ht="15.75" customHeight="1">
      <c r="B918" s="42"/>
    </row>
    <row r="919" spans="2:2" ht="15.75" customHeight="1">
      <c r="B919" s="42"/>
    </row>
    <row r="920" spans="2:2" ht="15.75" customHeight="1">
      <c r="B920" s="42"/>
    </row>
    <row r="921" spans="2:2" ht="15.75" customHeight="1">
      <c r="B921" s="42"/>
    </row>
    <row r="922" spans="2:2" ht="15.75" customHeight="1">
      <c r="B922" s="42"/>
    </row>
    <row r="923" spans="2:2" ht="15.75" customHeight="1">
      <c r="B923" s="42"/>
    </row>
    <row r="924" spans="2:2" ht="15.75" customHeight="1">
      <c r="B924" s="42"/>
    </row>
    <row r="925" spans="2:2" ht="15.75" customHeight="1">
      <c r="B925" s="42"/>
    </row>
    <row r="926" spans="2:2" ht="15.75" customHeight="1">
      <c r="B926" s="42"/>
    </row>
    <row r="927" spans="2:2" ht="15.75" customHeight="1">
      <c r="B927" s="42"/>
    </row>
    <row r="928" spans="2:2" ht="15.75" customHeight="1">
      <c r="B928" s="42"/>
    </row>
    <row r="929" spans="2:2" ht="15.75" customHeight="1">
      <c r="B929" s="42"/>
    </row>
    <row r="930" spans="2:2" ht="15.75" customHeight="1">
      <c r="B930" s="42"/>
    </row>
    <row r="931" spans="2:2" ht="15.75" customHeight="1">
      <c r="B931" s="42"/>
    </row>
    <row r="932" spans="2:2" ht="15.75" customHeight="1">
      <c r="B932" s="42"/>
    </row>
    <row r="933" spans="2:2" ht="15.75" customHeight="1">
      <c r="B933" s="42"/>
    </row>
    <row r="934" spans="2:2" ht="15.75" customHeight="1">
      <c r="B934" s="42"/>
    </row>
    <row r="935" spans="2:2" ht="15.75" customHeight="1">
      <c r="B935" s="42"/>
    </row>
    <row r="936" spans="2:2" ht="15.75" customHeight="1">
      <c r="B936" s="42"/>
    </row>
    <row r="937" spans="2:2" ht="15.75" customHeight="1">
      <c r="B937" s="42"/>
    </row>
    <row r="938" spans="2:2" ht="15.75" customHeight="1">
      <c r="B938" s="42"/>
    </row>
    <row r="939" spans="2:2" ht="15.75" customHeight="1">
      <c r="B939" s="42"/>
    </row>
    <row r="940" spans="2:2" ht="15.75" customHeight="1">
      <c r="B940" s="42"/>
    </row>
    <row r="941" spans="2:2" ht="15.75" customHeight="1">
      <c r="B941" s="42"/>
    </row>
    <row r="942" spans="2:2" ht="15.75" customHeight="1">
      <c r="B942" s="42"/>
    </row>
    <row r="943" spans="2:2" ht="15.75" customHeight="1">
      <c r="B943" s="42"/>
    </row>
    <row r="944" spans="2:2" ht="15.75" customHeight="1">
      <c r="B944" s="42"/>
    </row>
    <row r="945" spans="2:2" ht="15.75" customHeight="1">
      <c r="B945" s="42"/>
    </row>
    <row r="946" spans="2:2" ht="15.75" customHeight="1">
      <c r="B946" s="42"/>
    </row>
    <row r="947" spans="2:2" ht="15.75" customHeight="1">
      <c r="B947" s="42"/>
    </row>
    <row r="948" spans="2:2" ht="15.75" customHeight="1">
      <c r="B948" s="42"/>
    </row>
    <row r="949" spans="2:2" ht="15.75" customHeight="1">
      <c r="B949" s="42"/>
    </row>
    <row r="950" spans="2:2" ht="15.75" customHeight="1">
      <c r="B950" s="42"/>
    </row>
    <row r="951" spans="2:2" ht="15.75" customHeight="1">
      <c r="B951" s="42"/>
    </row>
    <row r="952" spans="2:2" ht="15.75" customHeight="1">
      <c r="B952" s="42"/>
    </row>
    <row r="953" spans="2:2" ht="15.75" customHeight="1">
      <c r="B953" s="42"/>
    </row>
    <row r="954" spans="2:2" ht="15.75" customHeight="1">
      <c r="B954" s="42"/>
    </row>
    <row r="955" spans="2:2" ht="15.75" customHeight="1">
      <c r="B955" s="42"/>
    </row>
    <row r="956" spans="2:2" ht="15.75" customHeight="1">
      <c r="B956" s="42"/>
    </row>
    <row r="957" spans="2:2" ht="15.75" customHeight="1">
      <c r="B957" s="42"/>
    </row>
    <row r="958" spans="2:2" ht="15.75" customHeight="1">
      <c r="B958" s="42"/>
    </row>
    <row r="959" spans="2:2" ht="15.75" customHeight="1">
      <c r="B959" s="42"/>
    </row>
    <row r="960" spans="2:2" ht="15.75" customHeight="1">
      <c r="B960" s="42"/>
    </row>
    <row r="961" spans="2:2" ht="15.75" customHeight="1">
      <c r="B961" s="42"/>
    </row>
    <row r="962" spans="2:2" ht="15.75" customHeight="1">
      <c r="B962" s="42"/>
    </row>
    <row r="963" spans="2:2" ht="15.75" customHeight="1">
      <c r="B963" s="42"/>
    </row>
    <row r="964" spans="2:2" ht="15.75" customHeight="1">
      <c r="B964" s="42"/>
    </row>
    <row r="965" spans="2:2" ht="15.75" customHeight="1">
      <c r="B965" s="42"/>
    </row>
    <row r="966" spans="2:2" ht="15.75" customHeight="1">
      <c r="B966" s="42"/>
    </row>
    <row r="967" spans="2:2" ht="15.75" customHeight="1">
      <c r="B967" s="42"/>
    </row>
    <row r="968" spans="2:2" ht="15.75" customHeight="1">
      <c r="B968" s="42"/>
    </row>
    <row r="969" spans="2:2" ht="15.75" customHeight="1">
      <c r="B969" s="42"/>
    </row>
    <row r="970" spans="2:2" ht="15.75" customHeight="1">
      <c r="B970" s="42"/>
    </row>
    <row r="971" spans="2:2" ht="15.75" customHeight="1">
      <c r="B971" s="42"/>
    </row>
    <row r="972" spans="2:2" ht="15.75" customHeight="1">
      <c r="B972" s="42"/>
    </row>
    <row r="973" spans="2:2" ht="15.75" customHeight="1">
      <c r="B973" s="42"/>
    </row>
    <row r="974" spans="2:2" ht="15.75" customHeight="1">
      <c r="B974" s="42"/>
    </row>
    <row r="975" spans="2:2" ht="15.75" customHeight="1">
      <c r="B975" s="42"/>
    </row>
    <row r="976" spans="2:2" ht="15.75" customHeight="1">
      <c r="B976" s="42"/>
    </row>
    <row r="977" spans="2:2" ht="15.75" customHeight="1">
      <c r="B977" s="42"/>
    </row>
    <row r="978" spans="2:2" ht="15.75" customHeight="1">
      <c r="B978" s="42"/>
    </row>
    <row r="979" spans="2:2" ht="15.75" customHeight="1">
      <c r="B979" s="42"/>
    </row>
    <row r="980" spans="2:2" ht="15.75" customHeight="1">
      <c r="B980" s="42"/>
    </row>
    <row r="981" spans="2:2" ht="15.75" customHeight="1">
      <c r="B981" s="42"/>
    </row>
    <row r="982" spans="2:2" ht="15.75" customHeight="1">
      <c r="B982" s="42"/>
    </row>
    <row r="983" spans="2:2" ht="15.75" customHeight="1">
      <c r="B983" s="42"/>
    </row>
    <row r="984" spans="2:2" ht="15.75" customHeight="1">
      <c r="B984" s="42"/>
    </row>
    <row r="985" spans="2:2" ht="15.75" customHeight="1">
      <c r="B985" s="42"/>
    </row>
    <row r="986" spans="2:2" ht="15.75" customHeight="1">
      <c r="B986" s="42"/>
    </row>
    <row r="987" spans="2:2" ht="15.75" customHeight="1">
      <c r="B987" s="42"/>
    </row>
    <row r="988" spans="2:2" ht="15.75" customHeight="1">
      <c r="B988" s="42"/>
    </row>
    <row r="989" spans="2:2" ht="15.75" customHeight="1">
      <c r="B989" s="42"/>
    </row>
    <row r="990" spans="2:2" ht="15.75" customHeight="1">
      <c r="B990" s="42"/>
    </row>
    <row r="991" spans="2:2" ht="15.75" customHeight="1">
      <c r="B991" s="42"/>
    </row>
    <row r="992" spans="2:2" ht="15.75" customHeight="1">
      <c r="B992" s="42"/>
    </row>
    <row r="993" spans="2:2" ht="15.75" customHeight="1">
      <c r="B993" s="42"/>
    </row>
    <row r="994" spans="2:2" ht="15.75" customHeight="1">
      <c r="B994" s="42"/>
    </row>
    <row r="995" spans="2:2" ht="15.75" customHeight="1">
      <c r="B995" s="42"/>
    </row>
    <row r="996" spans="2:2" ht="15.75" customHeight="1">
      <c r="B996" s="42"/>
    </row>
    <row r="997" spans="2:2" ht="15.75" customHeight="1">
      <c r="B997" s="42"/>
    </row>
    <row r="998" spans="2:2" ht="15.75" customHeight="1">
      <c r="B998" s="42"/>
    </row>
    <row r="999" spans="2:2" ht="15.75" customHeight="1">
      <c r="B999" s="42"/>
    </row>
    <row r="1000" spans="2:2" ht="15.75" customHeight="1">
      <c r="B1000" s="42"/>
    </row>
  </sheetData>
  <dataValidations count="10">
    <dataValidation type="list" allowBlank="1" showErrorMessage="1" sqref="I41:K41 H48 J48:K48 H49:K49 H50 J50:K50 H39:H40 I139:I140 K32:K33 H32:I33 H2:K31 H34:K38 J39:K40 H42:K47 H51:K52" xr:uid="{00000000-0002-0000-0800-000000000000}">
      <formula1>Topic</formula1>
    </dataValidation>
    <dataValidation type="list" allowBlank="1" showErrorMessage="1" sqref="F55:R55 T55 F60:J60 L60:T60 F61:T61 F62:G62 I62:T62 F65:I65 F66:G66 I66:J66 F67:J67 F71 H71:T71 F72:T72 F73:I73 K73:T73 F78:J78 L78:T78 F85:H85 J85:T85 F86:J86 L86:T86 F90:J90 L90:T90 F91:G91 I91 K91:T91 P99 R99:T99 P100:T100 F103:J103 L103:T103 F104:O104 Q104:T104 M140:Q140 I141:K141 M141:S141 G137:G141 J139:K140 F53:T54 F63:T64 F101:T102 F56:T59 L65:T67 F68:T70 F74:T77 F79:T84 F87:T89 F92:T98 F99:N100 I137:K138 P137:Q139" xr:uid="{00000000-0002-0000-0800-000001000000}">
      <formula1>#REF!</formula1>
    </dataValidation>
    <dataValidation type="list" allowBlank="1" showErrorMessage="1" sqref="H110:I110 K110 H114:J114 H105:K109 H111:K113" xr:uid="{00000000-0002-0000-0800-000002000000}">
      <formula1>$G$1:$G$126</formula1>
    </dataValidation>
    <dataValidation type="list" allowBlank="1" showErrorMessage="1" sqref="R140 R105:T114" xr:uid="{00000000-0002-0000-0800-000003000000}">
      <formula1>$I$1:$I$126</formula1>
    </dataValidation>
    <dataValidation type="list" allowBlank="1" showErrorMessage="1" sqref="F2:G52" xr:uid="{00000000-0002-0000-0800-000004000000}">
      <formula1>Themes</formula1>
    </dataValidation>
    <dataValidation type="list" allowBlank="1" showErrorMessage="1" sqref="F105:G114" xr:uid="{00000000-0002-0000-0800-000005000000}">
      <formula1>$B$1:$B$16</formula1>
    </dataValidation>
    <dataValidation type="list" allowBlank="1" showErrorMessage="1" sqref="L105:N114" xr:uid="{00000000-0002-0000-0800-000006000000}">
      <formula1>$H$1:$H$126</formula1>
    </dataValidation>
    <dataValidation type="list" allowBlank="1" showErrorMessage="1" sqref="O105:Q114" xr:uid="{00000000-0002-0000-0800-000007000000}">
      <formula1>$L$1:$L$7</formula1>
    </dataValidation>
    <dataValidation type="list" allowBlank="1" showErrorMessage="1" sqref="L2:N52" xr:uid="{00000000-0002-0000-0800-000008000000}">
      <formula1>Country</formula1>
    </dataValidation>
    <dataValidation type="list" allowBlank="1" showErrorMessage="1" sqref="O2:Q52" xr:uid="{00000000-0002-0000-0800-000009000000}">
      <formula1>Region</formula1>
    </dataValidation>
  </dataValidations>
  <hyperlinks>
    <hyperlink ref="B2" r:id="rId1" xr:uid="{00000000-0004-0000-0800-000000000000}"/>
    <hyperlink ref="B3" r:id="rId2" xr:uid="{00000000-0004-0000-0800-000001000000}"/>
    <hyperlink ref="B4" r:id="rId3" xr:uid="{00000000-0004-0000-0800-000002000000}"/>
    <hyperlink ref="B5" r:id="rId4" xr:uid="{00000000-0004-0000-0800-000003000000}"/>
    <hyperlink ref="B6" r:id="rId5" xr:uid="{00000000-0004-0000-0800-000004000000}"/>
    <hyperlink ref="B7" r:id="rId6" xr:uid="{00000000-0004-0000-0800-000005000000}"/>
    <hyperlink ref="B8" r:id="rId7" xr:uid="{00000000-0004-0000-0800-000006000000}"/>
    <hyperlink ref="B9" r:id="rId8" xr:uid="{00000000-0004-0000-0800-000007000000}"/>
    <hyperlink ref="B10" r:id="rId9" xr:uid="{00000000-0004-0000-0800-000008000000}"/>
    <hyperlink ref="B11" r:id="rId10" xr:uid="{00000000-0004-0000-0800-000009000000}"/>
    <hyperlink ref="B12" r:id="rId11" xr:uid="{00000000-0004-0000-0800-00000A000000}"/>
    <hyperlink ref="B13" r:id="rId12" xr:uid="{00000000-0004-0000-0800-00000B000000}"/>
    <hyperlink ref="B14" r:id="rId13" xr:uid="{00000000-0004-0000-0800-00000C000000}"/>
    <hyperlink ref="B15" r:id="rId14" xr:uid="{00000000-0004-0000-0800-00000D000000}"/>
    <hyperlink ref="B16" r:id="rId15" xr:uid="{00000000-0004-0000-0800-00000E000000}"/>
    <hyperlink ref="B17" r:id="rId16" xr:uid="{00000000-0004-0000-0800-00000F000000}"/>
    <hyperlink ref="B18" r:id="rId17" xr:uid="{00000000-0004-0000-0800-000010000000}"/>
    <hyperlink ref="B19" r:id="rId18" xr:uid="{00000000-0004-0000-0800-000011000000}"/>
    <hyperlink ref="B20" r:id="rId19" xr:uid="{00000000-0004-0000-0800-000012000000}"/>
    <hyperlink ref="B21" r:id="rId20" xr:uid="{00000000-0004-0000-0800-000013000000}"/>
    <hyperlink ref="B22" r:id="rId21" xr:uid="{00000000-0004-0000-0800-000014000000}"/>
    <hyperlink ref="B23" r:id="rId22" xr:uid="{00000000-0004-0000-0800-000015000000}"/>
    <hyperlink ref="B24" r:id="rId23" xr:uid="{00000000-0004-0000-0800-000016000000}"/>
    <hyperlink ref="B25" r:id="rId24" xr:uid="{00000000-0004-0000-0800-000017000000}"/>
    <hyperlink ref="B26" r:id="rId25" xr:uid="{00000000-0004-0000-0800-000018000000}"/>
    <hyperlink ref="B27" r:id="rId26" xr:uid="{00000000-0004-0000-0800-000019000000}"/>
    <hyperlink ref="B28" r:id="rId27" xr:uid="{00000000-0004-0000-0800-00001A000000}"/>
    <hyperlink ref="B29" r:id="rId28" xr:uid="{00000000-0004-0000-0800-00001B000000}"/>
    <hyperlink ref="B30" r:id="rId29" xr:uid="{00000000-0004-0000-0800-00001C000000}"/>
    <hyperlink ref="B31" r:id="rId30" xr:uid="{00000000-0004-0000-0800-00001D000000}"/>
    <hyperlink ref="B32" r:id="rId31" xr:uid="{00000000-0004-0000-0800-00001E000000}"/>
    <hyperlink ref="B33" r:id="rId32" xr:uid="{00000000-0004-0000-0800-00001F000000}"/>
    <hyperlink ref="B34" r:id="rId33" xr:uid="{00000000-0004-0000-0800-000020000000}"/>
    <hyperlink ref="B35" r:id="rId34" xr:uid="{00000000-0004-0000-0800-000021000000}"/>
    <hyperlink ref="B36" r:id="rId35" xr:uid="{00000000-0004-0000-0800-000022000000}"/>
    <hyperlink ref="B37" r:id="rId36" xr:uid="{00000000-0004-0000-0800-000023000000}"/>
    <hyperlink ref="B38" r:id="rId37" xr:uid="{00000000-0004-0000-0800-000024000000}"/>
    <hyperlink ref="B39" r:id="rId38" xr:uid="{00000000-0004-0000-0800-000025000000}"/>
    <hyperlink ref="B40" r:id="rId39" xr:uid="{00000000-0004-0000-0800-000026000000}"/>
    <hyperlink ref="B41" r:id="rId40" xr:uid="{00000000-0004-0000-0800-000027000000}"/>
    <hyperlink ref="B42" r:id="rId41" xr:uid="{00000000-0004-0000-0800-000028000000}"/>
    <hyperlink ref="B43" r:id="rId42" xr:uid="{00000000-0004-0000-0800-000029000000}"/>
    <hyperlink ref="B44" r:id="rId43" xr:uid="{00000000-0004-0000-0800-00002A000000}"/>
    <hyperlink ref="B45" r:id="rId44" xr:uid="{00000000-0004-0000-0800-00002B000000}"/>
    <hyperlink ref="B46" r:id="rId45" xr:uid="{00000000-0004-0000-0800-00002C000000}"/>
    <hyperlink ref="B47" r:id="rId46" xr:uid="{00000000-0004-0000-0800-00002D000000}"/>
    <hyperlink ref="B48" r:id="rId47" xr:uid="{00000000-0004-0000-0800-00002E000000}"/>
    <hyperlink ref="B49" r:id="rId48" xr:uid="{00000000-0004-0000-0800-00002F000000}"/>
    <hyperlink ref="B50" r:id="rId49" xr:uid="{00000000-0004-0000-0800-000030000000}"/>
    <hyperlink ref="B51" r:id="rId50" xr:uid="{00000000-0004-0000-0800-000031000000}"/>
    <hyperlink ref="B52" r:id="rId51" xr:uid="{00000000-0004-0000-0800-000032000000}"/>
    <hyperlink ref="B53" r:id="rId52" xr:uid="{00000000-0004-0000-0800-000033000000}"/>
    <hyperlink ref="B54" r:id="rId53" xr:uid="{00000000-0004-0000-0800-000034000000}"/>
    <hyperlink ref="B55" r:id="rId54" xr:uid="{00000000-0004-0000-0800-000035000000}"/>
    <hyperlink ref="B56" r:id="rId55" xr:uid="{00000000-0004-0000-0800-000036000000}"/>
    <hyperlink ref="B57" r:id="rId56" xr:uid="{00000000-0004-0000-0800-000037000000}"/>
    <hyperlink ref="B58" r:id="rId57" xr:uid="{00000000-0004-0000-0800-000038000000}"/>
    <hyperlink ref="B59" r:id="rId58" xr:uid="{00000000-0004-0000-0800-000039000000}"/>
    <hyperlink ref="B60" r:id="rId59" xr:uid="{00000000-0004-0000-0800-00003A000000}"/>
    <hyperlink ref="B61" r:id="rId60" xr:uid="{00000000-0004-0000-0800-00003B000000}"/>
    <hyperlink ref="B62" r:id="rId61" xr:uid="{00000000-0004-0000-0800-00003C000000}"/>
    <hyperlink ref="B63" r:id="rId62" xr:uid="{00000000-0004-0000-0800-00003D000000}"/>
    <hyperlink ref="B64" r:id="rId63" xr:uid="{00000000-0004-0000-0800-00003E000000}"/>
    <hyperlink ref="B65" r:id="rId64" xr:uid="{00000000-0004-0000-0800-00003F000000}"/>
    <hyperlink ref="B66" r:id="rId65" xr:uid="{00000000-0004-0000-0800-000040000000}"/>
    <hyperlink ref="B67" r:id="rId66" xr:uid="{00000000-0004-0000-0800-000041000000}"/>
    <hyperlink ref="B68" r:id="rId67" xr:uid="{00000000-0004-0000-0800-000042000000}"/>
    <hyperlink ref="B69" r:id="rId68" xr:uid="{00000000-0004-0000-0800-000043000000}"/>
    <hyperlink ref="B70" r:id="rId69" xr:uid="{00000000-0004-0000-0800-000044000000}"/>
    <hyperlink ref="B71" r:id="rId70" xr:uid="{00000000-0004-0000-0800-000045000000}"/>
    <hyperlink ref="B72" r:id="rId71" xr:uid="{00000000-0004-0000-0800-000046000000}"/>
    <hyperlink ref="B73" r:id="rId72" xr:uid="{00000000-0004-0000-0800-000047000000}"/>
    <hyperlink ref="B74" r:id="rId73" xr:uid="{00000000-0004-0000-0800-000048000000}"/>
    <hyperlink ref="B75" r:id="rId74" xr:uid="{00000000-0004-0000-0800-000049000000}"/>
    <hyperlink ref="B76" r:id="rId75" xr:uid="{00000000-0004-0000-0800-00004A000000}"/>
    <hyperlink ref="B77" r:id="rId76" xr:uid="{00000000-0004-0000-0800-00004B000000}"/>
    <hyperlink ref="B78" r:id="rId77" xr:uid="{00000000-0004-0000-0800-00004C000000}"/>
    <hyperlink ref="B79" r:id="rId78" xr:uid="{00000000-0004-0000-0800-00004D000000}"/>
    <hyperlink ref="B80" r:id="rId79" xr:uid="{00000000-0004-0000-0800-00004E000000}"/>
    <hyperlink ref="B81" r:id="rId80" xr:uid="{00000000-0004-0000-0800-00004F000000}"/>
    <hyperlink ref="B82" r:id="rId81" xr:uid="{00000000-0004-0000-0800-000050000000}"/>
    <hyperlink ref="B83" r:id="rId82" xr:uid="{00000000-0004-0000-0800-000051000000}"/>
    <hyperlink ref="B84" r:id="rId83" xr:uid="{00000000-0004-0000-0800-000052000000}"/>
    <hyperlink ref="B85" r:id="rId84" xr:uid="{00000000-0004-0000-0800-000053000000}"/>
    <hyperlink ref="B86" r:id="rId85" xr:uid="{00000000-0004-0000-0800-000054000000}"/>
    <hyperlink ref="B87" r:id="rId86" xr:uid="{00000000-0004-0000-0800-000055000000}"/>
    <hyperlink ref="B88" r:id="rId87" xr:uid="{00000000-0004-0000-0800-000056000000}"/>
    <hyperlink ref="B89" r:id="rId88" xr:uid="{00000000-0004-0000-0800-000057000000}"/>
    <hyperlink ref="B90" r:id="rId89" xr:uid="{00000000-0004-0000-0800-000058000000}"/>
    <hyperlink ref="B91" r:id="rId90" xr:uid="{00000000-0004-0000-0800-000059000000}"/>
    <hyperlink ref="B92" r:id="rId91" xr:uid="{00000000-0004-0000-0800-00005A000000}"/>
    <hyperlink ref="B93" r:id="rId92" xr:uid="{00000000-0004-0000-0800-00005B000000}"/>
    <hyperlink ref="B94" r:id="rId93" xr:uid="{00000000-0004-0000-0800-00005C000000}"/>
    <hyperlink ref="B95" r:id="rId94" xr:uid="{00000000-0004-0000-0800-00005D000000}"/>
    <hyperlink ref="B96" r:id="rId95" xr:uid="{00000000-0004-0000-0800-00005E000000}"/>
    <hyperlink ref="B97" r:id="rId96" xr:uid="{00000000-0004-0000-0800-00005F000000}"/>
    <hyperlink ref="B98" r:id="rId97" xr:uid="{00000000-0004-0000-0800-000060000000}"/>
    <hyperlink ref="B99" r:id="rId98" xr:uid="{00000000-0004-0000-0800-000061000000}"/>
    <hyperlink ref="B100" r:id="rId99" xr:uid="{00000000-0004-0000-0800-000062000000}"/>
    <hyperlink ref="B101" r:id="rId100" xr:uid="{00000000-0004-0000-0800-000063000000}"/>
    <hyperlink ref="B102" r:id="rId101" xr:uid="{00000000-0004-0000-0800-000064000000}"/>
    <hyperlink ref="B103" r:id="rId102" xr:uid="{00000000-0004-0000-0800-000065000000}"/>
    <hyperlink ref="B104" r:id="rId103" xr:uid="{00000000-0004-0000-0800-000066000000}"/>
    <hyperlink ref="B105" r:id="rId104" xr:uid="{00000000-0004-0000-0800-000067000000}"/>
    <hyperlink ref="B106" r:id="rId105" xr:uid="{00000000-0004-0000-0800-000068000000}"/>
    <hyperlink ref="B107" r:id="rId106" xr:uid="{00000000-0004-0000-0800-000069000000}"/>
    <hyperlink ref="B108" r:id="rId107" xr:uid="{00000000-0004-0000-0800-00006A000000}"/>
    <hyperlink ref="B109" r:id="rId108" xr:uid="{00000000-0004-0000-0800-00006B000000}"/>
    <hyperlink ref="B110" r:id="rId109" xr:uid="{00000000-0004-0000-0800-00006C000000}"/>
    <hyperlink ref="B111" r:id="rId110" xr:uid="{00000000-0004-0000-0800-00006D000000}"/>
    <hyperlink ref="B112" r:id="rId111" xr:uid="{00000000-0004-0000-0800-00006E000000}"/>
    <hyperlink ref="B113" r:id="rId112" xr:uid="{00000000-0004-0000-0800-00006F000000}"/>
    <hyperlink ref="B114" r:id="rId113" xr:uid="{00000000-0004-0000-0800-000070000000}"/>
    <hyperlink ref="B115" r:id="rId114" xr:uid="{00000000-0004-0000-0800-000071000000}"/>
    <hyperlink ref="B116" r:id="rId115" xr:uid="{00000000-0004-0000-0800-000072000000}"/>
    <hyperlink ref="B117" r:id="rId116" xr:uid="{00000000-0004-0000-0800-000073000000}"/>
    <hyperlink ref="B118" r:id="rId117" xr:uid="{00000000-0004-0000-0800-000074000000}"/>
    <hyperlink ref="B119" r:id="rId118" xr:uid="{00000000-0004-0000-0800-000075000000}"/>
    <hyperlink ref="B120" r:id="rId119" xr:uid="{00000000-0004-0000-0800-000076000000}"/>
    <hyperlink ref="B121" r:id="rId120" xr:uid="{00000000-0004-0000-0800-000077000000}"/>
    <hyperlink ref="B122" r:id="rId121" xr:uid="{00000000-0004-0000-0800-000078000000}"/>
    <hyperlink ref="B123" r:id="rId122" xr:uid="{00000000-0004-0000-0800-000079000000}"/>
    <hyperlink ref="B124" r:id="rId123" xr:uid="{00000000-0004-0000-0800-00007A000000}"/>
    <hyperlink ref="B125" r:id="rId124" xr:uid="{00000000-0004-0000-0800-00007B000000}"/>
    <hyperlink ref="B126" r:id="rId125" xr:uid="{00000000-0004-0000-0800-00007C000000}"/>
    <hyperlink ref="B127" r:id="rId126" xr:uid="{00000000-0004-0000-0800-00007D000000}"/>
    <hyperlink ref="B128" r:id="rId127" xr:uid="{00000000-0004-0000-0800-00007E000000}"/>
    <hyperlink ref="B129" r:id="rId128" xr:uid="{00000000-0004-0000-0800-00007F000000}"/>
    <hyperlink ref="B130" r:id="rId129" xr:uid="{00000000-0004-0000-0800-000080000000}"/>
    <hyperlink ref="B131" r:id="rId130" xr:uid="{00000000-0004-0000-0800-000081000000}"/>
    <hyperlink ref="B132" r:id="rId131" xr:uid="{00000000-0004-0000-0800-000082000000}"/>
    <hyperlink ref="B133" r:id="rId132" xr:uid="{00000000-0004-0000-0800-000083000000}"/>
    <hyperlink ref="B134" r:id="rId133" xr:uid="{00000000-0004-0000-0800-000084000000}"/>
    <hyperlink ref="B135" r:id="rId134" xr:uid="{00000000-0004-0000-0800-000085000000}"/>
    <hyperlink ref="B136" r:id="rId135" xr:uid="{00000000-0004-0000-0800-000086000000}"/>
    <hyperlink ref="B137" r:id="rId136" xr:uid="{00000000-0004-0000-0800-000087000000}"/>
    <hyperlink ref="B138" r:id="rId137" xr:uid="{00000000-0004-0000-0800-000088000000}"/>
    <hyperlink ref="B139" r:id="rId138" xr:uid="{00000000-0004-0000-0800-000089000000}"/>
    <hyperlink ref="B140" r:id="rId139" xr:uid="{00000000-0004-0000-0800-00008A000000}"/>
    <hyperlink ref="B141" r:id="rId140" xr:uid="{00000000-0004-0000-0800-00008B000000}"/>
    <hyperlink ref="B142" r:id="rId141" xr:uid="{00000000-0004-0000-0800-00008C000000}"/>
    <hyperlink ref="B143" r:id="rId142" xr:uid="{00000000-0004-0000-0800-00008D000000}"/>
    <hyperlink ref="B144" r:id="rId143" xr:uid="{00000000-0004-0000-0800-00008E000000}"/>
    <hyperlink ref="B145" r:id="rId144" xr:uid="{00000000-0004-0000-0800-00008F000000}"/>
    <hyperlink ref="B146" r:id="rId145" xr:uid="{00000000-0004-0000-0800-000090000000}"/>
    <hyperlink ref="B147" r:id="rId146" xr:uid="{00000000-0004-0000-0800-000091000000}"/>
    <hyperlink ref="B148" r:id="rId147" xr:uid="{00000000-0004-0000-0800-000092000000}"/>
    <hyperlink ref="B149" r:id="rId148" xr:uid="{00000000-0004-0000-0800-000093000000}"/>
    <hyperlink ref="B150" r:id="rId149" xr:uid="{00000000-0004-0000-0800-000094000000}"/>
    <hyperlink ref="B151" r:id="rId150" xr:uid="{00000000-0004-0000-0800-000095000000}"/>
    <hyperlink ref="B152" r:id="rId151" xr:uid="{00000000-0004-0000-0800-000096000000}"/>
    <hyperlink ref="B153" r:id="rId152" location=".U6KN7PmSwrg" xr:uid="{00000000-0004-0000-0800-000097000000}"/>
    <hyperlink ref="B154" r:id="rId153" xr:uid="{00000000-0004-0000-0800-000098000000}"/>
    <hyperlink ref="B155" r:id="rId154" xr:uid="{00000000-0004-0000-0800-000099000000}"/>
    <hyperlink ref="B156" r:id="rId155" xr:uid="{00000000-0004-0000-0800-00009A000000}"/>
    <hyperlink ref="B157" r:id="rId156" xr:uid="{00000000-0004-0000-0800-00009B000000}"/>
    <hyperlink ref="B158" r:id="rId157" xr:uid="{00000000-0004-0000-0800-00009C000000}"/>
    <hyperlink ref="B159" r:id="rId158" xr:uid="{00000000-0004-0000-0800-00009D000000}"/>
    <hyperlink ref="B160" r:id="rId159" xr:uid="{00000000-0004-0000-0800-00009E000000}"/>
    <hyperlink ref="B161" r:id="rId160" xr:uid="{00000000-0004-0000-0800-00009F000000}"/>
    <hyperlink ref="B162" r:id="rId161" xr:uid="{00000000-0004-0000-0800-0000A0000000}"/>
    <hyperlink ref="B163" r:id="rId162" xr:uid="{00000000-0004-0000-0800-0000A1000000}"/>
    <hyperlink ref="B164" r:id="rId163" location=".VfuXIt-qqko" xr:uid="{00000000-0004-0000-0800-0000A2000000}"/>
    <hyperlink ref="B165" r:id="rId164" xr:uid="{00000000-0004-0000-0800-0000A3000000}"/>
    <hyperlink ref="B166" r:id="rId165" xr:uid="{00000000-0004-0000-0800-0000A4000000}"/>
    <hyperlink ref="B167" r:id="rId166" location=".V4eBG_l97IU" xr:uid="{00000000-0004-0000-0800-0000A5000000}"/>
    <hyperlink ref="B168" r:id="rId167" location=".V4eBovl97IU" xr:uid="{00000000-0004-0000-0800-0000A6000000}"/>
    <hyperlink ref="B169" r:id="rId168" xr:uid="{00000000-0004-0000-0800-0000A7000000}"/>
    <hyperlink ref="B170" r:id="rId169" xr:uid="{00000000-0004-0000-0800-0000A8000000}"/>
    <hyperlink ref="B171" r:id="rId170" xr:uid="{00000000-0004-0000-0800-0000A9000000}"/>
    <hyperlink ref="B172" r:id="rId171" xr:uid="{00000000-0004-0000-0800-0000AA000000}"/>
    <hyperlink ref="B173" r:id="rId172" xr:uid="{00000000-0004-0000-0800-0000AB000000}"/>
    <hyperlink ref="B174" r:id="rId173" xr:uid="{00000000-0004-0000-0800-0000AC000000}"/>
    <hyperlink ref="B175" r:id="rId174" xr:uid="{00000000-0004-0000-0800-0000AD000000}"/>
    <hyperlink ref="B178" r:id="rId175" xr:uid="{00000000-0004-0000-0800-0000AE000000}"/>
    <hyperlink ref="B179" r:id="rId176" xr:uid="{00000000-0004-0000-0800-0000AF000000}"/>
    <hyperlink ref="B180" r:id="rId177" xr:uid="{00000000-0004-0000-0800-0000B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Research Papers</vt:lpstr>
      <vt:lpstr>Media Release</vt:lpstr>
      <vt:lpstr>Blogs</vt:lpstr>
      <vt:lpstr>Videos</vt:lpstr>
      <vt:lpstr>Podcast</vt:lpstr>
      <vt:lpstr>Presentations</vt:lpstr>
      <vt:lpstr>Policy Briefs</vt:lpstr>
      <vt:lpstr>IFNs</vt:lpstr>
      <vt:lpstr>BNs</vt:lpstr>
      <vt:lpstr>Case Studies</vt:lpstr>
      <vt:lpstr>Strategic Insights</vt:lpstr>
      <vt:lpstr>Technical Papers</vt:lpstr>
      <vt:lpstr>Helix</vt:lpstr>
      <vt:lpstr>OPES</vt:lpstr>
      <vt:lpstr>MI BNs</vt:lpstr>
      <vt:lpstr>POP BNs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MicroSave Consulting</dc:creator>
  <cp:lastModifiedBy>Harshita Behal Singh</cp:lastModifiedBy>
  <dcterms:created xsi:type="dcterms:W3CDTF">2019-07-25T09:39:00Z</dcterms:created>
  <dcterms:modified xsi:type="dcterms:W3CDTF">2026-04-06T13:49:03Z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1B07F9B234794AA182C323E507915973_12</vt:lpwstr>
  </property>
  <property fmtid="{D5CDD505-2E9C-101B-9397-08002B2CF9AE}" pid="3" name="KSOProductBuildVer">
    <vt:lpwstr>1033-12.2.0.22549</vt:lpwstr>
  </property>
</Properties>
</file>